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Raynald/Documents/Doc CG77/GESTION_PROJET/"/>
    </mc:Choice>
  </mc:AlternateContent>
  <bookViews>
    <workbookView xWindow="440" yWindow="820" windowWidth="32240" windowHeight="19500" tabRatio="500" activeTab="1"/>
  </bookViews>
  <sheets>
    <sheet name="Taches" sheetId="2" r:id="rId1"/>
    <sheet name="Congés" sheetId="4" r:id="rId2"/>
  </sheets>
  <definedNames>
    <definedName name="Luc">Congés!$C$4:$C$45</definedName>
    <definedName name="Paul">Congés!$B$4:$B$100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4" l="1"/>
  <c r="P5" i="2"/>
  <c r="P9" i="2"/>
  <c r="P10" i="2"/>
  <c r="P11" i="2"/>
  <c r="F14" i="2"/>
  <c r="P6" i="2"/>
  <c r="F15" i="2"/>
  <c r="P7" i="2"/>
  <c r="O8" i="2"/>
  <c r="P8" i="2"/>
  <c r="H1" i="4"/>
  <c r="G1" i="4"/>
  <c r="F1" i="4"/>
  <c r="E1" i="4"/>
  <c r="D1" i="4"/>
  <c r="C1" i="4"/>
  <c r="F4" i="2"/>
  <c r="B14" i="4"/>
  <c r="B13" i="4"/>
  <c r="B12" i="4"/>
  <c r="B11" i="4"/>
  <c r="B5" i="4"/>
  <c r="B10" i="4"/>
  <c r="B9" i="4"/>
  <c r="B8" i="4"/>
  <c r="B7" i="4"/>
  <c r="B6" i="4"/>
  <c r="B4" i="4"/>
  <c r="C5" i="2"/>
  <c r="C8" i="2"/>
  <c r="C9" i="2"/>
  <c r="C10" i="2"/>
  <c r="C11" i="2"/>
  <c r="C6" i="2"/>
  <c r="C7" i="2"/>
  <c r="M4" i="2"/>
  <c r="N4" i="2"/>
  <c r="D4" i="4"/>
  <c r="D5" i="4"/>
  <c r="D6" i="4"/>
  <c r="D7" i="4"/>
  <c r="D8" i="4"/>
  <c r="D9" i="4"/>
  <c r="D10" i="4"/>
  <c r="D11" i="4"/>
  <c r="D12" i="4"/>
  <c r="D13" i="4"/>
  <c r="D14" i="4"/>
  <c r="P4" i="2"/>
  <c r="O4" i="2"/>
  <c r="C4" i="4"/>
  <c r="C5" i="4"/>
  <c r="C6" i="4"/>
  <c r="C7" i="4"/>
  <c r="C8" i="4"/>
  <c r="C9" i="4"/>
  <c r="C10" i="4"/>
  <c r="C11" i="4"/>
  <c r="C12" i="4"/>
  <c r="C13" i="4"/>
  <c r="C14" i="4"/>
  <c r="E4" i="4"/>
  <c r="E5" i="4"/>
  <c r="E6" i="4"/>
  <c r="E7" i="4"/>
  <c r="E8" i="4"/>
  <c r="E9" i="4"/>
  <c r="E10" i="4"/>
  <c r="E11" i="4"/>
  <c r="E12" i="4"/>
  <c r="E13" i="4"/>
  <c r="E14" i="4"/>
  <c r="T8" i="2"/>
  <c r="R8" i="2"/>
  <c r="T7" i="2"/>
  <c r="R7" i="2"/>
  <c r="T6" i="2"/>
  <c r="R6" i="2"/>
  <c r="T5" i="2"/>
  <c r="R5" i="2"/>
  <c r="T4" i="2"/>
  <c r="R4" i="2"/>
  <c r="T3" i="2"/>
  <c r="R3" i="2"/>
  <c r="N6" i="2"/>
  <c r="N7" i="2"/>
  <c r="N8" i="2"/>
  <c r="N9" i="2"/>
  <c r="N10" i="2"/>
  <c r="N11" i="2"/>
  <c r="N5" i="2"/>
  <c r="M2" i="2"/>
  <c r="F2" i="2"/>
  <c r="C2" i="2"/>
  <c r="Q4" i="2"/>
</calcChain>
</file>

<file path=xl/comments1.xml><?xml version="1.0" encoding="utf-8"?>
<comments xmlns="http://schemas.openxmlformats.org/spreadsheetml/2006/main">
  <authors>
    <author>Microsoft Office User</author>
  </authors>
  <commentList>
    <comment ref="A2" authorId="0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S = SPRINT
J = Jalon
R = Réunion importante</t>
        </r>
      </text>
    </comment>
    <comment ref="L2" authorId="0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 A qui la tâche est assignée en PRIORITE</t>
        </r>
      </text>
    </comment>
    <comment ref="P3" authorId="0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Date de Fin Prévisionnelle :
Date de début + Nb jrs prévus</t>
        </r>
      </text>
    </comment>
  </commentList>
</comments>
</file>

<file path=xl/comments2.xml><?xml version="1.0" encoding="utf-8"?>
<comments xmlns="http://schemas.openxmlformats.org/spreadsheetml/2006/main">
  <authors>
    <author>Microsoft Office User</author>
  </authors>
  <commentList>
    <comment ref="B4" authorId="0">
      <text>
        <r>
          <rPr>
            <b/>
            <sz val="10"/>
            <color indexed="81"/>
            <rFont val="Calibri"/>
          </rPr>
          <t>Microsoft Office User:</t>
        </r>
        <r>
          <rPr>
            <sz val="10"/>
            <color indexed="81"/>
            <rFont val="Calibri"/>
          </rPr>
          <t xml:space="preserve">
Selectionner la Plage souhaitée et attribuez-lui le nom de l'intitulé de colonne pour que la formule en Col U de l'onglet Tache fonctionne.
Exemple : sélection de B4:B100 / Clic Droit / Attribuer un Nom = Même valeur que saisie en B3 (obligé de l'écrire manuellement car on ne peut pas récupérer la valeur d'une cellule dans l'attribut NOM d'une plage)</t>
        </r>
      </text>
    </comment>
  </commentList>
</comments>
</file>

<file path=xl/sharedStrings.xml><?xml version="1.0" encoding="utf-8"?>
<sst xmlns="http://schemas.openxmlformats.org/spreadsheetml/2006/main" count="68" uniqueCount="50">
  <si>
    <t>DESCRIPTIF</t>
  </si>
  <si>
    <t>TACHE</t>
  </si>
  <si>
    <t>A</t>
  </si>
  <si>
    <t>B</t>
  </si>
  <si>
    <t>DEPENDANCE</t>
  </si>
  <si>
    <t>01</t>
  </si>
  <si>
    <t>02</t>
  </si>
  <si>
    <t>03</t>
  </si>
  <si>
    <t>04</t>
  </si>
  <si>
    <t>Minutes</t>
  </si>
  <si>
    <t>Heures</t>
  </si>
  <si>
    <t>Jours</t>
  </si>
  <si>
    <t>JOURS</t>
  </si>
  <si>
    <t>H</t>
  </si>
  <si>
    <t>SPRINT</t>
  </si>
  <si>
    <t>#</t>
  </si>
  <si>
    <t>Jour de l'an</t>
  </si>
  <si>
    <t>Lundi de Pâques</t>
  </si>
  <si>
    <t>Fête du travail</t>
  </si>
  <si>
    <t>Armistice</t>
  </si>
  <si>
    <t>Ascension</t>
  </si>
  <si>
    <t>Lundi de Pentecôte</t>
  </si>
  <si>
    <t>Assomption</t>
  </si>
  <si>
    <t>Toussaint</t>
  </si>
  <si>
    <t>Victoire 18</t>
  </si>
  <si>
    <t>Noël</t>
  </si>
  <si>
    <t>Anne</t>
  </si>
  <si>
    <t>CONGES / FERIES</t>
  </si>
  <si>
    <t>Externe</t>
  </si>
  <si>
    <t>Récupération d'une instance DRUPAL</t>
  </si>
  <si>
    <t>Installation en LOCAL</t>
  </si>
  <si>
    <t>Installation en Préprod</t>
  </si>
  <si>
    <t>Mise en place du GIT repository</t>
  </si>
  <si>
    <t>D.F.P</t>
  </si>
  <si>
    <t>ASSIGNE P.</t>
  </si>
  <si>
    <t>DATES DE FIN</t>
  </si>
  <si>
    <t>Paramétrage et configuration</t>
  </si>
  <si>
    <t>création de 2 branches MASTER et RECETTE</t>
  </si>
  <si>
    <t>Installation Jenkins</t>
  </si>
  <si>
    <t>recenser les modules utiles à installer</t>
  </si>
  <si>
    <t>À installer sur la vm1514 + Création des Jobs prod et prérod</t>
  </si>
  <si>
    <t>Installation et configuration d‘Aegir</t>
  </si>
  <si>
    <t>À installer sur la vm1514 (Automatisation du Multisite)</t>
  </si>
  <si>
    <t>D.D.P</t>
  </si>
  <si>
    <t>DATES DE DEBUT</t>
  </si>
  <si>
    <t>S</t>
  </si>
  <si>
    <t>TYPE</t>
  </si>
  <si>
    <t>Paul</t>
  </si>
  <si>
    <t>Luc</t>
  </si>
  <si>
    <t>SPRT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</si>
</sst>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34998626667073579"/>
      <name val="Calibri"/>
      <scheme val="minor"/>
    </font>
    <font>
      <sz val="12"/>
      <color theme="0" tint="-0.499984740745262"/>
      <name val="Calibri"/>
      <scheme val="minor"/>
    </font>
    <font>
      <b/>
      <sz val="12"/>
      <color theme="0"/>
      <name val="Calibri"/>
      <family val="2"/>
      <scheme val="minor"/>
    </font>
    <font>
      <b/>
      <sz val="12"/>
      <color theme="0" tint="-0.34998626667073579"/>
      <name val="Calibri"/>
      <scheme val="minor"/>
    </font>
    <font>
      <b/>
      <sz val="12"/>
      <color theme="0" tint="-0.499984740745262"/>
      <name val="Calibri"/>
      <scheme val="minor"/>
    </font>
    <font>
      <b/>
      <sz val="12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b/>
      <i/>
      <sz val="12"/>
      <color theme="0" tint="-0.34998626667073579"/>
      <name val="Calibri"/>
      <scheme val="minor"/>
    </font>
    <font>
      <i/>
      <sz val="12"/>
      <color theme="0" tint="-0.34998626667073579"/>
      <name val="Calibri"/>
      <scheme val="minor"/>
    </font>
    <font>
      <i/>
      <sz val="12"/>
      <color theme="1"/>
      <name val="Calibri"/>
      <scheme val="minor"/>
    </font>
    <font>
      <b/>
      <i/>
      <sz val="12"/>
      <color theme="1"/>
      <name val="Calibri"/>
      <scheme val="minor"/>
    </font>
    <font>
      <i/>
      <sz val="12"/>
      <color theme="0" tint="-0.249977111117893"/>
      <name val="Calibri"/>
      <family val="2"/>
      <scheme val="minor"/>
    </font>
    <font>
      <b/>
      <i/>
      <sz val="12"/>
      <color theme="0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color indexed="81"/>
      <name val="Calibri"/>
    </font>
    <font>
      <b/>
      <sz val="10"/>
      <color indexed="81"/>
      <name val="Calibri"/>
    </font>
    <font>
      <b/>
      <i/>
      <sz val="12"/>
      <color theme="0" tint="-0.499984740745262"/>
      <name val="Calibri"/>
      <family val="2"/>
      <scheme val="minor"/>
    </font>
    <font>
      <sz val="12"/>
      <color rgb="FF000000"/>
      <name val="Calibri"/>
      <scheme val="minor"/>
    </font>
    <font>
      <b/>
      <sz val="20"/>
      <color theme="1"/>
      <name val="Calibri"/>
      <scheme val="minor"/>
    </font>
    <font>
      <sz val="12"/>
      <color rgb="FFD4D4D4"/>
      <name val="Menlo"/>
    </font>
    <font>
      <sz val="16"/>
      <color rgb="FF000000"/>
      <name val="Courier New"/>
    </font>
    <font>
      <sz val="15"/>
      <color rgb="FF303030"/>
      <name val="Courier New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6795556505021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theme="0" tint="-0.34998626667073579"/>
      </top>
      <bottom/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0" fillId="0" borderId="0" xfId="0" applyFont="1" applyProtection="1">
      <protection locked="0"/>
    </xf>
    <xf numFmtId="0" fontId="0" fillId="0" borderId="0" xfId="0" applyProtection="1"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49" fontId="4" fillId="0" borderId="0" xfId="0" applyNumberFormat="1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vertical="center"/>
      <protection locked="0"/>
    </xf>
    <xf numFmtId="0" fontId="14" fillId="0" borderId="0" xfId="0" applyNumberFormat="1" applyFont="1" applyAlignment="1" applyProtection="1">
      <alignment vertical="center"/>
      <protection locked="0"/>
    </xf>
    <xf numFmtId="0" fontId="0" fillId="0" borderId="0" xfId="0" applyFont="1" applyAlignment="1" applyProtection="1">
      <alignment vertical="center"/>
      <protection locked="0"/>
    </xf>
    <xf numFmtId="0" fontId="10" fillId="0" borderId="0" xfId="0" applyFont="1" applyFill="1" applyProtection="1">
      <protection locked="0"/>
    </xf>
    <xf numFmtId="0" fontId="0" fillId="0" borderId="0" xfId="0" applyFont="1" applyFill="1" applyProtection="1">
      <protection locked="0"/>
    </xf>
    <xf numFmtId="49" fontId="4" fillId="0" borderId="0" xfId="0" applyNumberFormat="1" applyFont="1" applyFill="1" applyAlignment="1" applyProtection="1">
      <alignment vertical="center"/>
      <protection locked="0"/>
    </xf>
    <xf numFmtId="49" fontId="0" fillId="0" borderId="0" xfId="0" applyNumberFormat="1" applyProtection="1">
      <protection locked="0"/>
    </xf>
    <xf numFmtId="0" fontId="5" fillId="0" borderId="0" xfId="0" applyFont="1" applyProtection="1">
      <protection locked="0"/>
    </xf>
    <xf numFmtId="0" fontId="14" fillId="0" borderId="0" xfId="0" applyFont="1" applyProtection="1">
      <protection locked="0"/>
    </xf>
    <xf numFmtId="0" fontId="14" fillId="0" borderId="0" xfId="0" applyNumberFormat="1" applyFont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14" fillId="0" borderId="0" xfId="0" applyFont="1" applyFill="1" applyAlignment="1" applyProtection="1">
      <alignment vertical="center"/>
      <protection locked="0"/>
    </xf>
    <xf numFmtId="0" fontId="14" fillId="0" borderId="0" xfId="0" applyNumberFormat="1" applyFont="1" applyFill="1" applyAlignment="1" applyProtection="1">
      <alignment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vertical="center"/>
      <protection locked="0"/>
    </xf>
    <xf numFmtId="0" fontId="15" fillId="0" borderId="0" xfId="0" applyFont="1" applyFill="1" applyAlignment="1" applyProtection="1">
      <alignment vertical="center"/>
      <protection locked="0"/>
    </xf>
    <xf numFmtId="0" fontId="15" fillId="0" borderId="0" xfId="0" applyFont="1" applyFill="1" applyProtection="1">
      <protection locked="0"/>
    </xf>
    <xf numFmtId="0" fontId="15" fillId="0" borderId="0" xfId="0" applyFont="1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17" fillId="2" borderId="0" xfId="0" applyFont="1" applyFill="1" applyAlignment="1" applyProtection="1">
      <alignment horizontal="center" vertical="center"/>
    </xf>
    <xf numFmtId="0" fontId="17" fillId="2" borderId="0" xfId="0" applyFont="1" applyFill="1" applyAlignment="1" applyProtection="1">
      <alignment horizont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18" fillId="2" borderId="0" xfId="0" applyFont="1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0" fillId="0" borderId="0" xfId="0" applyFont="1" applyFill="1" applyAlignment="1" applyProtection="1">
      <alignment horizontal="center"/>
      <protection locked="0"/>
    </xf>
    <xf numFmtId="14" fontId="0" fillId="0" borderId="0" xfId="0" applyNumberFormat="1" applyAlignment="1">
      <alignment horizontal="center"/>
    </xf>
    <xf numFmtId="0" fontId="6" fillId="3" borderId="0" xfId="0" applyFont="1" applyFill="1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16" fontId="0" fillId="0" borderId="0" xfId="0" applyNumberFormat="1" applyAlignment="1">
      <alignment horizontal="center"/>
    </xf>
    <xf numFmtId="14" fontId="17" fillId="0" borderId="0" xfId="0" applyNumberFormat="1" applyFont="1" applyFill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</xf>
    <xf numFmtId="0" fontId="1" fillId="4" borderId="0" xfId="0" applyFont="1" applyFill="1" applyAlignment="1" applyProtection="1">
      <alignment horizontal="center" vertical="center"/>
    </xf>
    <xf numFmtId="0" fontId="7" fillId="4" borderId="0" xfId="0" applyFont="1" applyFill="1" applyAlignment="1" applyProtection="1">
      <alignment vertical="center"/>
    </xf>
    <xf numFmtId="49" fontId="7" fillId="4" borderId="0" xfId="0" applyNumberFormat="1" applyFont="1" applyFill="1" applyAlignment="1" applyProtection="1">
      <alignment vertical="center"/>
    </xf>
    <xf numFmtId="0" fontId="1" fillId="4" borderId="0" xfId="0" applyFont="1" applyFill="1" applyAlignment="1" applyProtection="1">
      <alignment vertical="center"/>
    </xf>
    <xf numFmtId="0" fontId="16" fillId="4" borderId="0" xfId="0" applyFont="1" applyFill="1" applyAlignment="1" applyProtection="1">
      <alignment vertical="center"/>
    </xf>
    <xf numFmtId="0" fontId="8" fillId="4" borderId="0" xfId="0" applyFont="1" applyFill="1" applyAlignment="1" applyProtection="1">
      <alignment vertical="center"/>
    </xf>
    <xf numFmtId="0" fontId="13" fillId="4" borderId="0" xfId="0" applyFont="1" applyFill="1" applyAlignment="1" applyProtection="1">
      <alignment vertical="center"/>
    </xf>
    <xf numFmtId="0" fontId="13" fillId="4" borderId="0" xfId="0" applyNumberFormat="1" applyFont="1" applyFill="1" applyAlignment="1" applyProtection="1">
      <alignment vertical="center"/>
    </xf>
    <xf numFmtId="0" fontId="8" fillId="4" borderId="1" xfId="0" applyFont="1" applyFill="1" applyBorder="1" applyAlignment="1" applyProtection="1">
      <alignment horizontal="center" vertical="center"/>
    </xf>
    <xf numFmtId="0" fontId="18" fillId="4" borderId="0" xfId="0" applyFont="1" applyFill="1" applyAlignment="1" applyProtection="1">
      <alignment horizontal="center" vertical="center"/>
    </xf>
    <xf numFmtId="0" fontId="11" fillId="4" borderId="0" xfId="0" applyFont="1" applyFill="1" applyProtection="1"/>
    <xf numFmtId="0" fontId="1" fillId="4" borderId="0" xfId="0" applyFont="1" applyFill="1" applyProtection="1"/>
    <xf numFmtId="0" fontId="0" fillId="4" borderId="0" xfId="0" applyFill="1" applyAlignment="1">
      <alignment horizontal="center"/>
    </xf>
    <xf numFmtId="14" fontId="22" fillId="4" borderId="0" xfId="0" applyNumberFormat="1" applyFont="1" applyFill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14" fontId="5" fillId="4" borderId="1" xfId="0" applyNumberFormat="1" applyFont="1" applyFill="1" applyBorder="1" applyAlignment="1" applyProtection="1">
      <alignment horizontal="center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/>
    </xf>
    <xf numFmtId="0" fontId="23" fillId="0" borderId="0" xfId="0" applyFont="1"/>
    <xf numFmtId="0" fontId="8" fillId="0" borderId="0" xfId="0" applyFont="1" applyFill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3" fillId="4" borderId="0" xfId="0" applyNumberFormat="1" applyFont="1" applyFill="1" applyAlignment="1" applyProtection="1">
      <alignment horizontal="center" vertical="center"/>
    </xf>
    <xf numFmtId="0" fontId="14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NumberFormat="1" applyFont="1" applyFill="1" applyAlignment="1" applyProtection="1">
      <alignment horizontal="center" vertical="center"/>
      <protection locked="0"/>
    </xf>
    <xf numFmtId="0" fontId="14" fillId="0" borderId="0" xfId="0" applyNumberFormat="1" applyFont="1" applyAlignment="1" applyProtection="1">
      <alignment horizontal="center"/>
      <protection locked="0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center"/>
    </xf>
    <xf numFmtId="14" fontId="19" fillId="3" borderId="0" xfId="0" applyNumberFormat="1" applyFont="1" applyFill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0" fillId="0" borderId="2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25" fillId="0" borderId="0" xfId="0" applyFont="1"/>
    <xf numFmtId="0" fontId="1" fillId="0" borderId="1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/>
      <protection locked="0"/>
    </xf>
    <xf numFmtId="0" fontId="26" fillId="0" borderId="0" xfId="0" applyFont="1"/>
    <xf numFmtId="0" fontId="27" fillId="0" borderId="0" xfId="0" applyFont="1"/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10"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0.34998626667073579"/>
        </patternFill>
      </fill>
    </dxf>
    <dxf>
      <font>
        <color rgb="FF00B050"/>
      </font>
      <fill>
        <patternFill patternType="solid">
          <bgColor theme="6" tint="0.79998168889431442"/>
        </patternFill>
      </fill>
    </dxf>
    <dxf>
      <font>
        <color rgb="FF00B050"/>
      </font>
      <fill>
        <patternFill patternType="solid">
          <bgColor theme="6" tint="0.79998168889431442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  <dxf>
      <font>
        <b/>
        <i val="0"/>
        <color theme="0" tint="-0.499984740745262"/>
      </font>
      <fill>
        <patternFill patternType="none"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3" enableFormatConditionsCalculation="0">
    <tabColor rgb="FFFF0000"/>
  </sheetPr>
  <dimension ref="A2:T15"/>
  <sheetViews>
    <sheetView workbookViewId="0">
      <pane xSplit="6" ySplit="2" topLeftCell="I3" activePane="bottomRight" state="frozen"/>
      <selection pane="topRight" activeCell="F1" sqref="F1"/>
      <selection pane="bottomLeft" activeCell="A2" sqref="A2"/>
      <selection pane="bottomRight" activeCell="L14" sqref="L14"/>
    </sheetView>
  </sheetViews>
  <sheetFormatPr baseColWidth="10" defaultRowHeight="16" x14ac:dyDescent="0.2"/>
  <cols>
    <col min="1" max="1" width="5" style="27" bestFit="1" customWidth="1"/>
    <col min="2" max="2" width="7" style="27" bestFit="1" customWidth="1"/>
    <col min="3" max="3" width="6.33203125" style="27" bestFit="1" customWidth="1"/>
    <col min="4" max="4" width="2.1640625" style="6" bestFit="1" customWidth="1"/>
    <col min="5" max="5" width="3.1640625" style="18" bestFit="1" customWidth="1"/>
    <col min="6" max="6" width="46.1640625" style="6" bestFit="1" customWidth="1"/>
    <col min="7" max="7" width="59.83203125" style="32" bestFit="1" customWidth="1"/>
    <col min="8" max="8" width="53.5" style="19" bestFit="1" customWidth="1"/>
    <col min="9" max="9" width="6.83203125" style="20" customWidth="1"/>
    <col min="10" max="10" width="2.1640625" style="20" bestFit="1" customWidth="1"/>
    <col min="11" max="11" width="3.83203125" style="21" customWidth="1"/>
    <col min="12" max="12" width="14.6640625" style="76" bestFit="1" customWidth="1"/>
    <col min="13" max="13" width="7.1640625" style="22" bestFit="1" customWidth="1"/>
    <col min="14" max="14" width="7.5" style="37" bestFit="1" customWidth="1"/>
    <col min="15" max="15" width="15.33203125" style="49" bestFit="1" customWidth="1"/>
    <col min="16" max="16" width="12.33203125" style="69" bestFit="1" customWidth="1"/>
    <col min="17" max="17" width="2.1640625" style="5" bestFit="1" customWidth="1"/>
    <col min="18" max="16384" width="10.83203125" style="6"/>
  </cols>
  <sheetData>
    <row r="2" spans="1:20" x14ac:dyDescent="0.2">
      <c r="A2" s="85" t="s">
        <v>46</v>
      </c>
      <c r="B2" s="40" t="s">
        <v>14</v>
      </c>
      <c r="C2" s="89" t="e">
        <f>#REF!</f>
        <v>#REF!</v>
      </c>
      <c r="D2" s="89"/>
      <c r="E2" s="89"/>
      <c r="F2" s="3" t="e">
        <f>#REF!</f>
        <v>#REF!</v>
      </c>
      <c r="G2" s="3" t="s">
        <v>1</v>
      </c>
      <c r="H2" s="4" t="s">
        <v>0</v>
      </c>
      <c r="I2" s="90" t="s">
        <v>4</v>
      </c>
      <c r="J2" s="90"/>
      <c r="K2" s="90"/>
      <c r="L2" s="72" t="s">
        <v>34</v>
      </c>
      <c r="M2" s="91" t="e">
        <f>#REF!</f>
        <v>#REF!</v>
      </c>
      <c r="N2" s="92"/>
      <c r="O2" s="88" t="s">
        <v>44</v>
      </c>
      <c r="P2" s="87" t="s">
        <v>35</v>
      </c>
      <c r="R2" s="2" t="s">
        <v>11</v>
      </c>
      <c r="S2" s="2" t="s">
        <v>10</v>
      </c>
      <c r="T2" s="2" t="s">
        <v>9</v>
      </c>
    </row>
    <row r="3" spans="1:20" x14ac:dyDescent="0.2">
      <c r="B3" s="27" t="s">
        <v>15</v>
      </c>
      <c r="C3" s="33"/>
      <c r="D3" s="3"/>
      <c r="E3" s="3"/>
      <c r="F3" s="3"/>
      <c r="G3" s="28"/>
      <c r="H3" s="4"/>
      <c r="I3" s="4"/>
      <c r="J3" s="4"/>
      <c r="K3" s="4"/>
      <c r="L3" s="72"/>
      <c r="M3" s="38" t="s">
        <v>12</v>
      </c>
      <c r="N3" s="39" t="s">
        <v>13</v>
      </c>
      <c r="O3" s="71" t="s">
        <v>43</v>
      </c>
      <c r="P3" s="65" t="s">
        <v>33</v>
      </c>
      <c r="R3" s="1">
        <f t="shared" ref="R3:R8" si="0">S3/8</f>
        <v>1</v>
      </c>
      <c r="S3" s="1">
        <v>8</v>
      </c>
      <c r="T3" s="1">
        <f t="shared" ref="T3:T8" si="1">60*S3</f>
        <v>480</v>
      </c>
    </row>
    <row r="4" spans="1:20" s="62" customFormat="1" x14ac:dyDescent="0.2">
      <c r="A4" s="50" t="s">
        <v>45</v>
      </c>
      <c r="B4" s="50"/>
      <c r="C4" s="51" t="s">
        <v>49</v>
      </c>
      <c r="D4" s="52"/>
      <c r="E4" s="53"/>
      <c r="F4" s="54" t="e">
        <f>#REF!</f>
        <v>#REF!</v>
      </c>
      <c r="G4" s="55"/>
      <c r="H4" s="56"/>
      <c r="I4" s="57"/>
      <c r="J4" s="57"/>
      <c r="K4" s="58"/>
      <c r="L4" s="73"/>
      <c r="M4" s="59">
        <f>SUM(M5:M11)</f>
        <v>22</v>
      </c>
      <c r="N4" s="60">
        <f t="shared" ref="N4:N11" si="2">M4*8</f>
        <v>176</v>
      </c>
      <c r="O4" s="64">
        <f>MIN(O5:O11)</f>
        <v>44295</v>
      </c>
      <c r="P4" s="66" t="e">
        <f>MAX(P5:P11)</f>
        <v>#VALUE!</v>
      </c>
      <c r="Q4" s="61" t="e">
        <f>#REF!</f>
        <v>#REF!</v>
      </c>
      <c r="R4" s="63">
        <f t="shared" si="0"/>
        <v>0.5</v>
      </c>
      <c r="S4" s="63">
        <v>4</v>
      </c>
      <c r="T4" s="63">
        <f t="shared" si="1"/>
        <v>240</v>
      </c>
    </row>
    <row r="5" spans="1:20" x14ac:dyDescent="0.2">
      <c r="B5" s="27">
        <v>1</v>
      </c>
      <c r="C5" s="35" t="str">
        <f>C4</f>
        <v>SPRT</v>
      </c>
      <c r="D5" s="8" t="s">
        <v>2</v>
      </c>
      <c r="E5" s="9" t="s">
        <v>5</v>
      </c>
      <c r="F5" s="10" t="s">
        <v>29</v>
      </c>
      <c r="G5" s="29"/>
      <c r="H5" s="11"/>
      <c r="I5" s="12"/>
      <c r="J5" s="12"/>
      <c r="K5" s="13" t="s">
        <v>3</v>
      </c>
      <c r="L5" s="74" t="s">
        <v>47</v>
      </c>
      <c r="M5" s="7">
        <v>2</v>
      </c>
      <c r="N5" s="36">
        <f t="shared" si="2"/>
        <v>16</v>
      </c>
      <c r="O5" s="47">
        <v>44295</v>
      </c>
      <c r="P5" s="67" t="e">
        <f>WORKDAY.INTL(O5,M5,,L5)</f>
        <v>#VALUE!</v>
      </c>
      <c r="R5" s="1">
        <f t="shared" si="0"/>
        <v>0.25</v>
      </c>
      <c r="S5" s="1">
        <v>2</v>
      </c>
      <c r="T5" s="1">
        <f t="shared" si="1"/>
        <v>120</v>
      </c>
    </row>
    <row r="6" spans="1:20" x14ac:dyDescent="0.2">
      <c r="B6" s="27">
        <v>1</v>
      </c>
      <c r="C6" s="35" t="str">
        <f>C5</f>
        <v>SPRT</v>
      </c>
      <c r="D6" s="8" t="s">
        <v>2</v>
      </c>
      <c r="E6" s="9" t="s">
        <v>6</v>
      </c>
      <c r="F6" s="10" t="s">
        <v>30</v>
      </c>
      <c r="G6" s="29"/>
      <c r="H6" s="11"/>
      <c r="I6" s="12"/>
      <c r="J6" s="12"/>
      <c r="K6" s="13"/>
      <c r="L6" s="74" t="s">
        <v>47</v>
      </c>
      <c r="M6" s="7">
        <v>3</v>
      </c>
      <c r="N6" s="36">
        <f t="shared" si="2"/>
        <v>24</v>
      </c>
      <c r="O6" s="47">
        <v>44295</v>
      </c>
      <c r="P6" s="67" t="e">
        <f ca="1">WORKDAY.INTL(O6,M6,1,OFFSET(Congés!$B$4:$E$152,,MATCH(L6,Congés!$B$3:E$3,0)-2))
=WORKDAY.INTL(O5,M5,1,OFFSET(Congés!$B$4:$B$152,,MATCH(L5,Congés!$3:$3,0)-2))</f>
        <v>#VALUE!</v>
      </c>
      <c r="R6" s="1">
        <f t="shared" si="0"/>
        <v>0.125</v>
      </c>
      <c r="S6" s="1">
        <v>1</v>
      </c>
      <c r="T6" s="1">
        <f t="shared" si="1"/>
        <v>60</v>
      </c>
    </row>
    <row r="7" spans="1:20" x14ac:dyDescent="0.2">
      <c r="B7" s="27">
        <v>1</v>
      </c>
      <c r="C7" s="35" t="str">
        <f>C6</f>
        <v>SPRT</v>
      </c>
      <c r="D7" s="8" t="s">
        <v>2</v>
      </c>
      <c r="E7" s="9" t="s">
        <v>7</v>
      </c>
      <c r="F7" s="6" t="s">
        <v>36</v>
      </c>
      <c r="G7" s="29" t="s">
        <v>39</v>
      </c>
      <c r="H7" s="11"/>
      <c r="I7" s="12"/>
      <c r="J7" s="12"/>
      <c r="K7" s="12"/>
      <c r="L7" s="74" t="s">
        <v>47</v>
      </c>
      <c r="M7" s="7">
        <v>1</v>
      </c>
      <c r="N7" s="36">
        <f t="shared" si="2"/>
        <v>8</v>
      </c>
      <c r="O7" s="47">
        <v>44302</v>
      </c>
      <c r="P7" s="67">
        <f>WORKDAY.INTL(O7,M7,,Congés!B$4:B$152)</f>
        <v>44305</v>
      </c>
      <c r="R7" s="1">
        <f t="shared" si="0"/>
        <v>6.25E-2</v>
      </c>
      <c r="S7" s="1">
        <v>0.5</v>
      </c>
      <c r="T7" s="1">
        <f t="shared" si="1"/>
        <v>30</v>
      </c>
    </row>
    <row r="8" spans="1:20" x14ac:dyDescent="0.2">
      <c r="B8" s="27">
        <v>1</v>
      </c>
      <c r="C8" s="35" t="str">
        <f>C5</f>
        <v>SPRT</v>
      </c>
      <c r="D8" s="8" t="s">
        <v>3</v>
      </c>
      <c r="E8" s="9" t="s">
        <v>5</v>
      </c>
      <c r="F8" s="10" t="s">
        <v>31</v>
      </c>
      <c r="G8" s="29"/>
      <c r="H8" s="11"/>
      <c r="I8" s="12"/>
      <c r="J8" s="12"/>
      <c r="K8" s="12"/>
      <c r="L8" s="74" t="s">
        <v>48</v>
      </c>
      <c r="M8" s="7">
        <v>5</v>
      </c>
      <c r="N8" s="36">
        <f t="shared" si="2"/>
        <v>40</v>
      </c>
      <c r="O8" s="47">
        <f>P7</f>
        <v>44305</v>
      </c>
      <c r="P8" s="67">
        <f>WORKDAY.INTL(O8,M8,,Congés!B$4:B$152)</f>
        <v>44312</v>
      </c>
      <c r="R8" s="1">
        <f t="shared" si="0"/>
        <v>3.125E-2</v>
      </c>
      <c r="S8" s="1">
        <v>0.25</v>
      </c>
      <c r="T8" s="1">
        <f t="shared" si="1"/>
        <v>15</v>
      </c>
    </row>
    <row r="9" spans="1:20" x14ac:dyDescent="0.2">
      <c r="B9" s="27">
        <v>1</v>
      </c>
      <c r="C9" s="35" t="str">
        <f>C8</f>
        <v>SPRT</v>
      </c>
      <c r="D9" s="8" t="s">
        <v>3</v>
      </c>
      <c r="E9" s="9" t="s">
        <v>6</v>
      </c>
      <c r="F9" s="10" t="s">
        <v>32</v>
      </c>
      <c r="G9" s="29" t="s">
        <v>37</v>
      </c>
      <c r="H9" s="11"/>
      <c r="I9" s="12"/>
      <c r="J9" s="12"/>
      <c r="K9" s="13"/>
      <c r="L9" s="74" t="s">
        <v>26</v>
      </c>
      <c r="M9" s="7">
        <v>2</v>
      </c>
      <c r="N9" s="36">
        <f t="shared" si="2"/>
        <v>16</v>
      </c>
      <c r="O9" s="47">
        <v>44306</v>
      </c>
      <c r="P9" s="67">
        <f>WORKDAY.INTL(O9,M9,,Congés!B$4:B$152)</f>
        <v>44308</v>
      </c>
    </row>
    <row r="10" spans="1:20" x14ac:dyDescent="0.2">
      <c r="B10" s="27">
        <v>1</v>
      </c>
      <c r="C10" s="35" t="str">
        <f>C9</f>
        <v>SPRT</v>
      </c>
      <c r="D10" s="8" t="s">
        <v>3</v>
      </c>
      <c r="E10" s="9" t="s">
        <v>7</v>
      </c>
      <c r="F10" s="14" t="s">
        <v>38</v>
      </c>
      <c r="G10" s="29" t="s">
        <v>40</v>
      </c>
      <c r="H10" s="11"/>
      <c r="I10" s="12"/>
      <c r="J10" s="12"/>
      <c r="K10" s="13" t="s">
        <v>3</v>
      </c>
      <c r="L10" s="74" t="s">
        <v>47</v>
      </c>
      <c r="M10" s="7">
        <v>3</v>
      </c>
      <c r="N10" s="36">
        <f t="shared" si="2"/>
        <v>24</v>
      </c>
      <c r="O10" s="47">
        <v>44309</v>
      </c>
      <c r="P10" s="67">
        <f>WORKDAY.INTL(O10,M10,,Congés!B$4:B$152)</f>
        <v>44314</v>
      </c>
    </row>
    <row r="11" spans="1:20" ht="21" x14ac:dyDescent="0.3">
      <c r="B11" s="27">
        <v>1</v>
      </c>
      <c r="C11" s="35" t="str">
        <f>C10</f>
        <v>SPRT</v>
      </c>
      <c r="D11" s="8" t="s">
        <v>3</v>
      </c>
      <c r="E11" s="9" t="s">
        <v>8</v>
      </c>
      <c r="F11" s="70" t="s">
        <v>41</v>
      </c>
      <c r="G11" s="70" t="s">
        <v>42</v>
      </c>
      <c r="H11" s="11"/>
      <c r="I11" s="12"/>
      <c r="J11" s="12"/>
      <c r="K11" s="12" t="s">
        <v>3</v>
      </c>
      <c r="L11" s="74" t="s">
        <v>47</v>
      </c>
      <c r="M11" s="7">
        <v>6</v>
      </c>
      <c r="N11" s="36">
        <f t="shared" si="2"/>
        <v>48</v>
      </c>
      <c r="O11" s="47">
        <v>44311</v>
      </c>
      <c r="P11" s="95" t="e">
        <f>WORKDAY.INTL(O11,M11,,"Congés!"&amp;K5&amp;"$4:"&amp;K5&amp;"$152")</f>
        <v>#VALUE!</v>
      </c>
    </row>
    <row r="12" spans="1:20" s="16" customFormat="1" x14ac:dyDescent="0.2">
      <c r="A12" s="41"/>
      <c r="B12" s="41"/>
      <c r="C12" s="34"/>
      <c r="D12" s="23"/>
      <c r="E12" s="17"/>
      <c r="F12" s="14"/>
      <c r="G12" s="31"/>
      <c r="I12" s="24"/>
      <c r="J12" s="24"/>
      <c r="K12" s="25"/>
      <c r="L12" s="75"/>
      <c r="M12" s="26"/>
      <c r="N12" s="36"/>
      <c r="O12" s="47"/>
      <c r="P12" s="67"/>
      <c r="Q12" s="15"/>
    </row>
    <row r="13" spans="1:20" s="16" customFormat="1" x14ac:dyDescent="0.2">
      <c r="A13" s="41"/>
      <c r="B13" s="41"/>
      <c r="C13" s="34"/>
      <c r="D13" s="23"/>
      <c r="E13" s="17"/>
      <c r="F13" s="14"/>
      <c r="G13" s="31"/>
      <c r="I13" s="24"/>
      <c r="J13" s="24"/>
      <c r="K13" s="25"/>
      <c r="L13" s="75"/>
      <c r="M13" s="26"/>
      <c r="N13" s="36"/>
      <c r="O13" s="47"/>
      <c r="P13" s="67"/>
      <c r="Q13" s="15"/>
    </row>
    <row r="14" spans="1:20" s="16" customFormat="1" ht="22" x14ac:dyDescent="0.3">
      <c r="A14" s="41"/>
      <c r="B14" s="41"/>
      <c r="C14" s="34"/>
      <c r="D14" s="23"/>
      <c r="E14" s="17"/>
      <c r="F14" s="94" t="str">
        <f>CONCATENATE("Congés!",K11,"$4:",K11,"$100")</f>
        <v>Congés!B$4:B$100</v>
      </c>
      <c r="G14" s="31"/>
      <c r="I14" s="24"/>
      <c r="J14" s="24"/>
      <c r="K14" s="25"/>
      <c r="L14" s="75"/>
      <c r="M14" s="26"/>
      <c r="N14" s="36"/>
      <c r="O14" s="47"/>
      <c r="P14" s="67"/>
      <c r="Q14" s="15"/>
    </row>
    <row r="15" spans="1:20" s="16" customFormat="1" x14ac:dyDescent="0.2">
      <c r="A15" s="41"/>
      <c r="B15" s="41"/>
      <c r="C15" s="34"/>
      <c r="D15" s="23"/>
      <c r="E15" s="17"/>
      <c r="F15" s="16" t="str">
        <f>"Congés!"&amp;K11&amp;"$4:"&amp;K11&amp;"$100"</f>
        <v>Congés!B$4:B$100</v>
      </c>
      <c r="G15" s="30"/>
      <c r="I15" s="24"/>
      <c r="J15" s="24"/>
      <c r="K15" s="25"/>
      <c r="L15" s="75"/>
      <c r="M15" s="26"/>
      <c r="N15" s="36"/>
      <c r="O15" s="48"/>
      <c r="P15" s="68"/>
      <c r="Q15" s="15"/>
    </row>
  </sheetData>
  <sheetProtection selectLockedCells="1"/>
  <sortState ref="C3:L6">
    <sortCondition ref="C3"/>
  </sortState>
  <mergeCells count="3">
    <mergeCell ref="C2:E2"/>
    <mergeCell ref="I2:K2"/>
    <mergeCell ref="M2:N2"/>
  </mergeCells>
  <conditionalFormatting sqref="E2:E1048576">
    <cfRule type="containsText" dxfId="9" priority="40" operator="containsText" text="01">
      <formula>NOT(ISERROR(SEARCH("01",E2)))</formula>
    </cfRule>
  </conditionalFormatting>
  <conditionalFormatting sqref="D2:D1048576">
    <cfRule type="expression" dxfId="8" priority="39">
      <formula>E2="01"</formula>
    </cfRule>
  </conditionalFormatting>
  <conditionalFormatting sqref="C2:C1048576">
    <cfRule type="expression" dxfId="7" priority="38">
      <formula>E2="01"</formula>
    </cfRule>
  </conditionalFormatting>
  <conditionalFormatting sqref="C2:D1048576">
    <cfRule type="expression" dxfId="6" priority="115">
      <formula>#REF!="Terminée"</formula>
    </cfRule>
  </conditionalFormatting>
  <conditionalFormatting sqref="E2:E1048576">
    <cfRule type="expression" dxfId="5" priority="116">
      <formula>Q2="Terminée"</formula>
    </cfRule>
  </conditionalFormatting>
  <pageMargins left="0.75" right="0.75" top="1" bottom="1" header="0.5" footer="0.5"/>
  <pageSetup paperSize="9" orientation="portrait" horizontalDpi="0" verticalDpi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9" enableFormatConditionsCalculation="0"/>
  <dimension ref="A1:N231"/>
  <sheetViews>
    <sheetView tabSelected="1" workbookViewId="0">
      <selection activeCell="I11" sqref="I11"/>
    </sheetView>
  </sheetViews>
  <sheetFormatPr baseColWidth="10" defaultRowHeight="16" x14ac:dyDescent="0.2"/>
  <cols>
    <col min="1" max="1" width="21.1640625" customWidth="1"/>
    <col min="2" max="2" width="14" style="42" customWidth="1"/>
    <col min="8" max="8" width="12.1640625" customWidth="1"/>
  </cols>
  <sheetData>
    <row r="1" spans="1:14" x14ac:dyDescent="0.2">
      <c r="B1" s="86" t="str">
        <f>SUBSTITUTE(ADDRESS(1,COLUMN(),4),"1","")</f>
        <v>B</v>
      </c>
      <c r="C1" s="86" t="str">
        <f t="shared" ref="B1:H1" si="0">SUBSTITUTE(ADDRESS(1,COLUMN(),4),"1","")</f>
        <v>C</v>
      </c>
      <c r="D1" s="86" t="str">
        <f t="shared" si="0"/>
        <v>D</v>
      </c>
      <c r="E1" s="86" t="str">
        <f t="shared" si="0"/>
        <v>E</v>
      </c>
      <c r="F1" s="86" t="str">
        <f t="shared" si="0"/>
        <v>F</v>
      </c>
      <c r="G1" s="86" t="str">
        <f t="shared" si="0"/>
        <v>G</v>
      </c>
      <c r="H1" s="86" t="str">
        <f t="shared" si="0"/>
        <v>H</v>
      </c>
    </row>
    <row r="2" spans="1:14" ht="26" x14ac:dyDescent="0.3">
      <c r="A2" s="93">
        <v>2021</v>
      </c>
      <c r="B2" s="93"/>
      <c r="C2" s="93"/>
      <c r="D2" s="93"/>
      <c r="E2" s="93"/>
    </row>
    <row r="3" spans="1:14" x14ac:dyDescent="0.2">
      <c r="A3" s="43" t="s">
        <v>27</v>
      </c>
      <c r="B3" s="79" t="s">
        <v>47</v>
      </c>
      <c r="C3" s="79" t="s">
        <v>48</v>
      </c>
      <c r="D3" s="79" t="s">
        <v>26</v>
      </c>
      <c r="E3" s="79" t="s">
        <v>28</v>
      </c>
      <c r="F3" s="1"/>
      <c r="L3" s="1"/>
      <c r="M3" s="1"/>
      <c r="N3" s="1"/>
    </row>
    <row r="4" spans="1:14" x14ac:dyDescent="0.2">
      <c r="A4" s="1" t="s">
        <v>16</v>
      </c>
      <c r="B4" s="78">
        <f xml:space="preserve"> DATE($A$2,1,1)</f>
        <v>44197</v>
      </c>
      <c r="C4" s="77">
        <f>B4</f>
        <v>44197</v>
      </c>
      <c r="D4" s="77">
        <f>B4</f>
        <v>44197</v>
      </c>
      <c r="E4" s="77">
        <f>C4</f>
        <v>44197</v>
      </c>
      <c r="F4" s="1"/>
      <c r="L4" s="1"/>
      <c r="M4" s="1"/>
      <c r="N4" s="1"/>
    </row>
    <row r="5" spans="1:14" x14ac:dyDescent="0.2">
      <c r="A5" s="1" t="s">
        <v>17</v>
      </c>
      <c r="B5" s="78">
        <f xml:space="preserve"> (FLOOR(DAY(MINUTE($A$2/38)/2+56)&amp;"/5/"&amp;$A$2,7)-34)+1</f>
        <v>44291</v>
      </c>
      <c r="C5" s="77">
        <f t="shared" ref="C5:C14" si="1">B5</f>
        <v>44291</v>
      </c>
      <c r="D5" s="77">
        <f t="shared" ref="D5:E14" si="2">B5</f>
        <v>44291</v>
      </c>
      <c r="E5" s="77">
        <f t="shared" si="2"/>
        <v>44291</v>
      </c>
      <c r="F5" s="1"/>
      <c r="L5" s="1"/>
      <c r="M5" s="1"/>
      <c r="N5" s="1"/>
    </row>
    <row r="6" spans="1:14" x14ac:dyDescent="0.2">
      <c r="A6" s="1" t="s">
        <v>18</v>
      </c>
      <c r="B6" s="78">
        <f xml:space="preserve"> DATE($A$2,5,1)</f>
        <v>44317</v>
      </c>
      <c r="C6" s="77">
        <f t="shared" si="1"/>
        <v>44317</v>
      </c>
      <c r="D6" s="77">
        <f t="shared" si="2"/>
        <v>44317</v>
      </c>
      <c r="E6" s="77">
        <f t="shared" si="2"/>
        <v>44317</v>
      </c>
      <c r="F6" s="1"/>
      <c r="L6" s="1"/>
      <c r="M6" s="1"/>
      <c r="N6" s="1"/>
    </row>
    <row r="7" spans="1:14" x14ac:dyDescent="0.2">
      <c r="A7" s="1" t="s">
        <v>19</v>
      </c>
      <c r="B7" s="78">
        <f xml:space="preserve"> DATE($A$2,5,8)</f>
        <v>44324</v>
      </c>
      <c r="C7" s="77">
        <f t="shared" si="1"/>
        <v>44324</v>
      </c>
      <c r="D7" s="77">
        <f t="shared" si="2"/>
        <v>44324</v>
      </c>
      <c r="E7" s="77">
        <f t="shared" si="2"/>
        <v>44324</v>
      </c>
      <c r="F7" s="1"/>
      <c r="L7" s="1"/>
      <c r="M7" s="1"/>
      <c r="N7" s="1"/>
    </row>
    <row r="8" spans="1:14" x14ac:dyDescent="0.2">
      <c r="A8" s="1" t="s">
        <v>20</v>
      </c>
      <c r="B8" s="78">
        <f>B5+38</f>
        <v>44329</v>
      </c>
      <c r="C8" s="77">
        <f t="shared" si="1"/>
        <v>44329</v>
      </c>
      <c r="D8" s="77">
        <f t="shared" si="2"/>
        <v>44329</v>
      </c>
      <c r="E8" s="77">
        <f t="shared" si="2"/>
        <v>44329</v>
      </c>
      <c r="F8" s="1"/>
      <c r="L8" s="1"/>
      <c r="M8" s="1"/>
      <c r="N8" s="1"/>
    </row>
    <row r="9" spans="1:14" x14ac:dyDescent="0.2">
      <c r="A9" s="46">
        <v>43660</v>
      </c>
      <c r="B9" s="78">
        <f xml:space="preserve"> DATE($A$2,7,14)</f>
        <v>44391</v>
      </c>
      <c r="C9" s="77">
        <f t="shared" si="1"/>
        <v>44391</v>
      </c>
      <c r="D9" s="77">
        <f t="shared" si="2"/>
        <v>44391</v>
      </c>
      <c r="E9" s="77">
        <f t="shared" si="2"/>
        <v>44391</v>
      </c>
      <c r="F9" s="1"/>
      <c r="G9" s="1"/>
      <c r="H9" s="1"/>
      <c r="I9" s="1"/>
      <c r="J9" s="1"/>
      <c r="K9" s="1"/>
      <c r="L9" s="1"/>
      <c r="M9" s="1"/>
      <c r="N9" s="1"/>
    </row>
    <row r="10" spans="1:14" x14ac:dyDescent="0.2">
      <c r="A10" s="1" t="s">
        <v>21</v>
      </c>
      <c r="B10" s="78">
        <f>B5+49</f>
        <v>44340</v>
      </c>
      <c r="C10" s="77">
        <f t="shared" si="1"/>
        <v>44340</v>
      </c>
      <c r="D10" s="77">
        <f t="shared" si="2"/>
        <v>44340</v>
      </c>
      <c r="E10" s="77">
        <f t="shared" si="2"/>
        <v>44340</v>
      </c>
    </row>
    <row r="11" spans="1:14" x14ac:dyDescent="0.2">
      <c r="A11" s="1" t="s">
        <v>22</v>
      </c>
      <c r="B11" s="78">
        <f xml:space="preserve"> DATE($A$2,8,15)</f>
        <v>44423</v>
      </c>
      <c r="C11" s="77">
        <f t="shared" si="1"/>
        <v>44423</v>
      </c>
      <c r="D11" s="77">
        <f t="shared" si="2"/>
        <v>44423</v>
      </c>
      <c r="E11" s="77">
        <f t="shared" si="2"/>
        <v>44423</v>
      </c>
    </row>
    <row r="12" spans="1:14" x14ac:dyDescent="0.2">
      <c r="A12" s="1" t="s">
        <v>23</v>
      </c>
      <c r="B12" s="78">
        <f xml:space="preserve"> DATE($A$2,11,1)</f>
        <v>44501</v>
      </c>
      <c r="C12" s="77">
        <f t="shared" si="1"/>
        <v>44501</v>
      </c>
      <c r="D12" s="77">
        <f t="shared" si="2"/>
        <v>44501</v>
      </c>
      <c r="E12" s="77">
        <f t="shared" si="2"/>
        <v>44501</v>
      </c>
    </row>
    <row r="13" spans="1:14" x14ac:dyDescent="0.2">
      <c r="A13" s="1" t="s">
        <v>24</v>
      </c>
      <c r="B13" s="78">
        <f xml:space="preserve"> DATE($A$2,11,11)</f>
        <v>44511</v>
      </c>
      <c r="C13" s="77">
        <f t="shared" si="1"/>
        <v>44511</v>
      </c>
      <c r="D13" s="77">
        <f t="shared" si="2"/>
        <v>44511</v>
      </c>
      <c r="E13" s="77">
        <f t="shared" si="2"/>
        <v>44511</v>
      </c>
    </row>
    <row r="14" spans="1:14" ht="17" thickBot="1" x14ac:dyDescent="0.25">
      <c r="A14" s="1" t="s">
        <v>25</v>
      </c>
      <c r="B14" s="78">
        <f xml:space="preserve"> DATE($A$2,12,25)</f>
        <v>44555</v>
      </c>
      <c r="C14" s="77">
        <f t="shared" si="1"/>
        <v>44555</v>
      </c>
      <c r="D14" s="77">
        <f t="shared" si="2"/>
        <v>44555</v>
      </c>
      <c r="E14" s="77">
        <f t="shared" si="2"/>
        <v>44555</v>
      </c>
    </row>
    <row r="15" spans="1:14" x14ac:dyDescent="0.2">
      <c r="A15" s="80"/>
      <c r="B15" s="81">
        <v>44298</v>
      </c>
      <c r="C15" s="82"/>
      <c r="D15" s="82"/>
      <c r="E15" s="82"/>
    </row>
    <row r="16" spans="1:14" x14ac:dyDescent="0.2">
      <c r="A16" s="27"/>
      <c r="B16" s="81">
        <v>44299</v>
      </c>
      <c r="C16" s="81"/>
      <c r="D16" s="83"/>
      <c r="E16" s="83"/>
    </row>
    <row r="17" spans="1:5" x14ac:dyDescent="0.2">
      <c r="A17" s="27"/>
      <c r="B17" s="81">
        <v>44300</v>
      </c>
      <c r="C17" s="81"/>
      <c r="D17" s="83"/>
      <c r="E17" s="83"/>
    </row>
    <row r="18" spans="1:5" x14ac:dyDescent="0.2">
      <c r="A18" s="27"/>
      <c r="B18" s="81"/>
      <c r="C18" s="81"/>
      <c r="D18" s="83"/>
      <c r="E18" s="83"/>
    </row>
    <row r="19" spans="1:5" x14ac:dyDescent="0.2">
      <c r="A19" s="27"/>
      <c r="B19" s="81"/>
      <c r="C19" s="81"/>
      <c r="D19" s="83"/>
      <c r="E19" s="83"/>
    </row>
    <row r="20" spans="1:5" x14ac:dyDescent="0.2">
      <c r="A20" s="27"/>
      <c r="B20" s="81"/>
      <c r="C20" s="83"/>
      <c r="D20" s="83"/>
      <c r="E20" s="83"/>
    </row>
    <row r="21" spans="1:5" x14ac:dyDescent="0.2">
      <c r="A21" s="27"/>
      <c r="B21" s="81"/>
      <c r="C21" s="83"/>
      <c r="D21" s="83"/>
      <c r="E21" s="83"/>
    </row>
    <row r="22" spans="1:5" x14ac:dyDescent="0.2">
      <c r="A22" s="27"/>
      <c r="B22" s="81"/>
      <c r="C22" s="83"/>
      <c r="D22" s="83"/>
      <c r="E22" s="83"/>
    </row>
    <row r="23" spans="1:5" x14ac:dyDescent="0.2">
      <c r="A23" s="27"/>
      <c r="B23" s="81"/>
      <c r="C23" s="83"/>
      <c r="D23" s="83"/>
      <c r="E23" s="83"/>
    </row>
    <row r="24" spans="1:5" x14ac:dyDescent="0.2">
      <c r="A24" s="27"/>
      <c r="B24" s="81"/>
      <c r="C24" s="83"/>
      <c r="D24" s="83"/>
      <c r="E24" s="83"/>
    </row>
    <row r="25" spans="1:5" x14ac:dyDescent="0.2">
      <c r="A25" s="27"/>
      <c r="B25" s="81"/>
      <c r="C25" s="83"/>
      <c r="D25" s="83"/>
      <c r="E25" s="83"/>
    </row>
    <row r="26" spans="1:5" x14ac:dyDescent="0.2">
      <c r="A26" s="27"/>
      <c r="B26" s="81"/>
      <c r="C26" s="83"/>
      <c r="D26" s="83"/>
      <c r="E26" s="83"/>
    </row>
    <row r="27" spans="1:5" x14ac:dyDescent="0.2">
      <c r="A27" s="27"/>
      <c r="B27" s="81"/>
      <c r="C27" s="83"/>
      <c r="D27" s="83"/>
      <c r="E27" s="83"/>
    </row>
    <row r="28" spans="1:5" x14ac:dyDescent="0.2">
      <c r="A28" s="27"/>
      <c r="B28" s="81"/>
      <c r="C28" s="83"/>
      <c r="D28" s="83"/>
      <c r="E28" s="83"/>
    </row>
    <row r="29" spans="1:5" x14ac:dyDescent="0.2">
      <c r="A29" s="27"/>
      <c r="B29" s="81"/>
      <c r="C29" s="83"/>
      <c r="D29" s="83"/>
      <c r="E29" s="83"/>
    </row>
    <row r="30" spans="1:5" x14ac:dyDescent="0.2">
      <c r="A30" s="27"/>
      <c r="B30" s="81"/>
      <c r="C30" s="83"/>
      <c r="D30" s="83"/>
      <c r="E30" s="83"/>
    </row>
    <row r="31" spans="1:5" x14ac:dyDescent="0.2">
      <c r="A31" s="27"/>
      <c r="B31" s="81"/>
      <c r="C31" s="83"/>
      <c r="D31" s="83"/>
      <c r="E31" s="83"/>
    </row>
    <row r="32" spans="1:5" x14ac:dyDescent="0.2">
      <c r="A32" s="27"/>
      <c r="B32" s="81"/>
      <c r="C32" s="83"/>
      <c r="D32" s="83"/>
      <c r="E32" s="83"/>
    </row>
    <row r="33" spans="1:5" x14ac:dyDescent="0.2">
      <c r="A33" s="27"/>
      <c r="B33" s="81"/>
      <c r="C33" s="83"/>
      <c r="D33" s="83"/>
      <c r="E33" s="83"/>
    </row>
    <row r="34" spans="1:5" x14ac:dyDescent="0.2">
      <c r="A34" s="27"/>
      <c r="B34" s="81"/>
      <c r="C34" s="83"/>
      <c r="D34" s="83"/>
      <c r="E34" s="83"/>
    </row>
    <row r="35" spans="1:5" x14ac:dyDescent="0.2">
      <c r="A35" s="27"/>
      <c r="B35" s="81"/>
      <c r="C35" s="83"/>
      <c r="D35" s="83"/>
      <c r="E35" s="83"/>
    </row>
    <row r="36" spans="1:5" x14ac:dyDescent="0.2">
      <c r="A36" s="27"/>
      <c r="B36" s="81"/>
      <c r="C36" s="83"/>
      <c r="D36" s="83"/>
      <c r="E36" s="83"/>
    </row>
    <row r="37" spans="1:5" x14ac:dyDescent="0.2">
      <c r="A37" s="27"/>
      <c r="B37" s="81"/>
      <c r="C37" s="83"/>
      <c r="D37" s="83"/>
      <c r="E37" s="83"/>
    </row>
    <row r="38" spans="1:5" x14ac:dyDescent="0.2">
      <c r="A38" s="27"/>
      <c r="B38" s="81"/>
      <c r="C38" s="83"/>
      <c r="D38" s="83"/>
      <c r="E38" s="83"/>
    </row>
    <row r="39" spans="1:5" x14ac:dyDescent="0.2">
      <c r="A39" s="27"/>
      <c r="B39" s="81"/>
      <c r="C39" s="83"/>
      <c r="D39" s="83"/>
      <c r="E39" s="83"/>
    </row>
    <row r="40" spans="1:5" x14ac:dyDescent="0.2">
      <c r="A40" s="27"/>
      <c r="B40" s="81"/>
      <c r="C40" s="83"/>
      <c r="D40" s="83"/>
      <c r="E40" s="83"/>
    </row>
    <row r="41" spans="1:5" x14ac:dyDescent="0.2">
      <c r="A41" s="27"/>
      <c r="B41" s="81"/>
      <c r="C41" s="83"/>
      <c r="D41" s="83"/>
      <c r="E41" s="83"/>
    </row>
    <row r="42" spans="1:5" x14ac:dyDescent="0.2">
      <c r="A42" s="27"/>
      <c r="B42" s="81"/>
      <c r="C42" s="83"/>
      <c r="D42" s="83"/>
      <c r="E42" s="83"/>
    </row>
    <row r="43" spans="1:5" x14ac:dyDescent="0.2">
      <c r="A43" s="27"/>
      <c r="B43" s="81"/>
      <c r="C43" s="83"/>
      <c r="D43" s="83"/>
      <c r="E43" s="83"/>
    </row>
    <row r="44" spans="1:5" x14ac:dyDescent="0.2">
      <c r="A44" s="27"/>
      <c r="B44" s="81"/>
      <c r="C44" s="83"/>
      <c r="D44" s="83"/>
      <c r="E44" s="83"/>
    </row>
    <row r="45" spans="1:5" x14ac:dyDescent="0.2">
      <c r="A45" s="27"/>
      <c r="B45" s="81"/>
      <c r="C45" s="83"/>
      <c r="D45" s="83"/>
      <c r="E45" s="83"/>
    </row>
    <row r="46" spans="1:5" x14ac:dyDescent="0.2">
      <c r="A46" s="27"/>
      <c r="B46" s="81"/>
      <c r="C46" s="83"/>
      <c r="D46" s="83"/>
      <c r="E46" s="83"/>
    </row>
    <row r="47" spans="1:5" x14ac:dyDescent="0.2">
      <c r="A47" s="27"/>
      <c r="B47" s="81"/>
      <c r="C47" s="83"/>
      <c r="D47" s="83"/>
      <c r="E47" s="83"/>
    </row>
    <row r="48" spans="1:5" x14ac:dyDescent="0.2">
      <c r="A48" s="27"/>
      <c r="B48" s="81"/>
      <c r="C48" s="83"/>
      <c r="D48" s="83"/>
      <c r="E48" s="83"/>
    </row>
    <row r="49" spans="1:5" x14ac:dyDescent="0.2">
      <c r="A49" s="27"/>
      <c r="B49" s="81"/>
      <c r="C49" s="83"/>
      <c r="D49" s="83"/>
      <c r="E49" s="83"/>
    </row>
    <row r="50" spans="1:5" x14ac:dyDescent="0.2">
      <c r="A50" s="27"/>
      <c r="B50" s="81"/>
      <c r="C50" s="83"/>
      <c r="D50" s="83"/>
      <c r="E50" s="83"/>
    </row>
    <row r="51" spans="1:5" x14ac:dyDescent="0.2">
      <c r="A51" s="27"/>
      <c r="B51" s="81"/>
      <c r="C51" s="83"/>
      <c r="D51" s="83"/>
      <c r="E51" s="83"/>
    </row>
    <row r="52" spans="1:5" x14ac:dyDescent="0.2">
      <c r="A52" s="27"/>
      <c r="B52" s="81"/>
      <c r="C52" s="83"/>
      <c r="D52" s="83"/>
      <c r="E52" s="83"/>
    </row>
    <row r="53" spans="1:5" x14ac:dyDescent="0.2">
      <c r="A53" s="27"/>
      <c r="B53" s="81"/>
      <c r="C53" s="84"/>
      <c r="D53" s="84"/>
      <c r="E53" s="84"/>
    </row>
    <row r="54" spans="1:5" x14ac:dyDescent="0.2">
      <c r="A54" s="27"/>
      <c r="B54" s="81"/>
      <c r="C54" s="84"/>
      <c r="D54" s="84"/>
      <c r="E54" s="84"/>
    </row>
    <row r="55" spans="1:5" x14ac:dyDescent="0.2">
      <c r="A55" s="27"/>
      <c r="B55" s="81"/>
      <c r="C55" s="84"/>
      <c r="D55" s="84"/>
      <c r="E55" s="84"/>
    </row>
    <row r="56" spans="1:5" x14ac:dyDescent="0.2">
      <c r="A56" s="27"/>
      <c r="B56" s="81"/>
      <c r="C56" s="84"/>
      <c r="D56" s="84"/>
      <c r="E56" s="84"/>
    </row>
    <row r="57" spans="1:5" x14ac:dyDescent="0.2">
      <c r="A57" s="27"/>
      <c r="B57" s="81"/>
      <c r="C57" s="84"/>
      <c r="D57" s="84"/>
      <c r="E57" s="84"/>
    </row>
    <row r="58" spans="1:5" x14ac:dyDescent="0.2">
      <c r="A58" s="27"/>
      <c r="B58" s="81"/>
      <c r="C58" s="84"/>
      <c r="D58" s="84"/>
      <c r="E58" s="84"/>
    </row>
    <row r="59" spans="1:5" x14ac:dyDescent="0.2">
      <c r="A59" s="6"/>
      <c r="B59" s="81"/>
      <c r="C59" s="84"/>
      <c r="D59" s="84"/>
      <c r="E59" s="84"/>
    </row>
    <row r="60" spans="1:5" x14ac:dyDescent="0.2">
      <c r="A60" s="6"/>
      <c r="B60" s="81"/>
      <c r="C60" s="84"/>
      <c r="D60" s="84"/>
      <c r="E60" s="84"/>
    </row>
    <row r="61" spans="1:5" x14ac:dyDescent="0.2">
      <c r="A61" s="6"/>
      <c r="B61" s="81"/>
      <c r="C61" s="84"/>
      <c r="D61" s="84"/>
      <c r="E61" s="84"/>
    </row>
    <row r="62" spans="1:5" x14ac:dyDescent="0.2">
      <c r="A62" s="6"/>
      <c r="B62" s="81"/>
      <c r="C62" s="84"/>
      <c r="D62" s="84"/>
      <c r="E62" s="84"/>
    </row>
    <row r="63" spans="1:5" x14ac:dyDescent="0.2">
      <c r="A63" s="6"/>
      <c r="B63" s="81"/>
      <c r="C63" s="84"/>
      <c r="D63" s="84"/>
      <c r="E63" s="84"/>
    </row>
    <row r="64" spans="1:5" x14ac:dyDescent="0.2">
      <c r="A64" s="6"/>
      <c r="B64" s="81"/>
      <c r="C64" s="84"/>
      <c r="D64" s="84"/>
      <c r="E64" s="84"/>
    </row>
    <row r="65" spans="1:5" x14ac:dyDescent="0.2">
      <c r="A65" s="6"/>
      <c r="B65" s="81"/>
      <c r="C65" s="84"/>
      <c r="D65" s="84"/>
      <c r="E65" s="84"/>
    </row>
    <row r="66" spans="1:5" x14ac:dyDescent="0.2">
      <c r="A66" s="6"/>
      <c r="B66" s="81"/>
      <c r="C66" s="84"/>
      <c r="D66" s="84"/>
      <c r="E66" s="84"/>
    </row>
    <row r="67" spans="1:5" x14ac:dyDescent="0.2">
      <c r="A67" s="6"/>
      <c r="B67" s="81"/>
      <c r="C67" s="84"/>
      <c r="D67" s="84"/>
      <c r="E67" s="84"/>
    </row>
    <row r="68" spans="1:5" x14ac:dyDescent="0.2">
      <c r="A68" s="6"/>
      <c r="B68" s="81"/>
      <c r="C68" s="84"/>
      <c r="D68" s="84"/>
      <c r="E68" s="84"/>
    </row>
    <row r="69" spans="1:5" x14ac:dyDescent="0.2">
      <c r="A69" s="6"/>
      <c r="B69" s="81"/>
      <c r="C69" s="84"/>
      <c r="D69" s="84"/>
      <c r="E69" s="84"/>
    </row>
    <row r="70" spans="1:5" x14ac:dyDescent="0.2">
      <c r="A70" s="6"/>
      <c r="B70" s="81"/>
      <c r="C70" s="84"/>
      <c r="D70" s="84"/>
      <c r="E70" s="84"/>
    </row>
    <row r="71" spans="1:5" x14ac:dyDescent="0.2">
      <c r="A71" s="6"/>
      <c r="B71" s="81"/>
      <c r="C71" s="84"/>
      <c r="D71" s="84"/>
      <c r="E71" s="84"/>
    </row>
    <row r="72" spans="1:5" x14ac:dyDescent="0.2">
      <c r="A72" s="6"/>
      <c r="B72" s="81"/>
      <c r="C72" s="84"/>
      <c r="D72" s="84"/>
      <c r="E72" s="84"/>
    </row>
    <row r="73" spans="1:5" x14ac:dyDescent="0.2">
      <c r="A73" s="6"/>
      <c r="B73" s="81"/>
      <c r="C73" s="84"/>
      <c r="D73" s="84"/>
      <c r="E73" s="84"/>
    </row>
    <row r="74" spans="1:5" x14ac:dyDescent="0.2">
      <c r="A74" s="6"/>
      <c r="B74" s="81"/>
      <c r="C74" s="84"/>
      <c r="D74" s="84"/>
      <c r="E74" s="84"/>
    </row>
    <row r="75" spans="1:5" x14ac:dyDescent="0.2">
      <c r="A75" s="6"/>
      <c r="B75" s="81"/>
      <c r="C75" s="84"/>
      <c r="D75" s="84"/>
      <c r="E75" s="84"/>
    </row>
    <row r="76" spans="1:5" x14ac:dyDescent="0.2">
      <c r="A76" s="6"/>
      <c r="B76" s="81"/>
      <c r="C76" s="84"/>
      <c r="D76" s="84"/>
      <c r="E76" s="84"/>
    </row>
    <row r="77" spans="1:5" x14ac:dyDescent="0.2">
      <c r="A77" s="6"/>
      <c r="B77" s="81"/>
      <c r="C77" s="84"/>
      <c r="D77" s="84"/>
      <c r="E77" s="84"/>
    </row>
    <row r="78" spans="1:5" x14ac:dyDescent="0.2">
      <c r="A78" s="6"/>
      <c r="B78" s="81"/>
      <c r="C78" s="84"/>
      <c r="D78" s="84"/>
      <c r="E78" s="84"/>
    </row>
    <row r="79" spans="1:5" x14ac:dyDescent="0.2">
      <c r="A79" s="6"/>
      <c r="B79" s="81"/>
      <c r="C79" s="84"/>
      <c r="D79" s="84"/>
      <c r="E79" s="84"/>
    </row>
    <row r="80" spans="1:5" x14ac:dyDescent="0.2">
      <c r="A80" s="6"/>
      <c r="B80" s="81"/>
      <c r="C80" s="84"/>
      <c r="D80" s="84"/>
      <c r="E80" s="84"/>
    </row>
    <row r="81" spans="1:5" x14ac:dyDescent="0.2">
      <c r="A81" s="6"/>
      <c r="B81" s="81"/>
      <c r="C81" s="84"/>
      <c r="D81" s="84"/>
      <c r="E81" s="84"/>
    </row>
    <row r="82" spans="1:5" x14ac:dyDescent="0.2">
      <c r="A82" s="6"/>
      <c r="B82" s="81"/>
      <c r="C82" s="84"/>
      <c r="D82" s="84"/>
      <c r="E82" s="84"/>
    </row>
    <row r="83" spans="1:5" x14ac:dyDescent="0.2">
      <c r="A83" s="6"/>
      <c r="B83" s="81"/>
      <c r="C83" s="84"/>
      <c r="D83" s="84"/>
      <c r="E83" s="84"/>
    </row>
    <row r="84" spans="1:5" x14ac:dyDescent="0.2">
      <c r="A84" s="6"/>
      <c r="B84" s="81"/>
      <c r="C84" s="84"/>
      <c r="D84" s="84"/>
      <c r="E84" s="84"/>
    </row>
    <row r="85" spans="1:5" x14ac:dyDescent="0.2">
      <c r="A85" s="6"/>
      <c r="B85" s="81"/>
      <c r="C85" s="84"/>
      <c r="D85" s="84"/>
      <c r="E85" s="84"/>
    </row>
    <row r="86" spans="1:5" x14ac:dyDescent="0.2">
      <c r="A86" s="6"/>
      <c r="B86" s="81"/>
      <c r="C86" s="84"/>
      <c r="D86" s="84"/>
      <c r="E86" s="84"/>
    </row>
    <row r="87" spans="1:5" x14ac:dyDescent="0.2">
      <c r="A87" s="6"/>
      <c r="B87" s="81"/>
      <c r="C87" s="84"/>
      <c r="D87" s="84"/>
      <c r="E87" s="84"/>
    </row>
    <row r="88" spans="1:5" x14ac:dyDescent="0.2">
      <c r="A88" s="6"/>
      <c r="B88" s="81"/>
      <c r="C88" s="84"/>
      <c r="D88" s="84"/>
      <c r="E88" s="84"/>
    </row>
    <row r="89" spans="1:5" x14ac:dyDescent="0.2">
      <c r="A89" s="6"/>
      <c r="B89" s="81"/>
      <c r="C89" s="84"/>
      <c r="D89" s="84"/>
      <c r="E89" s="84"/>
    </row>
    <row r="90" spans="1:5" x14ac:dyDescent="0.2">
      <c r="A90" s="6"/>
      <c r="B90" s="81"/>
      <c r="C90" s="84"/>
      <c r="D90" s="84"/>
      <c r="E90" s="84"/>
    </row>
    <row r="91" spans="1:5" x14ac:dyDescent="0.2">
      <c r="A91" s="6"/>
      <c r="B91" s="81"/>
      <c r="C91" s="84"/>
      <c r="D91" s="84"/>
      <c r="E91" s="84"/>
    </row>
    <row r="92" spans="1:5" x14ac:dyDescent="0.2">
      <c r="A92" s="6"/>
      <c r="B92" s="81"/>
      <c r="C92" s="84"/>
      <c r="D92" s="84"/>
      <c r="E92" s="84"/>
    </row>
    <row r="93" spans="1:5" x14ac:dyDescent="0.2">
      <c r="A93" s="6"/>
      <c r="B93" s="81"/>
      <c r="C93" s="84"/>
      <c r="D93" s="84"/>
      <c r="E93" s="84"/>
    </row>
    <row r="94" spans="1:5" x14ac:dyDescent="0.2">
      <c r="A94" s="6"/>
      <c r="B94" s="81"/>
      <c r="C94" s="84"/>
      <c r="D94" s="84"/>
      <c r="E94" s="84"/>
    </row>
    <row r="95" spans="1:5" x14ac:dyDescent="0.2">
      <c r="A95" s="6"/>
      <c r="B95" s="81"/>
      <c r="C95" s="84"/>
      <c r="D95" s="84"/>
      <c r="E95" s="84"/>
    </row>
    <row r="96" spans="1:5" x14ac:dyDescent="0.2">
      <c r="A96" s="6"/>
      <c r="B96" s="81"/>
      <c r="C96" s="84"/>
      <c r="D96" s="84"/>
      <c r="E96" s="84"/>
    </row>
    <row r="97" spans="1:5" x14ac:dyDescent="0.2">
      <c r="A97" s="6"/>
      <c r="B97" s="81"/>
      <c r="C97" s="84"/>
      <c r="D97" s="84"/>
      <c r="E97" s="84"/>
    </row>
    <row r="98" spans="1:5" x14ac:dyDescent="0.2">
      <c r="A98" s="6"/>
      <c r="B98" s="81"/>
      <c r="C98" s="84"/>
      <c r="D98" s="84"/>
      <c r="E98" s="84"/>
    </row>
    <row r="99" spans="1:5" x14ac:dyDescent="0.2">
      <c r="A99" s="6"/>
      <c r="B99" s="81"/>
      <c r="C99" s="84"/>
      <c r="D99" s="84"/>
      <c r="E99" s="84"/>
    </row>
    <row r="100" spans="1:5" x14ac:dyDescent="0.2">
      <c r="A100" s="6"/>
      <c r="B100" s="81"/>
      <c r="C100" s="84"/>
      <c r="D100" s="84"/>
      <c r="E100" s="84"/>
    </row>
    <row r="101" spans="1:5" x14ac:dyDescent="0.2">
      <c r="A101" s="6"/>
      <c r="B101" s="81"/>
      <c r="C101" s="84"/>
      <c r="D101" s="84"/>
      <c r="E101" s="84"/>
    </row>
    <row r="102" spans="1:5" x14ac:dyDescent="0.2">
      <c r="B102" s="45"/>
      <c r="C102" s="44"/>
      <c r="D102" s="44"/>
      <c r="E102" s="44"/>
    </row>
    <row r="103" spans="1:5" x14ac:dyDescent="0.2">
      <c r="B103" s="45"/>
      <c r="C103" s="44"/>
      <c r="D103" s="44"/>
      <c r="E103" s="44"/>
    </row>
    <row r="104" spans="1:5" x14ac:dyDescent="0.2">
      <c r="B104" s="45"/>
      <c r="C104" s="44"/>
      <c r="D104" s="44"/>
      <c r="E104" s="44"/>
    </row>
    <row r="105" spans="1:5" x14ac:dyDescent="0.2">
      <c r="B105" s="45"/>
      <c r="C105" s="44"/>
      <c r="D105" s="44"/>
      <c r="E105" s="44"/>
    </row>
    <row r="106" spans="1:5" x14ac:dyDescent="0.2">
      <c r="B106" s="45"/>
      <c r="C106" s="44"/>
      <c r="D106" s="44"/>
      <c r="E106" s="44"/>
    </row>
    <row r="107" spans="1:5" x14ac:dyDescent="0.2">
      <c r="B107" s="45"/>
      <c r="C107" s="44"/>
      <c r="D107" s="44"/>
      <c r="E107" s="44"/>
    </row>
    <row r="108" spans="1:5" x14ac:dyDescent="0.2">
      <c r="B108" s="45"/>
      <c r="C108" s="44"/>
      <c r="D108" s="44"/>
      <c r="E108" s="44"/>
    </row>
    <row r="109" spans="1:5" x14ac:dyDescent="0.2">
      <c r="B109" s="45"/>
      <c r="C109" s="44"/>
      <c r="D109" s="44"/>
      <c r="E109" s="44"/>
    </row>
    <row r="110" spans="1:5" x14ac:dyDescent="0.2">
      <c r="B110" s="45"/>
      <c r="C110" s="44"/>
      <c r="D110" s="44"/>
      <c r="E110" s="44"/>
    </row>
    <row r="111" spans="1:5" x14ac:dyDescent="0.2">
      <c r="B111" s="45"/>
      <c r="C111" s="44"/>
      <c r="D111" s="44"/>
      <c r="E111" s="44"/>
    </row>
    <row r="112" spans="1:5" x14ac:dyDescent="0.2">
      <c r="B112" s="45"/>
      <c r="C112" s="44"/>
      <c r="D112" s="44"/>
      <c r="E112" s="44"/>
    </row>
    <row r="113" spans="2:5" x14ac:dyDescent="0.2">
      <c r="B113" s="45"/>
      <c r="C113" s="44"/>
      <c r="D113" s="44"/>
      <c r="E113" s="44"/>
    </row>
    <row r="114" spans="2:5" x14ac:dyDescent="0.2">
      <c r="B114" s="45"/>
      <c r="C114" s="44"/>
      <c r="D114" s="44"/>
      <c r="E114" s="44"/>
    </row>
    <row r="115" spans="2:5" x14ac:dyDescent="0.2">
      <c r="B115" s="45"/>
      <c r="C115" s="44"/>
      <c r="D115" s="44"/>
      <c r="E115" s="44"/>
    </row>
    <row r="116" spans="2:5" x14ac:dyDescent="0.2">
      <c r="B116" s="45"/>
      <c r="C116" s="44"/>
      <c r="D116" s="44"/>
      <c r="E116" s="44"/>
    </row>
    <row r="117" spans="2:5" x14ac:dyDescent="0.2">
      <c r="B117" s="45"/>
      <c r="C117" s="44"/>
      <c r="D117" s="44"/>
      <c r="E117" s="44"/>
    </row>
    <row r="118" spans="2:5" x14ac:dyDescent="0.2">
      <c r="B118" s="45"/>
      <c r="C118" s="44"/>
      <c r="D118" s="44"/>
      <c r="E118" s="44"/>
    </row>
    <row r="119" spans="2:5" x14ac:dyDescent="0.2">
      <c r="B119" s="45"/>
      <c r="C119" s="44"/>
      <c r="D119" s="44"/>
      <c r="E119" s="44"/>
    </row>
    <row r="120" spans="2:5" x14ac:dyDescent="0.2">
      <c r="B120" s="45"/>
      <c r="C120" s="44"/>
      <c r="D120" s="44"/>
      <c r="E120" s="44"/>
    </row>
    <row r="121" spans="2:5" x14ac:dyDescent="0.2">
      <c r="B121" s="45"/>
      <c r="C121" s="44"/>
      <c r="D121" s="44"/>
      <c r="E121" s="44"/>
    </row>
    <row r="122" spans="2:5" x14ac:dyDescent="0.2">
      <c r="B122" s="45"/>
      <c r="C122" s="44"/>
      <c r="D122" s="44"/>
      <c r="E122" s="44"/>
    </row>
    <row r="123" spans="2:5" x14ac:dyDescent="0.2">
      <c r="B123" s="45"/>
      <c r="C123" s="44"/>
      <c r="D123" s="44"/>
      <c r="E123" s="44"/>
    </row>
    <row r="124" spans="2:5" x14ac:dyDescent="0.2">
      <c r="B124" s="45"/>
      <c r="C124" s="44"/>
      <c r="D124" s="44"/>
      <c r="E124" s="44"/>
    </row>
    <row r="125" spans="2:5" x14ac:dyDescent="0.2">
      <c r="B125" s="45"/>
      <c r="C125" s="44"/>
      <c r="D125" s="44"/>
      <c r="E125" s="44"/>
    </row>
    <row r="126" spans="2:5" x14ac:dyDescent="0.2">
      <c r="B126" s="45"/>
      <c r="C126" s="44"/>
      <c r="D126" s="44"/>
      <c r="E126" s="44"/>
    </row>
    <row r="127" spans="2:5" x14ac:dyDescent="0.2">
      <c r="B127" s="45"/>
      <c r="C127" s="44"/>
      <c r="D127" s="44"/>
      <c r="E127" s="44"/>
    </row>
    <row r="128" spans="2:5" x14ac:dyDescent="0.2">
      <c r="B128" s="45"/>
      <c r="C128" s="44"/>
      <c r="D128" s="44"/>
      <c r="E128" s="44"/>
    </row>
    <row r="129" spans="2:5" x14ac:dyDescent="0.2">
      <c r="B129" s="45"/>
      <c r="C129" s="44"/>
      <c r="D129" s="44"/>
      <c r="E129" s="44"/>
    </row>
    <row r="130" spans="2:5" x14ac:dyDescent="0.2">
      <c r="B130" s="45"/>
      <c r="C130" s="44"/>
      <c r="D130" s="44"/>
      <c r="E130" s="44"/>
    </row>
    <row r="131" spans="2:5" x14ac:dyDescent="0.2">
      <c r="B131" s="45"/>
      <c r="C131" s="44"/>
      <c r="D131" s="44"/>
      <c r="E131" s="44"/>
    </row>
    <row r="132" spans="2:5" x14ac:dyDescent="0.2">
      <c r="B132" s="45"/>
      <c r="C132" s="44"/>
      <c r="D132" s="44"/>
      <c r="E132" s="44"/>
    </row>
    <row r="133" spans="2:5" x14ac:dyDescent="0.2">
      <c r="B133" s="45"/>
      <c r="C133" s="44"/>
      <c r="D133" s="44"/>
      <c r="E133" s="44"/>
    </row>
    <row r="134" spans="2:5" x14ac:dyDescent="0.2">
      <c r="B134" s="45"/>
      <c r="C134" s="44"/>
      <c r="D134" s="44"/>
      <c r="E134" s="44"/>
    </row>
    <row r="135" spans="2:5" x14ac:dyDescent="0.2">
      <c r="B135" s="45"/>
      <c r="C135" s="44"/>
      <c r="D135" s="44"/>
      <c r="E135" s="44"/>
    </row>
    <row r="136" spans="2:5" x14ac:dyDescent="0.2">
      <c r="B136" s="45"/>
      <c r="C136" s="44"/>
      <c r="D136" s="44"/>
      <c r="E136" s="44"/>
    </row>
    <row r="137" spans="2:5" x14ac:dyDescent="0.2">
      <c r="B137" s="45"/>
      <c r="C137" s="44"/>
      <c r="D137" s="44"/>
      <c r="E137" s="44"/>
    </row>
    <row r="138" spans="2:5" x14ac:dyDescent="0.2">
      <c r="B138" s="45"/>
      <c r="C138" s="44"/>
      <c r="D138" s="44"/>
      <c r="E138" s="44"/>
    </row>
    <row r="139" spans="2:5" x14ac:dyDescent="0.2">
      <c r="B139" s="45"/>
      <c r="C139" s="44"/>
      <c r="D139" s="44"/>
      <c r="E139" s="44"/>
    </row>
    <row r="140" spans="2:5" x14ac:dyDescent="0.2">
      <c r="B140" s="45"/>
      <c r="C140" s="44"/>
      <c r="D140" s="44"/>
      <c r="E140" s="44"/>
    </row>
    <row r="141" spans="2:5" x14ac:dyDescent="0.2">
      <c r="B141" s="45"/>
      <c r="C141" s="44"/>
      <c r="D141" s="44"/>
      <c r="E141" s="44"/>
    </row>
    <row r="142" spans="2:5" x14ac:dyDescent="0.2">
      <c r="B142" s="45"/>
      <c r="C142" s="44"/>
      <c r="D142" s="44"/>
      <c r="E142" s="44"/>
    </row>
    <row r="143" spans="2:5" x14ac:dyDescent="0.2">
      <c r="B143" s="45"/>
      <c r="C143" s="44"/>
      <c r="D143" s="44"/>
      <c r="E143" s="44"/>
    </row>
    <row r="144" spans="2:5" x14ac:dyDescent="0.2">
      <c r="B144" s="45"/>
      <c r="C144" s="44"/>
      <c r="D144" s="44"/>
      <c r="E144" s="44"/>
    </row>
    <row r="145" spans="2:5" x14ac:dyDescent="0.2">
      <c r="B145" s="45"/>
      <c r="C145" s="44"/>
      <c r="D145" s="44"/>
      <c r="E145" s="44"/>
    </row>
    <row r="146" spans="2:5" x14ac:dyDescent="0.2">
      <c r="B146" s="45"/>
      <c r="C146" s="44"/>
      <c r="D146" s="44"/>
      <c r="E146" s="44"/>
    </row>
    <row r="147" spans="2:5" x14ac:dyDescent="0.2">
      <c r="B147" s="45"/>
      <c r="C147" s="44"/>
      <c r="D147" s="44"/>
      <c r="E147" s="44"/>
    </row>
    <row r="148" spans="2:5" x14ac:dyDescent="0.2">
      <c r="B148" s="45"/>
      <c r="C148" s="44"/>
      <c r="D148" s="44"/>
      <c r="E148" s="44"/>
    </row>
    <row r="149" spans="2:5" x14ac:dyDescent="0.2">
      <c r="B149" s="45"/>
      <c r="C149" s="44"/>
      <c r="D149" s="44"/>
      <c r="E149" s="44"/>
    </row>
    <row r="150" spans="2:5" x14ac:dyDescent="0.2">
      <c r="B150" s="45"/>
      <c r="C150" s="44"/>
      <c r="D150" s="44"/>
      <c r="E150" s="44"/>
    </row>
    <row r="151" spans="2:5" x14ac:dyDescent="0.2">
      <c r="B151" s="45"/>
      <c r="C151" s="44"/>
      <c r="D151" s="44"/>
      <c r="E151" s="44"/>
    </row>
    <row r="152" spans="2:5" x14ac:dyDescent="0.2">
      <c r="B152" s="45"/>
      <c r="C152" s="44"/>
      <c r="D152" s="44"/>
      <c r="E152" s="44"/>
    </row>
    <row r="153" spans="2:5" x14ac:dyDescent="0.2">
      <c r="B153" s="45"/>
      <c r="C153" s="44"/>
      <c r="D153" s="44"/>
      <c r="E153" s="44"/>
    </row>
    <row r="154" spans="2:5" x14ac:dyDescent="0.2">
      <c r="B154" s="45"/>
      <c r="C154" s="44"/>
      <c r="D154" s="44"/>
      <c r="E154" s="44"/>
    </row>
    <row r="155" spans="2:5" x14ac:dyDescent="0.2">
      <c r="B155" s="45"/>
      <c r="C155" s="44"/>
      <c r="D155" s="44"/>
      <c r="E155" s="44"/>
    </row>
    <row r="156" spans="2:5" x14ac:dyDescent="0.2">
      <c r="B156" s="45"/>
      <c r="C156" s="44"/>
      <c r="D156" s="44"/>
      <c r="E156" s="44"/>
    </row>
    <row r="157" spans="2:5" x14ac:dyDescent="0.2">
      <c r="B157" s="45"/>
      <c r="C157" s="44"/>
      <c r="D157" s="44"/>
      <c r="E157" s="44"/>
    </row>
    <row r="158" spans="2:5" x14ac:dyDescent="0.2">
      <c r="B158" s="45"/>
      <c r="C158" s="44"/>
      <c r="D158" s="44"/>
      <c r="E158" s="44"/>
    </row>
    <row r="159" spans="2:5" x14ac:dyDescent="0.2">
      <c r="B159" s="45"/>
      <c r="C159" s="44"/>
      <c r="D159" s="44"/>
      <c r="E159" s="44"/>
    </row>
    <row r="160" spans="2:5" x14ac:dyDescent="0.2">
      <c r="B160" s="45"/>
      <c r="C160" s="44"/>
      <c r="D160" s="44"/>
      <c r="E160" s="44"/>
    </row>
    <row r="161" spans="2:5" x14ac:dyDescent="0.2">
      <c r="B161" s="45"/>
      <c r="C161" s="44"/>
      <c r="D161" s="44"/>
      <c r="E161" s="44"/>
    </row>
    <row r="162" spans="2:5" x14ac:dyDescent="0.2">
      <c r="B162" s="45"/>
      <c r="C162" s="44"/>
      <c r="D162" s="44"/>
      <c r="E162" s="44"/>
    </row>
    <row r="163" spans="2:5" x14ac:dyDescent="0.2">
      <c r="B163" s="45"/>
      <c r="C163" s="44"/>
      <c r="D163" s="44"/>
      <c r="E163" s="44"/>
    </row>
    <row r="164" spans="2:5" x14ac:dyDescent="0.2">
      <c r="B164" s="45"/>
      <c r="C164" s="44"/>
      <c r="D164" s="44"/>
      <c r="E164" s="44"/>
    </row>
    <row r="165" spans="2:5" x14ac:dyDescent="0.2">
      <c r="B165" s="45"/>
      <c r="C165" s="44"/>
      <c r="D165" s="44"/>
      <c r="E165" s="44"/>
    </row>
    <row r="166" spans="2:5" x14ac:dyDescent="0.2">
      <c r="B166" s="45"/>
      <c r="C166" s="44"/>
      <c r="D166" s="44"/>
      <c r="E166" s="44"/>
    </row>
    <row r="167" spans="2:5" x14ac:dyDescent="0.2">
      <c r="B167" s="45"/>
      <c r="C167" s="44"/>
      <c r="D167" s="44"/>
      <c r="E167" s="44"/>
    </row>
    <row r="168" spans="2:5" x14ac:dyDescent="0.2">
      <c r="B168" s="45"/>
      <c r="C168" s="44"/>
      <c r="D168" s="44"/>
      <c r="E168" s="44"/>
    </row>
    <row r="169" spans="2:5" x14ac:dyDescent="0.2">
      <c r="B169" s="45"/>
      <c r="C169" s="44"/>
      <c r="D169" s="44"/>
      <c r="E169" s="44"/>
    </row>
    <row r="170" spans="2:5" x14ac:dyDescent="0.2">
      <c r="B170" s="45"/>
      <c r="C170" s="44"/>
      <c r="D170" s="44"/>
      <c r="E170" s="44"/>
    </row>
    <row r="171" spans="2:5" x14ac:dyDescent="0.2">
      <c r="B171" s="45"/>
      <c r="C171" s="44"/>
      <c r="D171" s="44"/>
      <c r="E171" s="44"/>
    </row>
    <row r="172" spans="2:5" x14ac:dyDescent="0.2">
      <c r="B172" s="45"/>
      <c r="C172" s="44"/>
      <c r="D172" s="44"/>
      <c r="E172" s="44"/>
    </row>
    <row r="173" spans="2:5" x14ac:dyDescent="0.2">
      <c r="B173" s="45"/>
      <c r="C173" s="44"/>
      <c r="D173" s="44"/>
      <c r="E173" s="44"/>
    </row>
    <row r="174" spans="2:5" x14ac:dyDescent="0.2">
      <c r="B174" s="45"/>
      <c r="C174" s="44"/>
      <c r="D174" s="44"/>
      <c r="E174" s="44"/>
    </row>
    <row r="175" spans="2:5" x14ac:dyDescent="0.2">
      <c r="B175" s="45"/>
      <c r="C175" s="44"/>
      <c r="D175" s="44"/>
      <c r="E175" s="44"/>
    </row>
    <row r="176" spans="2:5" x14ac:dyDescent="0.2">
      <c r="B176" s="45"/>
      <c r="C176" s="44"/>
      <c r="D176" s="44"/>
      <c r="E176" s="44"/>
    </row>
    <row r="177" spans="2:5" x14ac:dyDescent="0.2">
      <c r="B177" s="45"/>
      <c r="C177" s="44"/>
      <c r="D177" s="44"/>
      <c r="E177" s="44"/>
    </row>
    <row r="178" spans="2:5" x14ac:dyDescent="0.2">
      <c r="B178" s="45"/>
      <c r="C178" s="44"/>
      <c r="D178" s="44"/>
      <c r="E178" s="44"/>
    </row>
    <row r="179" spans="2:5" x14ac:dyDescent="0.2">
      <c r="B179" s="45"/>
      <c r="C179" s="44"/>
      <c r="D179" s="44"/>
      <c r="E179" s="44"/>
    </row>
    <row r="180" spans="2:5" x14ac:dyDescent="0.2">
      <c r="B180" s="45"/>
      <c r="C180" s="44"/>
      <c r="D180" s="44"/>
      <c r="E180" s="44"/>
    </row>
    <row r="181" spans="2:5" x14ac:dyDescent="0.2">
      <c r="B181" s="45"/>
      <c r="C181" s="44"/>
      <c r="D181" s="44"/>
      <c r="E181" s="44"/>
    </row>
    <row r="182" spans="2:5" x14ac:dyDescent="0.2">
      <c r="B182" s="45"/>
      <c r="C182" s="44"/>
      <c r="D182" s="44"/>
      <c r="E182" s="44"/>
    </row>
    <row r="183" spans="2:5" x14ac:dyDescent="0.2">
      <c r="B183" s="45"/>
      <c r="C183" s="44"/>
      <c r="D183" s="44"/>
      <c r="E183" s="44"/>
    </row>
    <row r="184" spans="2:5" x14ac:dyDescent="0.2">
      <c r="B184" s="45"/>
      <c r="C184" s="44"/>
      <c r="D184" s="44"/>
      <c r="E184" s="44"/>
    </row>
    <row r="185" spans="2:5" x14ac:dyDescent="0.2">
      <c r="B185" s="45"/>
      <c r="C185" s="44"/>
      <c r="D185" s="44"/>
      <c r="E185" s="44"/>
    </row>
    <row r="186" spans="2:5" x14ac:dyDescent="0.2">
      <c r="B186" s="45"/>
      <c r="C186" s="44"/>
      <c r="D186" s="44"/>
      <c r="E186" s="44"/>
    </row>
    <row r="187" spans="2:5" x14ac:dyDescent="0.2">
      <c r="B187" s="45"/>
      <c r="C187" s="44"/>
      <c r="D187" s="44"/>
      <c r="E187" s="44"/>
    </row>
    <row r="188" spans="2:5" x14ac:dyDescent="0.2">
      <c r="B188" s="45"/>
      <c r="C188" s="44"/>
      <c r="D188" s="44"/>
      <c r="E188" s="44"/>
    </row>
    <row r="189" spans="2:5" x14ac:dyDescent="0.2">
      <c r="B189" s="45"/>
      <c r="C189" s="44"/>
      <c r="D189" s="44"/>
      <c r="E189" s="44"/>
    </row>
    <row r="190" spans="2:5" x14ac:dyDescent="0.2">
      <c r="B190" s="45"/>
      <c r="C190" s="44"/>
      <c r="D190" s="44"/>
      <c r="E190" s="44"/>
    </row>
    <row r="191" spans="2:5" x14ac:dyDescent="0.2">
      <c r="B191" s="45"/>
      <c r="C191" s="44"/>
      <c r="D191" s="44"/>
      <c r="E191" s="44"/>
    </row>
    <row r="192" spans="2:5" x14ac:dyDescent="0.2">
      <c r="B192" s="45"/>
      <c r="C192" s="44"/>
      <c r="D192" s="44"/>
      <c r="E192" s="44"/>
    </row>
    <row r="193" spans="2:5" x14ac:dyDescent="0.2">
      <c r="B193" s="45"/>
      <c r="C193" s="44"/>
      <c r="D193" s="44"/>
      <c r="E193" s="44"/>
    </row>
    <row r="194" spans="2:5" x14ac:dyDescent="0.2">
      <c r="B194" s="45"/>
      <c r="C194" s="44"/>
      <c r="D194" s="44"/>
      <c r="E194" s="44"/>
    </row>
    <row r="195" spans="2:5" x14ac:dyDescent="0.2">
      <c r="B195" s="45"/>
      <c r="C195" s="44"/>
      <c r="D195" s="44"/>
      <c r="E195" s="44"/>
    </row>
    <row r="196" spans="2:5" x14ac:dyDescent="0.2">
      <c r="B196" s="45"/>
      <c r="C196" s="44"/>
      <c r="D196" s="44"/>
      <c r="E196" s="44"/>
    </row>
    <row r="197" spans="2:5" x14ac:dyDescent="0.2">
      <c r="B197" s="45"/>
      <c r="C197" s="44"/>
      <c r="D197" s="44"/>
      <c r="E197" s="44"/>
    </row>
    <row r="198" spans="2:5" x14ac:dyDescent="0.2">
      <c r="B198" s="45"/>
      <c r="C198" s="44"/>
      <c r="D198" s="44"/>
      <c r="E198" s="44"/>
    </row>
    <row r="199" spans="2:5" x14ac:dyDescent="0.2">
      <c r="B199" s="45"/>
      <c r="C199" s="44"/>
      <c r="D199" s="44"/>
      <c r="E199" s="44"/>
    </row>
    <row r="200" spans="2:5" x14ac:dyDescent="0.2">
      <c r="B200" s="45"/>
      <c r="C200" s="44"/>
      <c r="D200" s="44"/>
      <c r="E200" s="44"/>
    </row>
    <row r="201" spans="2:5" x14ac:dyDescent="0.2">
      <c r="B201" s="45"/>
      <c r="C201" s="44"/>
      <c r="D201" s="44"/>
      <c r="E201" s="44"/>
    </row>
    <row r="202" spans="2:5" x14ac:dyDescent="0.2">
      <c r="B202" s="45"/>
      <c r="C202" s="44"/>
      <c r="D202" s="44"/>
      <c r="E202" s="44"/>
    </row>
    <row r="203" spans="2:5" x14ac:dyDescent="0.2">
      <c r="B203" s="45"/>
      <c r="C203" s="44"/>
      <c r="D203" s="44"/>
      <c r="E203" s="44"/>
    </row>
    <row r="204" spans="2:5" x14ac:dyDescent="0.2">
      <c r="B204" s="45"/>
      <c r="C204" s="44"/>
      <c r="D204" s="44"/>
      <c r="E204" s="44"/>
    </row>
    <row r="205" spans="2:5" x14ac:dyDescent="0.2">
      <c r="B205" s="45"/>
      <c r="C205" s="44"/>
      <c r="D205" s="44"/>
      <c r="E205" s="44"/>
    </row>
    <row r="206" spans="2:5" x14ac:dyDescent="0.2">
      <c r="B206" s="45"/>
      <c r="C206" s="44"/>
      <c r="D206" s="44"/>
      <c r="E206" s="44"/>
    </row>
    <row r="207" spans="2:5" x14ac:dyDescent="0.2">
      <c r="B207" s="45"/>
      <c r="C207" s="44"/>
      <c r="D207" s="44"/>
      <c r="E207" s="44"/>
    </row>
    <row r="208" spans="2:5" x14ac:dyDescent="0.2">
      <c r="B208" s="45"/>
      <c r="C208" s="44"/>
      <c r="D208" s="44"/>
      <c r="E208" s="44"/>
    </row>
    <row r="209" spans="2:5" x14ac:dyDescent="0.2">
      <c r="B209" s="45"/>
      <c r="C209" s="44"/>
      <c r="D209" s="44"/>
      <c r="E209" s="44"/>
    </row>
    <row r="210" spans="2:5" x14ac:dyDescent="0.2">
      <c r="B210" s="45"/>
      <c r="C210" s="44"/>
      <c r="D210" s="44"/>
      <c r="E210" s="44"/>
    </row>
    <row r="211" spans="2:5" x14ac:dyDescent="0.2">
      <c r="B211" s="45"/>
      <c r="C211" s="44"/>
      <c r="D211" s="44"/>
      <c r="E211" s="44"/>
    </row>
    <row r="212" spans="2:5" x14ac:dyDescent="0.2">
      <c r="B212" s="45"/>
      <c r="C212" s="44"/>
      <c r="D212" s="44"/>
      <c r="E212" s="44"/>
    </row>
    <row r="213" spans="2:5" x14ac:dyDescent="0.2">
      <c r="B213" s="45"/>
      <c r="C213" s="44"/>
      <c r="D213" s="44"/>
      <c r="E213" s="44"/>
    </row>
    <row r="214" spans="2:5" x14ac:dyDescent="0.2">
      <c r="B214" s="45"/>
      <c r="C214" s="44"/>
      <c r="D214" s="44"/>
      <c r="E214" s="44"/>
    </row>
    <row r="215" spans="2:5" x14ac:dyDescent="0.2">
      <c r="B215" s="45"/>
      <c r="C215" s="44"/>
      <c r="D215" s="44"/>
      <c r="E215" s="44"/>
    </row>
    <row r="216" spans="2:5" x14ac:dyDescent="0.2">
      <c r="B216" s="45"/>
      <c r="C216" s="44"/>
      <c r="D216" s="44"/>
      <c r="E216" s="44"/>
    </row>
    <row r="217" spans="2:5" x14ac:dyDescent="0.2">
      <c r="B217" s="45"/>
      <c r="C217" s="44"/>
      <c r="D217" s="44"/>
      <c r="E217" s="44"/>
    </row>
    <row r="218" spans="2:5" x14ac:dyDescent="0.2">
      <c r="B218" s="45"/>
      <c r="C218" s="44"/>
      <c r="D218" s="44"/>
      <c r="E218" s="44"/>
    </row>
    <row r="219" spans="2:5" x14ac:dyDescent="0.2">
      <c r="B219" s="45"/>
      <c r="C219" s="44"/>
      <c r="D219" s="44"/>
      <c r="E219" s="44"/>
    </row>
    <row r="220" spans="2:5" x14ac:dyDescent="0.2">
      <c r="B220" s="45"/>
      <c r="C220" s="44"/>
      <c r="D220" s="44"/>
      <c r="E220" s="44"/>
    </row>
    <row r="221" spans="2:5" x14ac:dyDescent="0.2">
      <c r="B221" s="45"/>
      <c r="C221" s="44"/>
      <c r="D221" s="44"/>
      <c r="E221" s="44"/>
    </row>
    <row r="222" spans="2:5" x14ac:dyDescent="0.2">
      <c r="B222" s="45"/>
      <c r="C222" s="44"/>
      <c r="D222" s="44"/>
      <c r="E222" s="44"/>
    </row>
    <row r="223" spans="2:5" x14ac:dyDescent="0.2">
      <c r="B223" s="45"/>
      <c r="C223" s="44"/>
      <c r="D223" s="44"/>
      <c r="E223" s="44"/>
    </row>
    <row r="224" spans="2:5" x14ac:dyDescent="0.2">
      <c r="B224" s="45"/>
      <c r="C224" s="44"/>
      <c r="D224" s="44"/>
      <c r="E224" s="44"/>
    </row>
    <row r="225" spans="2:5" x14ac:dyDescent="0.2">
      <c r="B225" s="45"/>
      <c r="C225" s="44"/>
      <c r="D225" s="44"/>
      <c r="E225" s="44"/>
    </row>
    <row r="226" spans="2:5" x14ac:dyDescent="0.2">
      <c r="B226" s="45"/>
      <c r="C226" s="44"/>
      <c r="D226" s="44"/>
      <c r="E226" s="44"/>
    </row>
    <row r="227" spans="2:5" x14ac:dyDescent="0.2">
      <c r="B227" s="45"/>
      <c r="C227" s="44"/>
      <c r="D227" s="44"/>
      <c r="E227" s="44"/>
    </row>
    <row r="228" spans="2:5" x14ac:dyDescent="0.2">
      <c r="B228" s="45"/>
      <c r="C228" s="44"/>
      <c r="D228" s="44"/>
      <c r="E228" s="44"/>
    </row>
    <row r="229" spans="2:5" x14ac:dyDescent="0.2">
      <c r="B229" s="45"/>
      <c r="C229" s="44"/>
      <c r="D229" s="44"/>
      <c r="E229" s="44"/>
    </row>
    <row r="230" spans="2:5" x14ac:dyDescent="0.2">
      <c r="B230" s="45"/>
      <c r="C230" s="44"/>
      <c r="D230" s="44"/>
      <c r="E230" s="44"/>
    </row>
    <row r="231" spans="2:5" x14ac:dyDescent="0.2">
      <c r="B231" s="45"/>
      <c r="C231" s="44"/>
      <c r="D231" s="44"/>
      <c r="E231" s="44"/>
    </row>
  </sheetData>
  <sheetProtection selectLockedCells="1"/>
  <mergeCells count="1">
    <mergeCell ref="A2:E2"/>
  </mergeCells>
  <conditionalFormatting sqref="C4:C101">
    <cfRule type="expression" dxfId="4" priority="5">
      <formula>$C4&lt;TODAY()</formula>
    </cfRule>
  </conditionalFormatting>
  <conditionalFormatting sqref="D4:D101">
    <cfRule type="expression" dxfId="3" priority="4">
      <formula>D4&lt;TODAY()</formula>
    </cfRule>
  </conditionalFormatting>
  <conditionalFormatting sqref="E4:E101">
    <cfRule type="expression" dxfId="2" priority="3">
      <formula>$E4&lt;TODAY()</formula>
    </cfRule>
  </conditionalFormatting>
  <conditionalFormatting sqref="B4:B101">
    <cfRule type="expression" dxfId="1" priority="2">
      <formula>$B4&lt;TODAY()</formula>
    </cfRule>
  </conditionalFormatting>
  <conditionalFormatting sqref="A2:XFD1048576 A1 I1:XFD1">
    <cfRule type="containsBlanks" dxfId="0" priority="1">
      <formula>LEN(TRIM(A1))=0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Taches</vt:lpstr>
      <vt:lpstr>Congés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Raynald DEROUET</dc:creator>
  <cp:lastModifiedBy>Microsoft Office User</cp:lastModifiedBy>
  <dcterms:created xsi:type="dcterms:W3CDTF">2018-04-11T09:21:38Z</dcterms:created>
  <dcterms:modified xsi:type="dcterms:W3CDTF">2021-03-29T14:58:19Z</dcterms:modified>
</cp:coreProperties>
</file>