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rtrand.fauq\Documents\1_confinement\"/>
    </mc:Choice>
  </mc:AlternateContent>
  <bookViews>
    <workbookView xWindow="0" yWindow="0" windowWidth="20490" windowHeight="7620"/>
  </bookViews>
  <sheets>
    <sheet name="inventaire matériel" sheetId="1" r:id="rId1"/>
    <sheet name="emprunt" sheetId="2" r:id="rId2"/>
    <sheet name="liste données" sheetId="3" r:id="rId3"/>
  </sheet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F7" i="1"/>
  <c r="F6" i="1"/>
  <c r="F5" i="1"/>
  <c r="D2" i="3"/>
  <c r="D3" i="3"/>
  <c r="D4" i="3"/>
  <c r="D5" i="3"/>
  <c r="D6" i="3"/>
  <c r="D1" i="3"/>
  <c r="F8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4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4" i="1"/>
</calcChain>
</file>

<file path=xl/sharedStrings.xml><?xml version="1.0" encoding="utf-8"?>
<sst xmlns="http://schemas.openxmlformats.org/spreadsheetml/2006/main" count="34" uniqueCount="23">
  <si>
    <t>matériel</t>
  </si>
  <si>
    <t>emplacement</t>
  </si>
  <si>
    <t>nombre materiel en état</t>
  </si>
  <si>
    <t>nombre materiel à réparer</t>
  </si>
  <si>
    <t>total</t>
  </si>
  <si>
    <t>nombre materiel emprunté</t>
  </si>
  <si>
    <t>reste en stock</t>
  </si>
  <si>
    <t>pelles de maçon</t>
  </si>
  <si>
    <t>pioches</t>
  </si>
  <si>
    <t>truelles</t>
  </si>
  <si>
    <t xml:space="preserve">balayettes </t>
  </si>
  <si>
    <t>seaux</t>
  </si>
  <si>
    <t>emprunteur</t>
  </si>
  <si>
    <t>telephone</t>
  </si>
  <si>
    <t>nombre</t>
  </si>
  <si>
    <t>retour d'emprunt</t>
  </si>
  <si>
    <t>reparation à prevoir</t>
  </si>
  <si>
    <t>exemple 1</t>
  </si>
  <si>
    <t>exemple 2</t>
  </si>
  <si>
    <t>exemple 3</t>
  </si>
  <si>
    <t>exemple 4</t>
  </si>
  <si>
    <t>agents</t>
  </si>
  <si>
    <t>date d'emprunt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</si>
</sst>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2" borderId="0" applyNumberFormat="0" applyBorder="0" applyAlignment="0" applyProtection="0"/>
  </cellStyleXfs>
  <cellXfs count="5">
    <xf numFmtId="0" fontId="0" fillId="0" borderId="0" xfId="0"/>
    <xf numFmtId="0" fontId="2" fillId="2" borderId="0" xfId="1"/>
    <xf numFmtId="14" fontId="0" fillId="0" borderId="0" xfId="0" applyNumberFormat="1"/>
    <xf numFmtId="0" fontId="1" fillId="0" borderId="0" xfId="0" applyFont="1"/>
    <xf numFmtId="0" fontId="0" fillId="0" borderId="0" xfId="0" applyAlignment="1">
      <alignment horizontal="center"/>
    </xf>
  </cellXfs>
  <cellStyles count="2">
    <cellStyle name="Accent6" xfId="1" builtinId="4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0"/>
  <sheetViews>
    <sheetView tabSelected="1" topLeftCell="A3" workbookViewId="0">
      <selection activeCell="F4" sqref="F4"/>
    </sheetView>
  </sheetViews>
  <sheetFormatPr baseColWidth="10" defaultColWidth="15.42578125" defaultRowHeight="15" x14ac:dyDescent="0.25"/>
  <cols>
    <col min="2" max="2" width="13.28515625" bestFit="1" customWidth="1"/>
    <col min="3" max="3" width="23" bestFit="1" customWidth="1"/>
    <col min="4" max="4" width="24.7109375" bestFit="1" customWidth="1"/>
    <col min="5" max="5" width="7.7109375" customWidth="1"/>
    <col min="6" max="6" width="25.5703125" bestFit="1" customWidth="1"/>
    <col min="7" max="7" width="13.28515625" bestFit="1" customWidth="1"/>
  </cols>
  <sheetData>
    <row r="2" spans="1:7" ht="1.5" customHeight="1" x14ac:dyDescent="0.25"/>
    <row r="3" spans="1:7" x14ac:dyDescent="0.25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  <c r="F3" s="1" t="s">
        <v>5</v>
      </c>
      <c r="G3" s="1" t="s">
        <v>6</v>
      </c>
    </row>
    <row r="4" spans="1:7" x14ac:dyDescent="0.25">
      <c r="A4" t="s">
        <v>7</v>
      </c>
      <c r="C4">
        <v>10</v>
      </c>
      <c r="D4">
        <v>3</v>
      </c>
      <c r="E4">
        <f>C4+D4</f>
        <v>13</v>
      </c>
      <c r="F4" t="e">
        <f>SUMPRODUCT((emprunt!B2:B50="pelles de maçon")*(emprunt!C2:C50))</f>
        <v>#VALUE!</v>
      </c>
      <c r="G4" t="e">
        <f>C4-F4</f>
        <v>#VALUE!</v>
      </c>
    </row>
    <row r="5" spans="1:7" x14ac:dyDescent="0.25">
      <c r="A5" t="s">
        <v>8</v>
      </c>
      <c r="C5">
        <v>8</v>
      </c>
      <c r="D5">
        <v>1</v>
      </c>
      <c r="E5">
        <f t="shared" ref="E5:E30" si="0">C5+D5</f>
        <v>9</v>
      </c>
      <c r="F5" t="e">
        <f>SUMPRODUCT((emprunt!B3:B51="pioche")*(emprunt!C3:C51))</f>
        <v>#VALUE!</v>
      </c>
      <c r="G5" t="e">
        <f t="shared" ref="G5:G30" si="1">C5-F5</f>
        <v>#VALUE!</v>
      </c>
    </row>
    <row r="6" spans="1:7" x14ac:dyDescent="0.25">
      <c r="A6" t="s">
        <v>9</v>
      </c>
      <c r="C6">
        <v>24</v>
      </c>
      <c r="D6">
        <v>4</v>
      </c>
      <c r="E6">
        <f t="shared" si="0"/>
        <v>28</v>
      </c>
      <c r="F6" t="e">
        <f>SUMPRODUCT((emprunt!B4:B52="truelles")*(emprunt!C4:C52))</f>
        <v>#VALUE!</v>
      </c>
      <c r="G6" t="e">
        <f t="shared" si="1"/>
        <v>#VALUE!</v>
      </c>
    </row>
    <row r="7" spans="1:7" x14ac:dyDescent="0.25">
      <c r="A7" t="s">
        <v>10</v>
      </c>
      <c r="C7">
        <v>25</v>
      </c>
      <c r="D7">
        <v>4</v>
      </c>
      <c r="E7">
        <f t="shared" si="0"/>
        <v>29</v>
      </c>
      <c r="F7" t="e">
        <f>SUMPRODUCT((emprunt!B5:B53="Balayettes")*(emprunt!C5:C53))</f>
        <v>#VALUE!</v>
      </c>
      <c r="G7" t="e">
        <f t="shared" si="1"/>
        <v>#VALUE!</v>
      </c>
    </row>
    <row r="8" spans="1:7" x14ac:dyDescent="0.25">
      <c r="A8" t="s">
        <v>11</v>
      </c>
      <c r="C8">
        <v>21</v>
      </c>
      <c r="D8">
        <v>3</v>
      </c>
      <c r="E8">
        <f t="shared" si="0"/>
        <v>24</v>
      </c>
      <c r="F8" t="e">
        <f>SUMPRODUCT((emprunt!B6:B54="seaux")*(emprunt!C6:C54))</f>
        <v>#VALUE!</v>
      </c>
      <c r="G8" t="e">
        <f t="shared" si="1"/>
        <v>#VALUE!</v>
      </c>
    </row>
    <row r="9" spans="1:7" x14ac:dyDescent="0.25">
      <c r="E9">
        <f t="shared" si="0"/>
        <v>0</v>
      </c>
      <c r="F9">
        <f>SUMPRODUCT((emprunt!B7:B55="Pelles de maçon")*(emprunt!C7:C55))</f>
        <v>0</v>
      </c>
      <c r="G9">
        <f t="shared" si="1"/>
        <v>0</v>
      </c>
    </row>
    <row r="10" spans="1:7" x14ac:dyDescent="0.25">
      <c r="E10">
        <f t="shared" si="0"/>
        <v>0</v>
      </c>
      <c r="F10">
        <f>SUMPRODUCT((emprunt!B8:B56="Pelles de maçon")*(emprunt!C8:C56))</f>
        <v>0</v>
      </c>
      <c r="G10">
        <f t="shared" si="1"/>
        <v>0</v>
      </c>
    </row>
    <row r="11" spans="1:7" x14ac:dyDescent="0.25">
      <c r="E11">
        <f t="shared" si="0"/>
        <v>0</v>
      </c>
      <c r="F11">
        <f>SUMPRODUCT((emprunt!B9:B57="Pelles de maçon")*(emprunt!C9:C57))</f>
        <v>0</v>
      </c>
      <c r="G11">
        <f t="shared" si="1"/>
        <v>0</v>
      </c>
    </row>
    <row r="12" spans="1:7" x14ac:dyDescent="0.25">
      <c r="E12">
        <f t="shared" si="0"/>
        <v>0</v>
      </c>
      <c r="F12">
        <f>SUMPRODUCT((emprunt!B10:B58="Pelles de maçon")*(emprunt!C10:C58))</f>
        <v>0</v>
      </c>
      <c r="G12">
        <f t="shared" si="1"/>
        <v>0</v>
      </c>
    </row>
    <row r="13" spans="1:7" x14ac:dyDescent="0.25">
      <c r="E13">
        <f t="shared" si="0"/>
        <v>0</v>
      </c>
      <c r="F13">
        <f>SUMPRODUCT((emprunt!B11:B59="Pelles de maçon")*(emprunt!C11:C59))</f>
        <v>0</v>
      </c>
      <c r="G13">
        <f t="shared" si="1"/>
        <v>0</v>
      </c>
    </row>
    <row r="14" spans="1:7" x14ac:dyDescent="0.25">
      <c r="E14">
        <f t="shared" si="0"/>
        <v>0</v>
      </c>
      <c r="F14">
        <f>SUMPRODUCT((emprunt!B12:B60="Pelles de maçon")*(emprunt!C12:C60))</f>
        <v>0</v>
      </c>
      <c r="G14">
        <f t="shared" si="1"/>
        <v>0</v>
      </c>
    </row>
    <row r="15" spans="1:7" x14ac:dyDescent="0.25">
      <c r="E15">
        <f t="shared" si="0"/>
        <v>0</v>
      </c>
      <c r="F15">
        <f>SUMPRODUCT((emprunt!B13:B61="Pelles de maçon")*(emprunt!C13:C61))</f>
        <v>0</v>
      </c>
      <c r="G15">
        <f t="shared" si="1"/>
        <v>0</v>
      </c>
    </row>
    <row r="16" spans="1:7" x14ac:dyDescent="0.25">
      <c r="E16">
        <f t="shared" si="0"/>
        <v>0</v>
      </c>
      <c r="F16">
        <f>SUMPRODUCT((emprunt!B14:B62="Pelles de maçon")*(emprunt!C14:C62))</f>
        <v>0</v>
      </c>
      <c r="G16">
        <f t="shared" si="1"/>
        <v>0</v>
      </c>
    </row>
    <row r="17" spans="5:7" x14ac:dyDescent="0.25">
      <c r="E17">
        <f t="shared" si="0"/>
        <v>0</v>
      </c>
      <c r="F17">
        <f>SUMPRODUCT((emprunt!B15:B63="Pelles de maçon")*(emprunt!C15:C63))</f>
        <v>0</v>
      </c>
      <c r="G17">
        <f t="shared" si="1"/>
        <v>0</v>
      </c>
    </row>
    <row r="18" spans="5:7" x14ac:dyDescent="0.25">
      <c r="E18">
        <f t="shared" si="0"/>
        <v>0</v>
      </c>
      <c r="F18">
        <f>SUMPRODUCT((emprunt!B16:B64="Pelles de maçon")*(emprunt!C16:C64))</f>
        <v>0</v>
      </c>
      <c r="G18">
        <f t="shared" si="1"/>
        <v>0</v>
      </c>
    </row>
    <row r="19" spans="5:7" x14ac:dyDescent="0.25">
      <c r="E19">
        <f t="shared" si="0"/>
        <v>0</v>
      </c>
      <c r="F19">
        <f>SUMPRODUCT((emprunt!B17:B65="Pelles de maçon")*(emprunt!C17:C65))</f>
        <v>0</v>
      </c>
      <c r="G19">
        <f t="shared" si="1"/>
        <v>0</v>
      </c>
    </row>
    <row r="20" spans="5:7" x14ac:dyDescent="0.25">
      <c r="E20">
        <f t="shared" si="0"/>
        <v>0</v>
      </c>
      <c r="F20">
        <f>SUMPRODUCT((emprunt!B18:B66="Pelles de maçon")*(emprunt!C18:C66))</f>
        <v>0</v>
      </c>
      <c r="G20">
        <f t="shared" si="1"/>
        <v>0</v>
      </c>
    </row>
    <row r="21" spans="5:7" x14ac:dyDescent="0.25">
      <c r="E21">
        <f t="shared" si="0"/>
        <v>0</v>
      </c>
      <c r="F21">
        <f>SUMPRODUCT((emprunt!B19:B67="Pelles de maçon")*(emprunt!C19:C67))</f>
        <v>0</v>
      </c>
      <c r="G21">
        <f t="shared" si="1"/>
        <v>0</v>
      </c>
    </row>
    <row r="22" spans="5:7" x14ac:dyDescent="0.25">
      <c r="E22">
        <f t="shared" si="0"/>
        <v>0</v>
      </c>
      <c r="F22">
        <f>SUMPRODUCT((emprunt!B20:B68="Pelles de maçon")*(emprunt!C20:C68))</f>
        <v>0</v>
      </c>
      <c r="G22">
        <f t="shared" si="1"/>
        <v>0</v>
      </c>
    </row>
    <row r="23" spans="5:7" x14ac:dyDescent="0.25">
      <c r="E23">
        <f t="shared" si="0"/>
        <v>0</v>
      </c>
      <c r="F23">
        <f>SUMPRODUCT((emprunt!B21:B69="Pelles de maçon")*(emprunt!C21:C69))</f>
        <v>0</v>
      </c>
      <c r="G23">
        <f t="shared" si="1"/>
        <v>0</v>
      </c>
    </row>
    <row r="24" spans="5:7" x14ac:dyDescent="0.25">
      <c r="E24">
        <f t="shared" si="0"/>
        <v>0</v>
      </c>
      <c r="F24">
        <f>SUMPRODUCT((emprunt!B22:B70="Pelles de maçon")*(emprunt!C22:C70))</f>
        <v>0</v>
      </c>
      <c r="G24">
        <f t="shared" si="1"/>
        <v>0</v>
      </c>
    </row>
    <row r="25" spans="5:7" x14ac:dyDescent="0.25">
      <c r="E25">
        <f t="shared" si="0"/>
        <v>0</v>
      </c>
      <c r="F25">
        <f>SUMPRODUCT((emprunt!B23:B71="Pelles de maçon")*(emprunt!C23:C71))</f>
        <v>0</v>
      </c>
      <c r="G25">
        <f t="shared" si="1"/>
        <v>0</v>
      </c>
    </row>
    <row r="26" spans="5:7" x14ac:dyDescent="0.25">
      <c r="E26">
        <f t="shared" si="0"/>
        <v>0</v>
      </c>
      <c r="F26">
        <f>SUMPRODUCT((emprunt!B24:B72="Pelles de maçon")*(emprunt!C24:C72))</f>
        <v>0</v>
      </c>
      <c r="G26">
        <f t="shared" si="1"/>
        <v>0</v>
      </c>
    </row>
    <row r="27" spans="5:7" x14ac:dyDescent="0.25">
      <c r="E27">
        <f t="shared" si="0"/>
        <v>0</v>
      </c>
      <c r="F27">
        <f>SUMPRODUCT((emprunt!B25:B73="Pelles de maçon")*(emprunt!C25:C73))</f>
        <v>0</v>
      </c>
      <c r="G27">
        <f t="shared" si="1"/>
        <v>0</v>
      </c>
    </row>
    <row r="28" spans="5:7" x14ac:dyDescent="0.25">
      <c r="E28">
        <f t="shared" si="0"/>
        <v>0</v>
      </c>
      <c r="F28">
        <f>SUMPRODUCT((emprunt!B26:B74="Pelles de maçon")*(emprunt!C26:C74))</f>
        <v>0</v>
      </c>
      <c r="G28">
        <f t="shared" si="1"/>
        <v>0</v>
      </c>
    </row>
    <row r="29" spans="5:7" x14ac:dyDescent="0.25">
      <c r="E29">
        <f t="shared" si="0"/>
        <v>0</v>
      </c>
      <c r="F29">
        <f>SUMPRODUCT((emprunt!B27:B75="Pelles de maçon")*(emprunt!C27:C75))</f>
        <v>0</v>
      </c>
      <c r="G29">
        <f t="shared" si="1"/>
        <v>0</v>
      </c>
    </row>
    <row r="30" spans="5:7" x14ac:dyDescent="0.25">
      <c r="E30">
        <f t="shared" si="0"/>
        <v>0</v>
      </c>
      <c r="F30">
        <f>SUMPRODUCT((emprunt!B28:B76="Pelles de maçon")*(emprunt!C28:C76))</f>
        <v>0</v>
      </c>
      <c r="G30">
        <f t="shared" si="1"/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>
      <selection activeCell="C2" sqref="C2"/>
    </sheetView>
  </sheetViews>
  <sheetFormatPr baseColWidth="10" defaultRowHeight="15" x14ac:dyDescent="0.25"/>
  <cols>
    <col min="1" max="1" width="11.7109375" bestFit="1" customWidth="1"/>
    <col min="2" max="2" width="10.28515625" bestFit="1" customWidth="1"/>
    <col min="3" max="3" width="18.7109375" customWidth="1"/>
    <col min="4" max="4" width="8" bestFit="1" customWidth="1"/>
    <col min="5" max="5" width="15" bestFit="1" customWidth="1"/>
    <col min="6" max="6" width="16.42578125" bestFit="1" customWidth="1"/>
    <col min="7" max="7" width="18.7109375" bestFit="1" customWidth="1"/>
  </cols>
  <sheetData>
    <row r="1" spans="1:7" x14ac:dyDescent="0.25">
      <c r="A1" s="1" t="s">
        <v>12</v>
      </c>
      <c r="B1" s="1" t="s">
        <v>13</v>
      </c>
      <c r="C1" s="1" t="s">
        <v>0</v>
      </c>
      <c r="D1" s="1" t="s">
        <v>14</v>
      </c>
      <c r="E1" s="1" t="s">
        <v>22</v>
      </c>
      <c r="F1" s="1" t="s">
        <v>15</v>
      </c>
      <c r="G1" s="1" t="s">
        <v>16</v>
      </c>
    </row>
    <row r="2" spans="1:7" x14ac:dyDescent="0.25">
      <c r="A2" t="s">
        <v>17</v>
      </c>
      <c r="C2" t="s">
        <v>7</v>
      </c>
      <c r="D2" s="4">
        <v>2</v>
      </c>
      <c r="E2" s="2">
        <v>40969</v>
      </c>
      <c r="F2" s="2">
        <v>44284</v>
      </c>
    </row>
    <row r="3" spans="1:7" x14ac:dyDescent="0.25">
      <c r="A3" t="s">
        <v>18</v>
      </c>
      <c r="C3" t="s">
        <v>9</v>
      </c>
      <c r="D3" s="4">
        <v>5</v>
      </c>
    </row>
    <row r="4" spans="1:7" x14ac:dyDescent="0.25">
      <c r="A4" t="s">
        <v>19</v>
      </c>
      <c r="C4" t="s">
        <v>10</v>
      </c>
      <c r="D4" s="4">
        <v>3</v>
      </c>
    </row>
    <row r="5" spans="1:7" x14ac:dyDescent="0.25">
      <c r="A5" t="s">
        <v>20</v>
      </c>
      <c r="C5" t="s">
        <v>7</v>
      </c>
      <c r="D5" s="4">
        <v>3</v>
      </c>
    </row>
    <row r="6" spans="1:7" x14ac:dyDescent="0.25">
      <c r="A6" t="s">
        <v>18</v>
      </c>
      <c r="C6" t="s">
        <v>11</v>
      </c>
      <c r="D6" s="4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atériel">
          <x14:formula1>
            <xm:f>'inventaire matériel'!$A$3:$A$50</xm:f>
          </x14:formula1>
          <xm:sqref>C3:C50</xm:sqref>
        </x14:dataValidation>
        <x14:dataValidation type="list" allowBlank="1" showInputMessage="1" showErrorMessage="1" promptTitle="matériel">
          <x14:formula1>
            <xm:f>'liste données'!$D$1:$D$10</xm:f>
          </x14:formula1>
          <xm:sqref>C2</xm:sqref>
        </x14:dataValidation>
        <x14:dataValidation type="list" allowBlank="1" showInputMessage="1" showErrorMessage="1" promptTitle="liste des agents">
          <x14:formula1>
            <xm:f>'liste données'!$A$2:$A$34</xm:f>
          </x14:formula1>
          <xm:sqref>A2:A50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D1" sqref="D1"/>
    </sheetView>
  </sheetViews>
  <sheetFormatPr baseColWidth="10" defaultRowHeight="15" x14ac:dyDescent="0.25"/>
  <cols>
    <col min="1" max="1" width="21.85546875" bestFit="1" customWidth="1"/>
    <col min="4" max="4" width="15.42578125" bestFit="1" customWidth="1"/>
  </cols>
  <sheetData>
    <row r="1" spans="1:4" s="3" customFormat="1" x14ac:dyDescent="0.25">
      <c r="A1" s="3" t="s">
        <v>21</v>
      </c>
      <c r="D1" s="3" t="str">
        <f>'inventaire matériel'!A3</f>
        <v>matériel</v>
      </c>
    </row>
    <row r="2" spans="1:4" x14ac:dyDescent="0.25">
      <c r="A2" t="s">
        <v>17</v>
      </c>
      <c r="D2" t="str">
        <f>'inventaire matériel'!A4</f>
        <v>pelles de maçon</v>
      </c>
    </row>
    <row r="3" spans="1:4" x14ac:dyDescent="0.25">
      <c r="A3" t="s">
        <v>18</v>
      </c>
      <c r="D3" t="str">
        <f>'inventaire matériel'!A5</f>
        <v>pioches</v>
      </c>
    </row>
    <row r="4" spans="1:4" x14ac:dyDescent="0.25">
      <c r="A4" t="s">
        <v>19</v>
      </c>
      <c r="D4" t="str">
        <f>'inventaire matériel'!A6</f>
        <v>truelles</v>
      </c>
    </row>
    <row r="5" spans="1:4" x14ac:dyDescent="0.25">
      <c r="A5" t="s">
        <v>20</v>
      </c>
      <c r="D5" t="str">
        <f>'inventaire matériel'!A7</f>
        <v xml:space="preserve">balayettes </v>
      </c>
    </row>
    <row r="6" spans="1:4" x14ac:dyDescent="0.25">
      <c r="D6" t="str">
        <f>'inventaire matériel'!A8</f>
        <v>seaux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matériel</vt:lpstr>
      <vt:lpstr>emprunt</vt:lpstr>
      <vt:lpstr>liste données</vt:lpstr>
    </vt:vector>
  </TitlesOfParts>
  <Company>Ministère de la Culture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FAUQ Bertrand</dc:creator>
  <cp:lastModifiedBy>FAUQ Bertrand</cp:lastModifiedBy>
  <dcterms:created xsi:type="dcterms:W3CDTF">2021-03-29T06:23:38Z</dcterms:created>
  <dcterms:modified xsi:type="dcterms:W3CDTF">2021-03-29T08:41:40Z</dcterms:modified>
</cp:coreProperties>
</file>