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choumbou\Desktop\Over\"/>
    </mc:Choice>
  </mc:AlternateContent>
  <xr:revisionPtr revIDLastSave="0" documentId="8_{D454B44A-E9D3-490C-9924-BA63E82D0A55}" xr6:coauthVersionLast="47" xr6:coauthVersionMax="47" xr10:uidLastSave="{00000000-0000-0000-0000-000000000000}"/>
  <bookViews>
    <workbookView xWindow="28680" yWindow="-6195" windowWidth="29040" windowHeight="15840" activeTab="1" xr2:uid="{CE81CAAB-F37E-4CEB-B7A6-B2789CF93BAC}"/>
  </bookViews>
  <sheets>
    <sheet name="Calculs ratios" sheetId="1" r:id="rId1"/>
    <sheet name="Feuille A" sheetId="3" r:id="rId2"/>
    <sheet name="Historisation seuils franchis" sheetId="2" r:id="rId3"/>
  </sheets>
  <definedNames>
    <definedName name="_xlnm._FilterDatabase" localSheetId="0" hidden="1">'Calculs ratios'!$A$2:$T$2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6" i="1" l="1"/>
  <c r="G4" i="1" a="1"/>
  <c r="G4" i="1" s="1"/>
  <c r="H4" i="1" a="1"/>
  <c r="H4" i="1" s="1"/>
  <c r="J4" i="1" s="1"/>
  <c r="E4" i="1" a="1"/>
  <c r="E4" i="1" s="1"/>
  <c r="I4" i="1" s="1"/>
  <c r="F4" i="1" a="1"/>
  <c r="F4" i="1" s="1"/>
  <c r="G8" i="1" a="1"/>
  <c r="G8" i="1" s="1"/>
  <c r="H8" i="1" a="1"/>
  <c r="H8" i="1" s="1"/>
  <c r="E8" i="1" a="1"/>
  <c r="E8" i="1" s="1"/>
  <c r="I8" i="1" s="1"/>
  <c r="F8" i="1" a="1"/>
  <c r="F8" i="1" s="1"/>
  <c r="J8" i="1" s="1"/>
  <c r="G10" i="1" a="1"/>
  <c r="G10" i="1" s="1"/>
  <c r="H10" i="1" a="1"/>
  <c r="H10" i="1" s="1"/>
  <c r="J10" i="1" s="1"/>
  <c r="E10" i="1" a="1"/>
  <c r="E10" i="1" s="1"/>
  <c r="I10" i="1" s="1"/>
  <c r="F10" i="1" a="1"/>
  <c r="F10" i="1" s="1"/>
  <c r="G6" i="1" a="1"/>
  <c r="G6" i="1" s="1"/>
  <c r="H6" i="1" a="1"/>
  <c r="H6" i="1" s="1"/>
  <c r="G7" i="1" a="1"/>
  <c r="G7" i="1" s="1"/>
  <c r="H7" i="1" a="1"/>
  <c r="H7" i="1" s="1"/>
  <c r="G3" i="1" a="1"/>
  <c r="G3" i="1" s="1"/>
  <c r="H3" i="1" a="1"/>
  <c r="H3" i="1" s="1"/>
  <c r="G9" i="1" a="1"/>
  <c r="G9" i="1" s="1"/>
  <c r="H9" i="1" a="1"/>
  <c r="H9" i="1" s="1"/>
  <c r="H5" i="1" a="1"/>
  <c r="H5" i="1" s="1"/>
  <c r="G5" i="1" a="1"/>
  <c r="G5" i="1" s="1"/>
  <c r="F6" i="1" l="1" a="1"/>
  <c r="F6" i="1" s="1"/>
  <c r="J6" i="1" s="1"/>
  <c r="F7" i="1" a="1"/>
  <c r="F7" i="1" s="1"/>
  <c r="J7" i="1" s="1"/>
  <c r="F3" i="1" a="1"/>
  <c r="F3" i="1" s="1"/>
  <c r="J3" i="1" s="1"/>
  <c r="F9" i="1" a="1"/>
  <c r="F9" i="1" s="1"/>
  <c r="J9" i="1" s="1"/>
  <c r="E6" i="1" a="1"/>
  <c r="E6" i="1" s="1"/>
  <c r="I6" i="1" s="1"/>
  <c r="E7" i="1" a="1"/>
  <c r="E7" i="1" s="1"/>
  <c r="I7" i="1" s="1"/>
  <c r="E3" i="1" a="1"/>
  <c r="E3" i="1" s="1"/>
  <c r="I3" i="1" s="1"/>
  <c r="E9" i="1" a="1"/>
  <c r="E9" i="1" s="1"/>
  <c r="I9" i="1" s="1"/>
  <c r="F5" i="1" a="1"/>
  <c r="F5" i="1" s="1"/>
  <c r="J5" i="1" s="1"/>
  <c r="E5" i="1" a="1"/>
  <c r="E5" i="1" s="1"/>
  <c r="I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<sst xmlns="http://schemas.openxmlformats.org/spreadsheetml/2006/main" count="71" uniqueCount="31">
  <si>
    <t>Nom</t>
  </si>
  <si>
    <t>Groupe</t>
  </si>
  <si>
    <t>Base ratios</t>
  </si>
  <si>
    <t>France</t>
  </si>
  <si>
    <t>B</t>
  </si>
  <si>
    <t>Croatie</t>
  </si>
  <si>
    <t>C</t>
  </si>
  <si>
    <t>A</t>
  </si>
  <si>
    <t>Belgique</t>
  </si>
  <si>
    <t>Uruguay</t>
  </si>
  <si>
    <t>Argentine</t>
  </si>
  <si>
    <t>D</t>
  </si>
  <si>
    <t>E</t>
  </si>
  <si>
    <t>F</t>
  </si>
  <si>
    <t>Groupes</t>
  </si>
  <si>
    <t>Dépassement inf</t>
  </si>
  <si>
    <t>Ratio aujourd'hui</t>
  </si>
  <si>
    <t>Ratio veille</t>
  </si>
  <si>
    <t>Dépassement sup</t>
  </si>
  <si>
    <t>Franchissement inf</t>
  </si>
  <si>
    <t>Franchissement Sup</t>
  </si>
  <si>
    <t>Ratio inf Veille</t>
  </si>
  <si>
    <t>Ratio sup Veille</t>
  </si>
  <si>
    <t>Ratio inf Auj</t>
  </si>
  <si>
    <t>Ratio sup Auj</t>
  </si>
  <si>
    <t>Alerte (!)</t>
  </si>
  <si>
    <t>Bresil</t>
  </si>
  <si>
    <t>Chine</t>
  </si>
  <si>
    <t>Japon</t>
  </si>
  <si>
    <t>Date</t>
  </si>
  <si>
    <t>Nom: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</si>
</sst>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quotePrefix="1"/>
    <xf numFmtId="0" fontId="0" fillId="0" borderId="0" xfId="0" applyFill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14" fontId="0" fillId="0" borderId="0" xfId="0" applyNumberFormat="1"/>
    <xf numFmtId="0" fontId="0" fillId="3" borderId="5" xfId="0" applyFill="1" applyBorder="1"/>
    <xf numFmtId="0" fontId="0" fillId="4" borderId="5" xfId="0" applyFill="1" applyBorder="1"/>
    <xf numFmtId="0" fontId="0" fillId="5" borderId="9" xfId="0" applyFont="1" applyFill="1" applyBorder="1"/>
    <xf numFmtId="0" fontId="0" fillId="5" borderId="10" xfId="0" applyFont="1" applyFill="1" applyBorder="1"/>
    <xf numFmtId="0" fontId="0" fillId="0" borderId="9" xfId="0" applyFont="1" applyBorder="1"/>
    <xf numFmtId="0" fontId="0" fillId="0" borderId="10" xfId="0" applyFont="1" applyBorder="1"/>
  </cellXfs>
  <cellStyles count="1">
    <cellStyle name="Normal" xfId="0" builtinId="0"/>
  </cellStyles>
  <dxfs count="4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8C2FFC-B416-4D9D-B1D8-66DA0A80235D}" name="Tableau1" displayName="Tableau1" ref="A2:J10" totalsRowShown="0">
  <autoFilter ref="A2:J10" xr:uid="{4F8C2FFC-B416-4D9D-B1D8-66DA0A80235D}"/>
  <sortState xmlns:xlrd2="http://schemas.microsoft.com/office/spreadsheetml/2017/richdata2" ref="A3:J10">
    <sortCondition descending="1" ref="E2:E10"/>
  </sortState>
  <tableColumns count="10">
    <tableColumn id="1" xr3:uid="{AFBDD7DC-CD3F-4602-9B61-89D1669FCAC5}" name="Nom"/>
    <tableColumn id="2" xr3:uid="{707CF7F2-70FF-4BE9-9F43-76F18E21E6E2}" name="Groupe"/>
    <tableColumn id="3" xr3:uid="{5E3961CD-5E72-4DFA-935C-60B2897AF2C1}" name="Ratio veille" dataDxfId="3"/>
    <tableColumn id="4" xr3:uid="{8C9B1A0F-75C8-44C8-A946-C3BBAE09376F}" name="Ratio aujourd'hui" dataDxfId="2"/>
    <tableColumn id="5" xr3:uid="{0FF9E6BF-8A7C-4AF9-9D04-901014844DEA}" name="Ratio inf Veille">
      <calculatedColumnFormula array="1">_xlfn.AGGREGATE(14,4,IF((L$4:L$9=B3)*(M$4:T$9&lt;=C3),M$4:T$9),1)</calculatedColumnFormula>
    </tableColumn>
    <tableColumn id="6" xr3:uid="{5B87F39B-9B06-4015-BFD9-C75D9F1B36EC}" name="Ratio sup Veille">
      <calculatedColumnFormula array="1">_xlfn.AGGREGATE(15,4,IF((L$4:L$9=B3)*(M$4:T$9&gt;=C3),M$4:T$9),1)</calculatedColumnFormula>
    </tableColumn>
    <tableColumn id="7" xr3:uid="{F2541E92-AB70-4BE3-95C2-B578316E6EE6}" name="Ratio inf Auj">
      <calculatedColumnFormula array="1">_xlfn.AGGREGATE(14,4,IF((L$4:L$9=B3)*(M$4:T$9&lt;=D3),M$4:T$9),1)</calculatedColumnFormula>
    </tableColumn>
    <tableColumn id="8" xr3:uid="{DBBC9FED-6EE3-4570-BC8E-B9511A3125F4}" name="Ratio sup Auj">
      <calculatedColumnFormula array="1">_xlfn.AGGREGATE(15,4,IF((L$4:L$9=B3)*(M$4:T$9&gt;=D3),M$4:T$9),1)</calculatedColumnFormula>
    </tableColumn>
    <tableColumn id="9" xr3:uid="{B993A10E-1D85-45DF-AA19-428531B18AA2}" name="Franchissement inf" dataDxfId="1">
      <calculatedColumnFormula>IF(OR($D3&lt;$E3,$D3&lt;$G3),$D3,IF(AND($G3&lt;&gt;0,$D3&lt;=$G3+$F$1),"!",""))</calculatedColumnFormula>
    </tableColumn>
    <tableColumn id="10" xr3:uid="{EAA4BCB6-F8A4-4AE2-A4B0-D4506087B706}" name="Franchissement Sup" dataDxfId="0">
      <calculatedColumnFormula>IF(OR($D3&gt;$F3,$D3&gt;$H3),$D3,IF($D3&gt;$H3-$F$1,"!",""))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CC4F9-E7A2-4B4C-8BC9-1E2F212851DA}">
  <sheetPr codeName="Feuil1"/>
  <dimension ref="A1:T31"/>
  <sheetViews>
    <sheetView zoomScale="80" zoomScaleNormal="80" workbookViewId="0">
      <selection activeCell="B20" sqref="B20"/>
    </sheetView>
  </sheetViews>
  <sheetFormatPr baseColWidth="10" defaultRowHeight="14.5" x14ac:dyDescent="0.35"/>
  <cols>
    <col min="3" max="3" width="12.453125" customWidth="1"/>
    <col min="4" max="4" width="17.1796875" customWidth="1"/>
    <col min="5" max="5" width="15.453125" customWidth="1"/>
    <col min="6" max="6" width="16.08984375" customWidth="1"/>
    <col min="7" max="7" width="13.36328125" customWidth="1"/>
    <col min="8" max="8" width="14.08984375" customWidth="1"/>
    <col min="9" max="9" width="19" style="15" customWidth="1"/>
    <col min="10" max="10" width="19.81640625" style="15" customWidth="1"/>
  </cols>
  <sheetData>
    <row r="1" spans="1:20" x14ac:dyDescent="0.35">
      <c r="E1" t="s">
        <v>25</v>
      </c>
      <c r="F1">
        <v>0.25</v>
      </c>
    </row>
    <row r="2" spans="1:20" x14ac:dyDescent="0.35">
      <c r="A2" t="s">
        <v>0</v>
      </c>
      <c r="B2" t="s">
        <v>1</v>
      </c>
      <c r="C2" s="13" t="s">
        <v>17</v>
      </c>
      <c r="D2" s="14" t="s">
        <v>16</v>
      </c>
      <c r="E2" s="13" t="s">
        <v>21</v>
      </c>
      <c r="F2" s="13" t="s">
        <v>22</v>
      </c>
      <c r="G2" s="14" t="s">
        <v>23</v>
      </c>
      <c r="H2" s="14" t="s">
        <v>24</v>
      </c>
      <c r="I2" s="15" t="s">
        <v>19</v>
      </c>
      <c r="J2" s="15" t="s">
        <v>20</v>
      </c>
      <c r="L2" s="1" t="s">
        <v>2</v>
      </c>
      <c r="M2" s="2"/>
      <c r="N2" s="2"/>
      <c r="O2" s="2"/>
      <c r="P2" s="2"/>
      <c r="Q2" s="2"/>
      <c r="R2" s="2"/>
      <c r="S2" s="2"/>
      <c r="T2" s="3"/>
    </row>
    <row r="3" spans="1:20" x14ac:dyDescent="0.35">
      <c r="A3" t="s">
        <v>9</v>
      </c>
      <c r="B3" t="s">
        <v>4</v>
      </c>
      <c r="C3" s="11">
        <v>17</v>
      </c>
      <c r="D3" s="11">
        <v>18.989999999999998</v>
      </c>
      <c r="E3" cm="1">
        <f t="array" ref="E3">_xlfn.AGGREGATE(14,4,IF((L$4:L$9=B3)*(M$4:T$9&lt;=C3),M$4:T$9),1)</f>
        <v>16</v>
      </c>
      <c r="F3" cm="1">
        <f t="array" ref="F3">_xlfn.AGGREGATE(15,4,IF((L$4:L$9=B3)*(M$4:T$9&gt;=C3),M$4:T$9),1)</f>
        <v>19</v>
      </c>
      <c r="G3" cm="1">
        <f t="array" ref="G3">_xlfn.AGGREGATE(14,4,IF((L$4:L$9=B3)*(M$4:T$9&lt;=D3),M$4:T$9),1)</f>
        <v>16</v>
      </c>
      <c r="H3" cm="1">
        <f t="array" ref="H3">_xlfn.AGGREGATE(15,4,IF((L$4:L$9=B3)*(M$4:T$9&gt;=D3),M$4:T$9),1)</f>
        <v>19</v>
      </c>
      <c r="I3" s="16" t="str">
        <f t="shared" ref="I3:I10" si="0">IF(OR($D3&lt;$E3,$D3&lt;$G3),$D3,IF(AND($G3&lt;&gt;0,$D3&lt;=$G3+$F$1),"!",""))</f>
        <v/>
      </c>
      <c r="J3" s="16" t="str">
        <f t="shared" ref="J3:J10" si="1">IF(OR($D3&gt;$F3,$D3&gt;$H3),$D3,IF($D3&gt;$H3-$F$1,"!",""))</f>
        <v>!</v>
      </c>
      <c r="L3" s="4" t="s">
        <v>14</v>
      </c>
      <c r="M3" s="5"/>
      <c r="N3" s="5"/>
      <c r="O3" s="5"/>
      <c r="P3" s="5"/>
      <c r="Q3" s="5"/>
      <c r="R3" s="5"/>
      <c r="S3" s="5"/>
      <c r="T3" s="6"/>
    </row>
    <row r="4" spans="1:20" x14ac:dyDescent="0.35">
      <c r="A4" t="s">
        <v>28</v>
      </c>
      <c r="B4" t="s">
        <v>12</v>
      </c>
      <c r="C4" s="11">
        <v>10.013</v>
      </c>
      <c r="D4" s="11">
        <v>10.11</v>
      </c>
      <c r="E4" cm="1">
        <f t="array" ref="E4">_xlfn.AGGREGATE(14,4,IF((L$4:L$9=B4)*(M$4:T$9&lt;=C4),M$4:T$9),1)</f>
        <v>10</v>
      </c>
      <c r="F4" cm="1">
        <f t="array" ref="F4">_xlfn.AGGREGATE(15,4,IF((L$4:L$9=B4)*(M$4:T$9&gt;=C4),M$4:T$9),1)</f>
        <v>15</v>
      </c>
      <c r="G4" cm="1">
        <f t="array" ref="G4">_xlfn.AGGREGATE(14,4,IF((L$4:L$9=B4)*(M$4:T$9&lt;=D4),M$4:T$9),1)</f>
        <v>10</v>
      </c>
      <c r="H4" cm="1">
        <f t="array" ref="H4">_xlfn.AGGREGATE(15,4,IF((L$4:L$9=B4)*(M$4:T$9&gt;=D4),M$4:T$9),1)</f>
        <v>15</v>
      </c>
      <c r="I4" s="16" t="str">
        <f t="shared" si="0"/>
        <v>!</v>
      </c>
      <c r="J4" s="16" t="str">
        <f t="shared" si="1"/>
        <v/>
      </c>
      <c r="L4" s="1" t="s">
        <v>7</v>
      </c>
      <c r="M4" s="2">
        <v>0</v>
      </c>
      <c r="N4" s="2">
        <v>3</v>
      </c>
      <c r="O4" s="2">
        <v>5</v>
      </c>
      <c r="P4" s="2">
        <v>10</v>
      </c>
      <c r="Q4" s="2">
        <v>15</v>
      </c>
      <c r="R4" s="2">
        <v>20</v>
      </c>
      <c r="S4" s="2">
        <v>25</v>
      </c>
      <c r="T4" s="3">
        <v>30</v>
      </c>
    </row>
    <row r="5" spans="1:20" x14ac:dyDescent="0.35">
      <c r="A5" t="s">
        <v>3</v>
      </c>
      <c r="B5" s="11" t="s">
        <v>4</v>
      </c>
      <c r="C5" s="11">
        <v>12.5</v>
      </c>
      <c r="D5" s="11">
        <v>13.8</v>
      </c>
      <c r="E5" cm="1">
        <f t="array" ref="E5">_xlfn.AGGREGATE(14,4,IF((L$4:L$9=B5)*(M$4:T$9&lt;=C5),M$4:T$9),1)</f>
        <v>10</v>
      </c>
      <c r="F5" cm="1">
        <f t="array" ref="F5">_xlfn.AGGREGATE(15,4,IF((L$4:L$9=B5)*(M$4:T$9&gt;=C5),M$4:T$9),1)</f>
        <v>13</v>
      </c>
      <c r="G5" cm="1">
        <f t="array" ref="G5">_xlfn.AGGREGATE(14,4,IF((L$4:L$9=B5)*(M$4:T$9&lt;=D5),M$4:T$9),1)</f>
        <v>13</v>
      </c>
      <c r="H5" cm="1">
        <f t="array" ref="H5">_xlfn.AGGREGATE(15,4,IF((L$4:L$9=B5)*(M$4:T$9&gt;=D5),M$4:T$9),1)</f>
        <v>16</v>
      </c>
      <c r="I5" s="16" t="str">
        <f t="shared" si="0"/>
        <v/>
      </c>
      <c r="J5" s="16">
        <f t="shared" si="1"/>
        <v>13.8</v>
      </c>
      <c r="L5" s="5" t="s">
        <v>4</v>
      </c>
      <c r="M5" s="5">
        <v>0</v>
      </c>
      <c r="N5" s="5">
        <v>5</v>
      </c>
      <c r="O5" s="5">
        <v>10</v>
      </c>
      <c r="P5" s="5">
        <v>13</v>
      </c>
      <c r="Q5" s="5">
        <v>16</v>
      </c>
      <c r="R5" s="5">
        <v>19</v>
      </c>
      <c r="S5" s="5">
        <v>22</v>
      </c>
      <c r="T5" s="6">
        <v>25</v>
      </c>
    </row>
    <row r="6" spans="1:20" x14ac:dyDescent="0.35">
      <c r="A6" t="s">
        <v>5</v>
      </c>
      <c r="B6" t="s">
        <v>6</v>
      </c>
      <c r="C6" s="11">
        <v>10</v>
      </c>
      <c r="D6" s="11">
        <v>8.8000000000000007</v>
      </c>
      <c r="E6" cm="1">
        <f t="array" ref="E6">_xlfn.AGGREGATE(14,4,IF((L$4:L$9=B6)*(M$4:T$9&lt;=C6),M$4:T$9),1)</f>
        <v>9</v>
      </c>
      <c r="F6" cm="1">
        <f t="array" ref="F6">_xlfn.AGGREGATE(15,4,IF((L$4:L$9=B6)*(M$4:T$9&gt;=C6),M$4:T$9),1)</f>
        <v>11</v>
      </c>
      <c r="G6" cm="1">
        <f t="array" ref="G6">_xlfn.AGGREGATE(14,4,IF((L$4:L$9=B6)*(M$4:T$9&lt;=D6),M$4:T$9),1)</f>
        <v>7</v>
      </c>
      <c r="H6" cm="1">
        <f t="array" ref="H6">_xlfn.AGGREGATE(15,4,IF((L$4:L$9=B6)*(M$4:T$9&gt;=D6),M$4:T$9),1)</f>
        <v>9</v>
      </c>
      <c r="I6" s="16">
        <f t="shared" si="0"/>
        <v>8.8000000000000007</v>
      </c>
      <c r="J6" s="16" t="str">
        <f t="shared" si="1"/>
        <v>!</v>
      </c>
      <c r="L6" s="4" t="s">
        <v>6</v>
      </c>
      <c r="M6" s="5">
        <v>0</v>
      </c>
      <c r="N6" s="5">
        <v>5</v>
      </c>
      <c r="O6" s="5">
        <v>7</v>
      </c>
      <c r="P6" s="5">
        <v>9</v>
      </c>
      <c r="Q6" s="5">
        <v>11</v>
      </c>
      <c r="R6" s="5">
        <v>13</v>
      </c>
      <c r="S6" s="5">
        <v>15</v>
      </c>
      <c r="T6" s="6">
        <v>17</v>
      </c>
    </row>
    <row r="7" spans="1:20" x14ac:dyDescent="0.35">
      <c r="A7" t="s">
        <v>8</v>
      </c>
      <c r="B7" t="s">
        <v>4</v>
      </c>
      <c r="C7" s="11">
        <v>6.7</v>
      </c>
      <c r="D7" s="11">
        <v>7</v>
      </c>
      <c r="E7" cm="1">
        <f t="array" ref="E7">_xlfn.AGGREGATE(14,4,IF((L$4:L$9=B7)*(M$4:T$9&lt;=C7),M$4:T$9),1)</f>
        <v>5</v>
      </c>
      <c r="F7" cm="1">
        <f t="array" ref="F7">_xlfn.AGGREGATE(15,4,IF((L$4:L$9=B7)*(M$4:T$9&gt;=C7),M$4:T$9),1)</f>
        <v>10</v>
      </c>
      <c r="G7" cm="1">
        <f t="array" ref="G7">_xlfn.AGGREGATE(14,4,IF((L$4:L$9=B7)*(M$4:T$9&lt;=D7),M$4:T$9),1)</f>
        <v>5</v>
      </c>
      <c r="H7" cm="1">
        <f t="array" ref="H7">_xlfn.AGGREGATE(15,4,IF((L$4:L$9=B7)*(M$4:T$9&gt;=D7),M$4:T$9),1)</f>
        <v>10</v>
      </c>
      <c r="I7" s="16" t="str">
        <f t="shared" si="0"/>
        <v/>
      </c>
      <c r="J7" s="16" t="str">
        <f t="shared" si="1"/>
        <v/>
      </c>
      <c r="L7" s="4" t="s">
        <v>11</v>
      </c>
      <c r="M7" s="5">
        <v>0</v>
      </c>
      <c r="N7" s="5">
        <v>3</v>
      </c>
      <c r="O7" s="5">
        <v>5</v>
      </c>
      <c r="P7" s="5">
        <v>8</v>
      </c>
      <c r="Q7" s="5">
        <v>11</v>
      </c>
      <c r="R7" s="5">
        <v>14</v>
      </c>
      <c r="S7" s="5">
        <v>17</v>
      </c>
      <c r="T7" s="6">
        <v>20</v>
      </c>
    </row>
    <row r="8" spans="1:20" x14ac:dyDescent="0.35">
      <c r="A8" t="s">
        <v>27</v>
      </c>
      <c r="B8" t="s">
        <v>11</v>
      </c>
      <c r="C8" s="11">
        <v>0.05</v>
      </c>
      <c r="D8" s="11">
        <v>5.2999999999999999E-2</v>
      </c>
      <c r="E8" cm="1">
        <f t="array" ref="E8">_xlfn.AGGREGATE(14,4,IF((L$4:L$9=B8)*(M$4:T$9&lt;=C8),M$4:T$9),1)</f>
        <v>0</v>
      </c>
      <c r="F8" s="10" cm="1">
        <f t="array" ref="F8">_xlfn.AGGREGATE(15,4,IF((L$4:L$9=B8)*(M$4:T$9&gt;=C8),M$4:T$9),1)</f>
        <v>3</v>
      </c>
      <c r="G8" s="10" cm="1">
        <f t="array" ref="G8">_xlfn.AGGREGATE(14,4,IF((L$4:L$9=B8)*(M$4:T$9&lt;=D8),M$4:T$9),1)</f>
        <v>0</v>
      </c>
      <c r="H8" s="10" cm="1">
        <f t="array" ref="H8">_xlfn.AGGREGATE(15,4,IF((L$4:L$9=B8)*(M$4:T$9&gt;=D8),M$4:T$9),1)</f>
        <v>3</v>
      </c>
      <c r="I8" s="16" t="str">
        <f t="shared" si="0"/>
        <v/>
      </c>
      <c r="J8" s="16" t="str">
        <f t="shared" si="1"/>
        <v/>
      </c>
      <c r="L8" s="4" t="s">
        <v>12</v>
      </c>
      <c r="M8" s="5">
        <v>0</v>
      </c>
      <c r="N8" s="5">
        <v>3</v>
      </c>
      <c r="O8" s="5">
        <v>5</v>
      </c>
      <c r="P8" s="5">
        <v>10</v>
      </c>
      <c r="Q8" s="5">
        <v>15</v>
      </c>
      <c r="R8" s="5">
        <v>20</v>
      </c>
      <c r="S8" s="5">
        <v>25</v>
      </c>
      <c r="T8" s="6">
        <v>30</v>
      </c>
    </row>
    <row r="9" spans="1:20" x14ac:dyDescent="0.35">
      <c r="A9" t="s">
        <v>10</v>
      </c>
      <c r="B9" t="s">
        <v>7</v>
      </c>
      <c r="C9" s="11">
        <v>0</v>
      </c>
      <c r="D9" s="11">
        <v>3.9</v>
      </c>
      <c r="E9" cm="1">
        <f t="array" ref="E9">_xlfn.AGGREGATE(14,4,IF((L$4:L$9=B9)*(M$4:T$9&lt;=C9),M$4:T$9),1)</f>
        <v>0</v>
      </c>
      <c r="F9" cm="1">
        <f t="array" ref="F9">_xlfn.AGGREGATE(15,4,IF((L$4:L$9=B9)*(M$4:T$9&gt;=C9),M$4:T$9),1)</f>
        <v>0</v>
      </c>
      <c r="G9" cm="1">
        <f t="array" ref="G9">_xlfn.AGGREGATE(14,4,IF((L$4:L$9=B9)*(M$4:T$9&lt;=D9),M$4:T$9),1)</f>
        <v>3</v>
      </c>
      <c r="H9" cm="1">
        <f t="array" ref="H9">_xlfn.AGGREGATE(15,4,IF((L$4:L$9=B9)*(M$4:T$9&gt;=D9),M$4:T$9),1)</f>
        <v>5</v>
      </c>
      <c r="I9" s="16" t="str">
        <f t="shared" si="0"/>
        <v/>
      </c>
      <c r="J9" s="16">
        <f t="shared" si="1"/>
        <v>3.9</v>
      </c>
      <c r="L9" s="7" t="s">
        <v>13</v>
      </c>
      <c r="M9" s="8">
        <v>0</v>
      </c>
      <c r="N9" s="8">
        <v>1</v>
      </c>
      <c r="O9" s="8">
        <v>3</v>
      </c>
      <c r="P9" s="8">
        <v>5</v>
      </c>
      <c r="Q9" s="8">
        <v>10</v>
      </c>
      <c r="R9" s="8">
        <v>15</v>
      </c>
      <c r="S9" s="8">
        <v>25</v>
      </c>
      <c r="T9" s="9"/>
    </row>
    <row r="10" spans="1:20" x14ac:dyDescent="0.35">
      <c r="A10" t="s">
        <v>26</v>
      </c>
      <c r="B10" t="s">
        <v>13</v>
      </c>
      <c r="C10" s="11">
        <v>0</v>
      </c>
      <c r="D10" s="11">
        <v>0.01</v>
      </c>
      <c r="E10" cm="1">
        <f t="array" ref="E10">_xlfn.AGGREGATE(14,4,IF((L$4:L$9=B10)*(M$4:T$9&lt;=C10),M$4:T$9),1)</f>
        <v>0</v>
      </c>
      <c r="F10" cm="1">
        <f t="array" ref="F10">_xlfn.AGGREGATE(15,4,IF((L$4:L$9=B10)*(M$4:T$9&gt;=C10),M$4:T$9),1)</f>
        <v>0</v>
      </c>
      <c r="G10" cm="1">
        <f t="array" ref="G10">_xlfn.AGGREGATE(14,4,IF((L$4:L$9=B10)*(M$4:T$9&lt;=D10),M$4:T$9),1)</f>
        <v>0</v>
      </c>
      <c r="H10" cm="1">
        <f t="array" ref="H10">_xlfn.AGGREGATE(15,4,IF((L$4:L$9=B10)*(M$4:T$9&gt;=D10),M$4:T$9),1)</f>
        <v>1</v>
      </c>
      <c r="I10" s="16" t="str">
        <f t="shared" si="0"/>
        <v/>
      </c>
      <c r="J10" s="16">
        <f t="shared" si="1"/>
        <v>0.01</v>
      </c>
      <c r="T10" s="5"/>
    </row>
    <row r="16" spans="1:20" x14ac:dyDescent="0.35">
      <c r="A16" t="s">
        <v>30</v>
      </c>
      <c r="B16" t="str">
        <f>CONCATENATE("Fichier du ",DAY(B20),MONTH(B20),YEAR(B20))</f>
        <v>Fichier du 1562021</v>
      </c>
    </row>
    <row r="20" spans="1:10" x14ac:dyDescent="0.35">
      <c r="A20" t="s">
        <v>29</v>
      </c>
      <c r="B20" s="17">
        <v>44362</v>
      </c>
    </row>
    <row r="22" spans="1:10" x14ac:dyDescent="0.35">
      <c r="I22"/>
      <c r="J22"/>
    </row>
    <row r="23" spans="1:10" x14ac:dyDescent="0.35">
      <c r="I23"/>
      <c r="J23"/>
    </row>
    <row r="24" spans="1:10" x14ac:dyDescent="0.35">
      <c r="I24"/>
      <c r="J24"/>
    </row>
    <row r="25" spans="1:10" x14ac:dyDescent="0.35">
      <c r="I25"/>
      <c r="J25"/>
    </row>
    <row r="26" spans="1:10" x14ac:dyDescent="0.35">
      <c r="I26"/>
      <c r="J26"/>
    </row>
    <row r="27" spans="1:10" x14ac:dyDescent="0.35">
      <c r="I27"/>
      <c r="J27"/>
    </row>
    <row r="28" spans="1:10" x14ac:dyDescent="0.35">
      <c r="I28"/>
      <c r="J28"/>
    </row>
    <row r="29" spans="1:10" x14ac:dyDescent="0.35">
      <c r="I29"/>
      <c r="J29"/>
    </row>
    <row r="30" spans="1:10" x14ac:dyDescent="0.35">
      <c r="I30"/>
      <c r="J30"/>
    </row>
    <row r="31" spans="1:10" x14ac:dyDescent="0.35">
      <c r="I31"/>
      <c r="J3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378F3-0992-4740-AA08-AEF2964762E9}">
  <sheetPr codeName="Feuil3"/>
  <dimension ref="A1:Q6"/>
  <sheetViews>
    <sheetView tabSelected="1" workbookViewId="0">
      <selection activeCell="F10" sqref="F10"/>
    </sheetView>
  </sheetViews>
  <sheetFormatPr baseColWidth="10" defaultRowHeight="14.5" x14ac:dyDescent="0.35"/>
  <cols>
    <col min="5" max="5" width="15.54296875" bestFit="1" customWidth="1"/>
    <col min="8" max="8" width="13.453125" bestFit="1" customWidth="1"/>
    <col min="11" max="11" width="14.1796875" bestFit="1" customWidth="1"/>
    <col min="14" max="14" width="11.26953125" bestFit="1" customWidth="1"/>
    <col min="17" max="17" width="12" bestFit="1" customWidth="1"/>
  </cols>
  <sheetData>
    <row r="1" spans="1:17" x14ac:dyDescent="0.35">
      <c r="A1" s="1"/>
      <c r="B1" s="3"/>
      <c r="D1" s="1"/>
      <c r="E1" s="3"/>
      <c r="G1" s="1"/>
      <c r="H1" s="3"/>
      <c r="J1" s="1"/>
      <c r="K1" s="3"/>
      <c r="M1" s="1"/>
      <c r="N1" s="3"/>
      <c r="P1" s="1"/>
      <c r="Q1" s="3"/>
    </row>
    <row r="2" spans="1:17" x14ac:dyDescent="0.35">
      <c r="A2" s="4" t="s">
        <v>0</v>
      </c>
      <c r="B2" s="18" t="s">
        <v>17</v>
      </c>
      <c r="D2" s="4" t="s">
        <v>0</v>
      </c>
      <c r="E2" s="19" t="s">
        <v>16</v>
      </c>
      <c r="G2" s="4" t="s">
        <v>0</v>
      </c>
      <c r="H2" s="18" t="s">
        <v>21</v>
      </c>
      <c r="J2" s="4" t="s">
        <v>0</v>
      </c>
      <c r="K2" s="18" t="s">
        <v>22</v>
      </c>
      <c r="M2" s="4" t="s">
        <v>0</v>
      </c>
      <c r="N2" s="19" t="s">
        <v>23</v>
      </c>
      <c r="P2" s="4" t="s">
        <v>0</v>
      </c>
      <c r="Q2" s="19" t="s">
        <v>24</v>
      </c>
    </row>
    <row r="3" spans="1:17" x14ac:dyDescent="0.35">
      <c r="A3" s="20" t="s">
        <v>9</v>
      </c>
      <c r="B3" s="21">
        <v>17</v>
      </c>
      <c r="D3" s="20" t="s">
        <v>9</v>
      </c>
      <c r="E3" s="21">
        <v>18.989999999999998</v>
      </c>
      <c r="G3" s="20" t="s">
        <v>9</v>
      </c>
      <c r="H3">
        <v>16</v>
      </c>
      <c r="J3" s="20" t="s">
        <v>9</v>
      </c>
      <c r="K3">
        <v>19</v>
      </c>
      <c r="M3" s="4"/>
      <c r="N3" s="6"/>
      <c r="P3" s="4"/>
      <c r="Q3" s="6"/>
    </row>
    <row r="4" spans="1:17" x14ac:dyDescent="0.35">
      <c r="A4" s="22" t="s">
        <v>3</v>
      </c>
      <c r="B4" s="23">
        <v>12.5</v>
      </c>
      <c r="D4" s="22" t="s">
        <v>3</v>
      </c>
      <c r="E4" s="23">
        <v>13.8</v>
      </c>
      <c r="G4" s="22" t="s">
        <v>3</v>
      </c>
      <c r="H4">
        <v>10</v>
      </c>
      <c r="J4" s="22" t="s">
        <v>28</v>
      </c>
      <c r="K4">
        <v>15</v>
      </c>
      <c r="M4" s="4"/>
      <c r="N4" s="6"/>
      <c r="P4" s="4"/>
      <c r="Q4" s="6"/>
    </row>
    <row r="5" spans="1:17" x14ac:dyDescent="0.35">
      <c r="A5" s="20" t="s">
        <v>28</v>
      </c>
      <c r="B5" s="21">
        <v>10.013</v>
      </c>
      <c r="D5" s="20" t="s">
        <v>28</v>
      </c>
      <c r="E5" s="21">
        <v>10.11</v>
      </c>
      <c r="G5" s="20" t="s">
        <v>28</v>
      </c>
      <c r="H5">
        <v>10</v>
      </c>
      <c r="J5" s="20" t="s">
        <v>3</v>
      </c>
      <c r="K5">
        <v>13</v>
      </c>
      <c r="M5" s="4"/>
      <c r="N5" s="6"/>
      <c r="P5" s="4"/>
      <c r="Q5" s="6"/>
    </row>
    <row r="6" spans="1:17" x14ac:dyDescent="0.35">
      <c r="A6" s="22" t="s">
        <v>5</v>
      </c>
      <c r="B6" s="23">
        <v>10</v>
      </c>
      <c r="D6" s="22" t="s">
        <v>5</v>
      </c>
      <c r="E6" s="23">
        <v>8.8000000000000007</v>
      </c>
      <c r="G6" s="22" t="s">
        <v>5</v>
      </c>
      <c r="H6">
        <v>9</v>
      </c>
      <c r="J6" s="22" t="s">
        <v>5</v>
      </c>
      <c r="K6">
        <v>11</v>
      </c>
      <c r="M6" s="7"/>
      <c r="N6" s="9"/>
      <c r="P6" s="7"/>
      <c r="Q6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B8EA6-66B3-4348-B7B9-92018BCC727B}">
  <sheetPr codeName="Feuil2"/>
  <dimension ref="A1:C4"/>
  <sheetViews>
    <sheetView workbookViewId="0">
      <selection activeCell="C3" sqref="C3"/>
    </sheetView>
  </sheetViews>
  <sheetFormatPr baseColWidth="10" defaultRowHeight="14.5" x14ac:dyDescent="0.35"/>
  <cols>
    <col min="2" max="2" width="15.54296875" bestFit="1" customWidth="1"/>
    <col min="3" max="3" width="16.54296875" bestFit="1" customWidth="1"/>
  </cols>
  <sheetData>
    <row r="1" spans="1:3" x14ac:dyDescent="0.35">
      <c r="A1" t="s">
        <v>0</v>
      </c>
      <c r="B1" s="12" t="s">
        <v>15</v>
      </c>
      <c r="C1" s="12" t="s">
        <v>18</v>
      </c>
    </row>
    <row r="2" spans="1:3" x14ac:dyDescent="0.35">
      <c r="A2" t="s">
        <v>3</v>
      </c>
      <c r="C2">
        <v>13.3</v>
      </c>
    </row>
    <row r="3" spans="1:3" x14ac:dyDescent="0.35">
      <c r="A3" t="s">
        <v>5</v>
      </c>
      <c r="B3">
        <v>8.8000000000000007</v>
      </c>
    </row>
    <row r="4" spans="1:3" x14ac:dyDescent="0.35">
      <c r="A4" t="s">
        <v>10</v>
      </c>
      <c r="C4">
        <v>3.9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Calculs ratios</vt:lpstr>
      <vt:lpstr>Feuille A</vt:lpstr>
      <vt:lpstr>Historisation seuils franchis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Excellerateur</dc:creator>
  <cp:lastModifiedBy>Steve TCHOUMBOU</cp:lastModifiedBy>
  <dcterms:created xsi:type="dcterms:W3CDTF">2021-04-28T15:18:10Z</dcterms:created>
  <dcterms:modified xsi:type="dcterms:W3CDTF">2021-07-28T13:51:45Z</dcterms:modified>
</cp:coreProperties>
</file>