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7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aa3\AC\Temp\"/>
    </mc:Choice>
  </mc:AlternateContent>
  <xr:revisionPtr revIDLastSave="0" documentId="8_{5A836D51-96EB-D640-B5E1-985A3FDC1F43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euil1" sheetId="1" r:id="rId1"/>
  </sheets>
  <definedNames>
    <definedName name="__xlnm._FilterDatabase" localSheetId="0">Feuil1!$A$1:$AE$1</definedName>
    <definedName name="__xlnm._FilterDatabase_1">Feuil1!$A$1:$AE$1</definedName>
    <definedName name="_xlnm._FilterDatabase" localSheetId="0" hidden="1">Feuil1!$A$1:$AG$1</definedName>
    <definedName name="_xlnm.Criteria" localSheetId="0">Feuil1!#REF!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2" i="1" l="1"/>
  <c r="AF247" i="1"/>
  <c r="AF246" i="1"/>
  <c r="AF245" i="1"/>
  <c r="AF244" i="1"/>
  <c r="AF243" i="1"/>
  <c r="AF242" i="1"/>
  <c r="AF241" i="1"/>
  <c r="AF240" i="1"/>
  <c r="AF239" i="1"/>
  <c r="AF238" i="1"/>
  <c r="AF237" i="1"/>
  <c r="AF236" i="1"/>
  <c r="AF235" i="1"/>
  <c r="AF234" i="1"/>
  <c r="AF233" i="1"/>
  <c r="AF232" i="1"/>
  <c r="AF231" i="1"/>
  <c r="AF230" i="1"/>
  <c r="AF229" i="1"/>
  <c r="AF228" i="1"/>
  <c r="AF227" i="1"/>
  <c r="AF226" i="1"/>
  <c r="AF225" i="1"/>
  <c r="AF224" i="1"/>
  <c r="AF223" i="1"/>
  <c r="AF222" i="1"/>
  <c r="AF221" i="1"/>
  <c r="AF220" i="1"/>
  <c r="AF219" i="1"/>
  <c r="AF218" i="1"/>
  <c r="AF217" i="1"/>
  <c r="AF216" i="1"/>
  <c r="AF215" i="1"/>
  <c r="AF214" i="1"/>
  <c r="AF213" i="1"/>
  <c r="AF212" i="1"/>
  <c r="AF211" i="1"/>
  <c r="AF210" i="1"/>
  <c r="AF209" i="1"/>
  <c r="AF208" i="1"/>
  <c r="AF207" i="1"/>
  <c r="AF206" i="1"/>
  <c r="AF205" i="1"/>
  <c r="AF204" i="1"/>
  <c r="AF203" i="1"/>
  <c r="AF202" i="1"/>
  <c r="AF201" i="1"/>
  <c r="AF200" i="1"/>
  <c r="AF199" i="1"/>
  <c r="AF198" i="1"/>
  <c r="AF197" i="1"/>
  <c r="AF196" i="1"/>
  <c r="AF195" i="1"/>
  <c r="AF194" i="1"/>
  <c r="AF193" i="1"/>
  <c r="AF192" i="1"/>
  <c r="AF191" i="1"/>
  <c r="AF190" i="1"/>
  <c r="AF189" i="1"/>
  <c r="AF188" i="1"/>
  <c r="AF187" i="1"/>
  <c r="AF186" i="1"/>
  <c r="AF185" i="1"/>
  <c r="AF184" i="1"/>
  <c r="AF183" i="1"/>
  <c r="AF182" i="1"/>
  <c r="AF181" i="1"/>
  <c r="AF180" i="1"/>
  <c r="AF179" i="1"/>
  <c r="AF178" i="1"/>
  <c r="AF177" i="1"/>
  <c r="AF176" i="1"/>
  <c r="AF175" i="1"/>
  <c r="AF174" i="1"/>
  <c r="AF173" i="1"/>
  <c r="AF172" i="1"/>
  <c r="AF171" i="1"/>
  <c r="AF170" i="1"/>
  <c r="AF169" i="1"/>
  <c r="AF168" i="1"/>
  <c r="AF167" i="1"/>
  <c r="AF166" i="1"/>
  <c r="AF165" i="1"/>
  <c r="AF164" i="1"/>
  <c r="AF163" i="1"/>
  <c r="AF162" i="1"/>
  <c r="AF161" i="1"/>
  <c r="AF160" i="1"/>
  <c r="AF159" i="1"/>
  <c r="AF158" i="1"/>
  <c r="AF157" i="1"/>
  <c r="AF156" i="1"/>
  <c r="AF155" i="1"/>
  <c r="AF154" i="1"/>
  <c r="AF153" i="1"/>
  <c r="AF152" i="1"/>
  <c r="AF151" i="1"/>
  <c r="AF150" i="1"/>
  <c r="AF149" i="1"/>
  <c r="AF148" i="1"/>
  <c r="AF147" i="1"/>
  <c r="AF146" i="1"/>
  <c r="AF145" i="1"/>
  <c r="AF144" i="1"/>
  <c r="AF143" i="1"/>
  <c r="AF142" i="1"/>
  <c r="AF141" i="1"/>
  <c r="AF140" i="1"/>
  <c r="AF139" i="1"/>
  <c r="AF138" i="1"/>
  <c r="AF137" i="1"/>
  <c r="AF136" i="1"/>
  <c r="AF135" i="1"/>
  <c r="AF134" i="1"/>
  <c r="AF133" i="1"/>
  <c r="AF132" i="1"/>
  <c r="AF131" i="1"/>
  <c r="AF130" i="1"/>
  <c r="AF129" i="1"/>
  <c r="AF128" i="1"/>
  <c r="AF127" i="1"/>
  <c r="AF126" i="1"/>
  <c r="AF125" i="1"/>
  <c r="AF124" i="1"/>
  <c r="AF123" i="1"/>
  <c r="AF122" i="1"/>
  <c r="AF121" i="1"/>
  <c r="AF120" i="1"/>
  <c r="AF119" i="1"/>
  <c r="AF118" i="1"/>
  <c r="AF117" i="1"/>
  <c r="AF116" i="1"/>
  <c r="AF115" i="1"/>
  <c r="AF114" i="1"/>
  <c r="AF113" i="1"/>
  <c r="AF112" i="1"/>
  <c r="AF111" i="1"/>
  <c r="AF110" i="1"/>
  <c r="AF109" i="1"/>
  <c r="AF108" i="1"/>
  <c r="AF107" i="1"/>
  <c r="AF106" i="1"/>
  <c r="AF105" i="1"/>
  <c r="AF104" i="1"/>
  <c r="AF103" i="1"/>
  <c r="AF102" i="1"/>
  <c r="AF101" i="1"/>
  <c r="AF100" i="1"/>
  <c r="AF99" i="1"/>
  <c r="AF98" i="1"/>
  <c r="AF97" i="1"/>
  <c r="AF96" i="1"/>
  <c r="AF95" i="1"/>
  <c r="AF94" i="1"/>
  <c r="AF93" i="1"/>
  <c r="AF92" i="1"/>
  <c r="AF91" i="1"/>
  <c r="AF90" i="1"/>
  <c r="AF89" i="1"/>
  <c r="AF88" i="1"/>
  <c r="AF87" i="1"/>
  <c r="AF86" i="1"/>
  <c r="AF85" i="1"/>
  <c r="AF84" i="1"/>
  <c r="AF83" i="1"/>
  <c r="AF82" i="1"/>
  <c r="AF81" i="1"/>
  <c r="AF80" i="1"/>
  <c r="AF79" i="1"/>
  <c r="AF78" i="1"/>
  <c r="AF77" i="1"/>
  <c r="AF76" i="1"/>
  <c r="AF75" i="1"/>
  <c r="AF74" i="1"/>
  <c r="AF73" i="1"/>
  <c r="AF72" i="1"/>
  <c r="AF71" i="1"/>
  <c r="AF70" i="1"/>
  <c r="AF69" i="1"/>
  <c r="AF68" i="1"/>
  <c r="AF67" i="1"/>
  <c r="AF66" i="1"/>
  <c r="AF65" i="1"/>
  <c r="AF64" i="1"/>
  <c r="AF63" i="1"/>
  <c r="AF62" i="1"/>
  <c r="AF61" i="1"/>
  <c r="AF60" i="1"/>
  <c r="AF59" i="1"/>
  <c r="AF58" i="1"/>
  <c r="AF57" i="1"/>
  <c r="AF56" i="1"/>
  <c r="AF55" i="1"/>
  <c r="AF54" i="1"/>
  <c r="AF53" i="1"/>
  <c r="AF52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AF4" i="1"/>
  <c r="AF3" i="1"/>
  <c r="AF248" i="1"/>
  <c r="B139" i="1"/>
  <c r="P117" i="1"/>
  <c r="P50" i="1"/>
  <c r="P208" i="1"/>
  <c r="P78" i="1"/>
  <c r="P93" i="1"/>
  <c r="P33" i="1"/>
  <c r="P9" i="1"/>
  <c r="P62" i="1"/>
  <c r="P102" i="1"/>
  <c r="P34" i="1"/>
  <c r="P123" i="1"/>
  <c r="P59" i="1"/>
  <c r="P182" i="1"/>
  <c r="P225" i="1"/>
  <c r="P201" i="1"/>
  <c r="P87" i="1"/>
  <c r="P89" i="1"/>
  <c r="P18" i="1"/>
  <c r="P100" i="1"/>
  <c r="P51" i="1"/>
  <c r="P216" i="1"/>
  <c r="P129" i="1"/>
  <c r="P176" i="1"/>
  <c r="P230" i="1"/>
  <c r="P159" i="1"/>
  <c r="P16" i="1"/>
  <c r="P107" i="1"/>
  <c r="P228" i="1"/>
  <c r="P177" i="1"/>
  <c r="P92" i="1"/>
  <c r="P200" i="1"/>
  <c r="P63" i="1"/>
  <c r="P88" i="1"/>
  <c r="P139" i="1"/>
  <c r="P57" i="1"/>
  <c r="P160" i="1"/>
  <c r="P56" i="1"/>
  <c r="P68" i="1"/>
  <c r="P167" i="1"/>
  <c r="P191" i="1"/>
  <c r="P173" i="1"/>
  <c r="P166" i="1"/>
  <c r="P91" i="1"/>
  <c r="P30" i="1"/>
  <c r="P97" i="1"/>
  <c r="P80" i="1"/>
  <c r="P96" i="1"/>
  <c r="P21" i="1"/>
  <c r="P157" i="1"/>
  <c r="P86" i="1"/>
  <c r="P38" i="1"/>
  <c r="P210" i="1"/>
  <c r="P227" i="1"/>
  <c r="P40" i="1"/>
  <c r="P101" i="1"/>
  <c r="P58" i="1"/>
  <c r="P39" i="1"/>
  <c r="P124" i="1"/>
  <c r="P41" i="1"/>
  <c r="P212" i="1"/>
  <c r="P156" i="1"/>
  <c r="P37" i="1"/>
  <c r="P184" i="1"/>
  <c r="P29" i="1"/>
  <c r="P231" i="1"/>
  <c r="P85" i="1"/>
  <c r="P126" i="1"/>
  <c r="P226" i="1"/>
  <c r="P130" i="1"/>
  <c r="P232" i="1"/>
  <c r="P144" i="1"/>
  <c r="P54" i="1"/>
  <c r="P161" i="1"/>
  <c r="P104" i="1"/>
  <c r="P109" i="1"/>
  <c r="P20" i="1"/>
  <c r="P233" i="1"/>
  <c r="P19" i="1"/>
  <c r="P32" i="1"/>
  <c r="P108" i="1"/>
  <c r="P142" i="1"/>
  <c r="P127" i="1"/>
  <c r="P77" i="1"/>
  <c r="P60" i="1"/>
  <c r="P197" i="1"/>
  <c r="P211" i="1"/>
  <c r="P90" i="1"/>
  <c r="P55" i="1"/>
  <c r="P158" i="1"/>
  <c r="P140" i="1"/>
  <c r="P53" i="1"/>
  <c r="P164" i="1"/>
  <c r="P198" i="1"/>
  <c r="P172" i="1"/>
  <c r="P170" i="1"/>
  <c r="P35" i="1"/>
  <c r="P180" i="1"/>
  <c r="P15" i="1"/>
  <c r="P181" i="1"/>
  <c r="P31" i="1"/>
  <c r="P183" i="1"/>
  <c r="P116" i="1"/>
  <c r="P196" i="1"/>
  <c r="P73" i="1"/>
  <c r="P44" i="1"/>
  <c r="P26" i="1"/>
  <c r="P43" i="1"/>
  <c r="P155" i="1"/>
  <c r="P234" i="1"/>
  <c r="P42" i="1"/>
  <c r="P111" i="1"/>
  <c r="P207" i="1"/>
  <c r="P103" i="1"/>
  <c r="P235" i="1"/>
  <c r="P247" i="1"/>
  <c r="P79" i="1"/>
  <c r="P131" i="1"/>
  <c r="P23" i="1"/>
  <c r="P246" i="1"/>
  <c r="P193" i="1"/>
  <c r="P245" i="1"/>
  <c r="P24" i="1"/>
  <c r="P174" i="1"/>
  <c r="P244" i="1"/>
  <c r="P70" i="1"/>
  <c r="P141" i="1"/>
  <c r="P27" i="1"/>
  <c r="P52" i="1"/>
  <c r="P146" i="1"/>
  <c r="P168" i="1"/>
  <c r="P125" i="1"/>
  <c r="P150" i="1"/>
  <c r="P192" i="1"/>
  <c r="P72" i="1"/>
  <c r="P162" i="1"/>
  <c r="P110" i="1"/>
  <c r="P22" i="1"/>
  <c r="P28" i="1"/>
  <c r="P69" i="1"/>
  <c r="P71" i="1"/>
  <c r="P165" i="1"/>
  <c r="P243" i="1"/>
  <c r="P241" i="1"/>
  <c r="P195" i="1"/>
  <c r="P240" i="1"/>
  <c r="P25" i="1"/>
  <c r="P242" i="1"/>
  <c r="P163" i="1"/>
  <c r="P202" i="1"/>
  <c r="P46" i="1"/>
  <c r="P206" i="1"/>
  <c r="P236" i="1"/>
  <c r="P47" i="1"/>
  <c r="P67" i="1"/>
  <c r="P84" i="1"/>
  <c r="P239" i="1"/>
  <c r="P238" i="1"/>
  <c r="P237" i="1"/>
  <c r="P65" i="1"/>
  <c r="P169" i="1"/>
  <c r="P194" i="1"/>
  <c r="P82" i="1"/>
  <c r="P45" i="1"/>
  <c r="P61" i="1"/>
  <c r="P215" i="1"/>
  <c r="P229" i="1"/>
  <c r="P136" i="1"/>
  <c r="P217" i="1"/>
  <c r="P99" i="1"/>
  <c r="P185" i="1"/>
  <c r="P154" i="1"/>
  <c r="P209" i="1"/>
  <c r="P224" i="1"/>
  <c r="P119" i="1"/>
  <c r="P189" i="1"/>
  <c r="P128" i="1"/>
  <c r="P220" i="1"/>
  <c r="P152" i="1"/>
  <c r="P66" i="1"/>
  <c r="P83" i="1"/>
  <c r="P49" i="1"/>
  <c r="P48" i="1"/>
  <c r="P203" i="1"/>
  <c r="P204" i="1"/>
  <c r="O138" i="1"/>
  <c r="O106" i="1"/>
  <c r="O219" i="1"/>
  <c r="O218" i="1"/>
  <c r="O221" i="1"/>
  <c r="O149" i="1"/>
  <c r="O154" i="1"/>
  <c r="O187" i="1"/>
  <c r="O188" i="1"/>
  <c r="O112" i="1"/>
  <c r="O148" i="1"/>
  <c r="O186" i="1"/>
  <c r="O122" i="1"/>
  <c r="O6" i="1"/>
  <c r="O205" i="1"/>
  <c r="O135" i="1"/>
  <c r="O114" i="1"/>
  <c r="O105" i="1"/>
  <c r="O209" i="1"/>
  <c r="O133" i="1"/>
  <c r="O224" i="1"/>
  <c r="O119" i="1"/>
  <c r="O120" i="1"/>
  <c r="O199" i="1"/>
  <c r="O118" i="1"/>
  <c r="O147" i="1"/>
  <c r="O145" i="1"/>
  <c r="O98" i="1"/>
  <c r="O189" i="1"/>
  <c r="O128" i="1"/>
  <c r="O220" i="1"/>
  <c r="O121" i="1"/>
  <c r="O132" i="1"/>
  <c r="O222" i="1"/>
  <c r="O190" i="1"/>
  <c r="O153" i="1"/>
  <c r="O134" i="1"/>
  <c r="O213" i="1"/>
  <c r="O152" i="1"/>
  <c r="O137" i="1"/>
  <c r="O5" i="1"/>
  <c r="O2" i="1"/>
  <c r="O3" i="1"/>
  <c r="O214" i="1"/>
  <c r="O204" i="1"/>
  <c r="O203" i="1"/>
  <c r="O83" i="1"/>
  <c r="O48" i="1"/>
  <c r="O66" i="1"/>
  <c r="O49" i="1"/>
  <c r="O215" i="1"/>
  <c r="O84" i="1"/>
  <c r="O185" i="1"/>
  <c r="O177" i="1"/>
  <c r="O22" i="1"/>
  <c r="O82" i="1"/>
  <c r="O136" i="1"/>
  <c r="O85" i="1"/>
  <c r="O59" i="1"/>
  <c r="O25" i="1"/>
  <c r="O32" i="1"/>
  <c r="O86" i="1"/>
  <c r="O146" i="1"/>
  <c r="O65" i="1"/>
  <c r="O176" i="1"/>
  <c r="O123" i="1"/>
  <c r="O99" i="1"/>
  <c r="O162" i="1"/>
  <c r="O50" i="1"/>
  <c r="O184" i="1"/>
  <c r="O27" i="1"/>
  <c r="O28" i="1"/>
  <c r="O88" i="1"/>
  <c r="O202" i="1"/>
  <c r="O124" i="1"/>
  <c r="O73" i="1"/>
  <c r="O108" i="1"/>
  <c r="O161" i="1"/>
  <c r="O47" i="1"/>
  <c r="O45" i="1"/>
  <c r="O29" i="1"/>
  <c r="O40" i="1"/>
  <c r="O104" i="1"/>
  <c r="O46" i="1"/>
  <c r="O142" i="1"/>
  <c r="O206" i="1"/>
  <c r="O165" i="1"/>
  <c r="O217" i="1"/>
  <c r="O41" i="1"/>
  <c r="O196" i="1"/>
  <c r="O157" i="1"/>
  <c r="O39" i="1"/>
  <c r="O53" i="1"/>
  <c r="O70" i="1"/>
  <c r="O96" i="1"/>
  <c r="O71" i="1"/>
  <c r="O89" i="1"/>
  <c r="O168" i="1"/>
  <c r="O139" i="1"/>
  <c r="O55" i="1"/>
  <c r="O174" i="1"/>
  <c r="O97" i="1"/>
  <c r="O101" i="1"/>
  <c r="O195" i="1"/>
  <c r="O170" i="1"/>
  <c r="O159" i="1"/>
  <c r="O166" i="1"/>
  <c r="O58" i="1"/>
  <c r="O164" i="1"/>
  <c r="O144" i="1"/>
  <c r="O26" i="1"/>
  <c r="O182" i="1"/>
  <c r="O42" i="1"/>
  <c r="O38" i="1"/>
  <c r="O77" i="1"/>
  <c r="O102" i="1"/>
  <c r="O126" i="1"/>
  <c r="O169" i="1"/>
  <c r="O56" i="1"/>
  <c r="O150" i="1"/>
  <c r="O109" i="1"/>
  <c r="O163" i="1"/>
  <c r="O194" i="1"/>
  <c r="O57" i="1"/>
  <c r="O69" i="1"/>
  <c r="O198" i="1"/>
  <c r="O43" i="1"/>
  <c r="O111" i="1"/>
  <c r="O87" i="1"/>
  <c r="O167" i="1"/>
  <c r="O52" i="1"/>
  <c r="O37" i="1"/>
  <c r="O216" i="1"/>
  <c r="O103" i="1"/>
  <c r="O116" i="1"/>
  <c r="O160" i="1"/>
  <c r="O63" i="1"/>
  <c r="O131" i="1"/>
  <c r="O140" i="1"/>
  <c r="O125" i="1"/>
  <c r="O72" i="1"/>
  <c r="O61" i="1"/>
  <c r="O110" i="1"/>
  <c r="O197" i="1"/>
  <c r="O173" i="1"/>
  <c r="O191" i="1"/>
  <c r="O34" i="1"/>
  <c r="O141" i="1"/>
  <c r="O156" i="1"/>
  <c r="O129" i="1"/>
  <c r="O24" i="1"/>
  <c r="O44" i="1"/>
  <c r="O225" i="1"/>
  <c r="O158" i="1"/>
  <c r="O155" i="1"/>
  <c r="O235" i="1"/>
  <c r="O130" i="1"/>
  <c r="O67" i="1"/>
  <c r="O172" i="1"/>
  <c r="O226" i="1"/>
  <c r="O68" i="1"/>
  <c r="O23" i="1"/>
  <c r="O18" i="1"/>
  <c r="O201" i="1"/>
  <c r="O15" i="1"/>
  <c r="O207" i="1"/>
  <c r="O242" i="1"/>
  <c r="O232" i="1"/>
  <c r="O92" i="1"/>
  <c r="O51" i="1"/>
  <c r="O246" i="1"/>
  <c r="O236" i="1"/>
  <c r="O230" i="1"/>
  <c r="O228" i="1"/>
  <c r="O183" i="1"/>
  <c r="O78" i="1"/>
  <c r="O245" i="1"/>
  <c r="O90" i="1"/>
  <c r="O20" i="1"/>
  <c r="O93" i="1"/>
  <c r="O231" i="1"/>
  <c r="O91" i="1"/>
  <c r="O21" i="1"/>
  <c r="O193" i="1"/>
  <c r="O233" i="1"/>
  <c r="O192" i="1"/>
  <c r="O239" i="1"/>
  <c r="O238" i="1"/>
  <c r="O100" i="1"/>
  <c r="O80" i="1"/>
  <c r="O229" i="1"/>
  <c r="O234" i="1"/>
  <c r="O181" i="1"/>
  <c r="O200" i="1"/>
  <c r="O31" i="1"/>
  <c r="O247" i="1"/>
  <c r="O35" i="1"/>
  <c r="O9" i="1"/>
  <c r="O33" i="1"/>
  <c r="O212" i="1"/>
  <c r="O16" i="1"/>
  <c r="O107" i="1"/>
  <c r="O243" i="1"/>
  <c r="O240" i="1"/>
  <c r="O244" i="1"/>
  <c r="O62" i="1"/>
  <c r="O210" i="1"/>
  <c r="O30" i="1"/>
  <c r="O19" i="1"/>
  <c r="O180" i="1"/>
  <c r="O241" i="1"/>
  <c r="O208" i="1"/>
  <c r="O237" i="1"/>
  <c r="O127" i="1"/>
  <c r="O60" i="1"/>
  <c r="O211" i="1"/>
  <c r="O79" i="1"/>
  <c r="O227" i="1"/>
  <c r="O54" i="1"/>
  <c r="O113" i="1"/>
  <c r="O117" i="1"/>
  <c r="O178" i="1"/>
  <c r="S30" i="1"/>
  <c r="U30" i="1"/>
  <c r="S59" i="1"/>
  <c r="U59" i="1"/>
  <c r="S100" i="1"/>
  <c r="U100" i="1"/>
  <c r="S207" i="1"/>
  <c r="U207" i="1"/>
  <c r="S42" i="1"/>
  <c r="U42" i="1"/>
  <c r="S43" i="1"/>
  <c r="U43" i="1"/>
  <c r="S58" i="1"/>
  <c r="U58" i="1"/>
  <c r="S164" i="1"/>
  <c r="U164" i="1"/>
  <c r="S51" i="1"/>
  <c r="U51" i="1"/>
  <c r="S226" i="1"/>
  <c r="U226" i="1"/>
  <c r="S101" i="1"/>
  <c r="U101" i="1"/>
  <c r="S158" i="1"/>
  <c r="U158" i="1"/>
  <c r="S208" i="1"/>
  <c r="U208" i="1"/>
  <c r="S139" i="1"/>
  <c r="U139" i="1"/>
  <c r="S201" i="1"/>
  <c r="U201" i="1"/>
  <c r="S66" i="1"/>
  <c r="U66" i="1"/>
  <c r="S140" i="1"/>
  <c r="U140" i="1"/>
  <c r="U204" i="1"/>
  <c r="V204" i="1"/>
  <c r="S60" i="1"/>
  <c r="U60" i="1"/>
  <c r="S93" i="1"/>
  <c r="U93" i="1"/>
  <c r="S69" i="1"/>
  <c r="U69" i="1"/>
  <c r="S71" i="1"/>
  <c r="U71" i="1"/>
  <c r="S72" i="1"/>
  <c r="U72" i="1"/>
  <c r="S83" i="1"/>
  <c r="U83" i="1"/>
  <c r="S161" i="1"/>
  <c r="U161" i="1"/>
  <c r="S239" i="1"/>
  <c r="U239" i="1"/>
  <c r="S238" i="1"/>
  <c r="U238" i="1"/>
  <c r="S244" i="1"/>
  <c r="U244" i="1"/>
  <c r="S87" i="1"/>
  <c r="U87" i="1"/>
  <c r="S125" i="1"/>
  <c r="U125" i="1"/>
  <c r="S198" i="1"/>
  <c r="U198" i="1"/>
  <c r="S44" i="1"/>
  <c r="U44" i="1"/>
  <c r="S48" i="1"/>
  <c r="U48" i="1"/>
  <c r="S49" i="1"/>
  <c r="U49" i="1"/>
  <c r="S50" i="1"/>
  <c r="U50" i="1"/>
  <c r="S111" i="1"/>
  <c r="U111" i="1"/>
  <c r="S116" i="1"/>
  <c r="U116" i="1"/>
  <c r="S126" i="1"/>
  <c r="U126" i="1"/>
  <c r="S136" i="1"/>
  <c r="U136" i="1"/>
  <c r="S155" i="1"/>
  <c r="U155" i="1"/>
  <c r="S159" i="1"/>
  <c r="U159" i="1"/>
  <c r="S34" i="1"/>
  <c r="U34" i="1"/>
  <c r="S33" i="1"/>
  <c r="U33" i="1"/>
  <c r="S91" i="1"/>
  <c r="U91" i="1"/>
  <c r="S84" i="1"/>
  <c r="U84" i="1"/>
  <c r="S85" i="1"/>
  <c r="U85" i="1"/>
  <c r="S86" i="1"/>
  <c r="U86" i="1"/>
  <c r="S157" i="1"/>
  <c r="U157" i="1"/>
  <c r="S172" i="1"/>
  <c r="U172" i="1"/>
  <c r="S9" i="1"/>
  <c r="U9" i="1"/>
  <c r="S130" i="1"/>
  <c r="U130" i="1"/>
  <c r="S56" i="1"/>
  <c r="U56" i="1"/>
  <c r="S57" i="1"/>
  <c r="U57" i="1"/>
  <c r="S25" i="1"/>
  <c r="U25" i="1"/>
  <c r="S27" i="1"/>
  <c r="U27" i="1"/>
  <c r="S26" i="1"/>
  <c r="U26" i="1"/>
  <c r="S124" i="1"/>
  <c r="U124" i="1"/>
  <c r="S162" i="1"/>
  <c r="U162" i="1"/>
  <c r="S31" i="1"/>
  <c r="U31" i="1"/>
  <c r="S99" i="1"/>
  <c r="U99" i="1"/>
  <c r="S129" i="1"/>
  <c r="U129" i="1"/>
  <c r="S194" i="1"/>
  <c r="U194" i="1"/>
  <c r="S35" i="1"/>
  <c r="U35" i="1"/>
  <c r="S107" i="1"/>
  <c r="U107" i="1"/>
  <c r="S109" i="1"/>
  <c r="U109" i="1"/>
  <c r="S183" i="1"/>
  <c r="U183" i="1"/>
  <c r="S200" i="1"/>
  <c r="U200" i="1"/>
  <c r="S212" i="1"/>
  <c r="U212" i="1"/>
  <c r="U211" i="1"/>
  <c r="S21" i="1"/>
  <c r="U21" i="1"/>
  <c r="S22" i="1"/>
  <c r="U22" i="1"/>
  <c r="S228" i="1"/>
  <c r="U228" i="1"/>
  <c r="S39" i="1"/>
  <c r="U39" i="1"/>
  <c r="S62" i="1"/>
  <c r="U62" i="1"/>
  <c r="S88" i="1"/>
  <c r="U88" i="1"/>
  <c r="S89" i="1"/>
  <c r="U89" i="1"/>
  <c r="S176" i="1"/>
  <c r="U176" i="1"/>
  <c r="S28" i="1"/>
  <c r="U28" i="1"/>
  <c r="S61" i="1"/>
  <c r="U61" i="1"/>
  <c r="S168" i="1"/>
  <c r="U168" i="1"/>
  <c r="S203" i="1"/>
  <c r="U203" i="1"/>
  <c r="S217" i="1"/>
  <c r="U217" i="1"/>
  <c r="S229" i="1"/>
  <c r="U229" i="1"/>
  <c r="S241" i="1"/>
  <c r="U241" i="1"/>
  <c r="S40" i="1"/>
  <c r="U40" i="1"/>
  <c r="S41" i="1"/>
  <c r="U41" i="1"/>
  <c r="S104" i="1"/>
  <c r="U104" i="1"/>
  <c r="S160" i="1"/>
  <c r="U160" i="1"/>
  <c r="S166" i="1"/>
  <c r="U166" i="1"/>
  <c r="S167" i="1"/>
  <c r="U167" i="1"/>
  <c r="S173" i="1"/>
  <c r="U173" i="1"/>
  <c r="S29" i="1"/>
  <c r="U29" i="1"/>
  <c r="S77" i="1"/>
  <c r="U77" i="1"/>
  <c r="S181" i="1"/>
  <c r="U181" i="1"/>
  <c r="S180" i="1"/>
  <c r="U180" i="1"/>
  <c r="S55" i="1"/>
  <c r="U55" i="1"/>
  <c r="S78" i="1"/>
  <c r="U78" i="1"/>
  <c r="S90" i="1"/>
  <c r="U90" i="1"/>
  <c r="S245" i="1"/>
  <c r="U245" i="1"/>
  <c r="S247" i="1"/>
  <c r="U247" i="1"/>
  <c r="S243" i="1"/>
  <c r="U243" i="1"/>
  <c r="S16" i="1"/>
  <c r="U16" i="1"/>
  <c r="S79" i="1"/>
  <c r="S67" i="1"/>
  <c r="U67" i="1"/>
  <c r="S37" i="1"/>
  <c r="U37" i="1"/>
  <c r="S102" i="1"/>
  <c r="U102" i="1"/>
  <c r="S184" i="1"/>
  <c r="U184" i="1"/>
  <c r="S225" i="1"/>
  <c r="U225" i="1"/>
  <c r="S52" i="1"/>
  <c r="U52" i="1"/>
  <c r="S246" i="1"/>
  <c r="U246" i="1"/>
  <c r="S215" i="1"/>
  <c r="U215" i="1"/>
  <c r="S15" i="1"/>
  <c r="U15" i="1"/>
  <c r="S45" i="1"/>
  <c r="U45" i="1"/>
  <c r="S47" i="1"/>
  <c r="U47" i="1"/>
  <c r="S46" i="1"/>
  <c r="U46" i="1"/>
  <c r="S73" i="1"/>
  <c r="U73" i="1"/>
  <c r="S82" i="1"/>
  <c r="U82" i="1"/>
  <c r="S163" i="1"/>
  <c r="U163" i="1"/>
  <c r="S185" i="1"/>
  <c r="U185" i="1"/>
  <c r="S195" i="1"/>
  <c r="U195" i="1"/>
  <c r="S236" i="1"/>
  <c r="U236" i="1"/>
  <c r="S233" i="1"/>
  <c r="U233" i="1"/>
  <c r="S53" i="1"/>
  <c r="U53" i="1"/>
  <c r="S110" i="1"/>
  <c r="U110" i="1"/>
  <c r="S156" i="1"/>
  <c r="U156" i="1"/>
  <c r="S197" i="1"/>
  <c r="U197" i="1"/>
  <c r="S38" i="1"/>
  <c r="U38" i="1"/>
  <c r="S165" i="1"/>
  <c r="U165" i="1"/>
  <c r="S177" i="1"/>
  <c r="U177" i="1"/>
  <c r="S231" i="1"/>
  <c r="U231" i="1"/>
  <c r="S144" i="1"/>
  <c r="U144" i="1"/>
  <c r="S174" i="1"/>
  <c r="U174" i="1"/>
  <c r="S234" i="1"/>
  <c r="U234" i="1"/>
  <c r="S63" i="1"/>
  <c r="U63" i="1"/>
  <c r="S123" i="1"/>
  <c r="U123" i="1"/>
  <c r="S169" i="1"/>
  <c r="U169" i="1"/>
  <c r="S242" i="1"/>
  <c r="U242" i="1"/>
  <c r="S240" i="1"/>
  <c r="U240" i="1"/>
  <c r="S68" i="1"/>
  <c r="U68" i="1"/>
  <c r="S142" i="1"/>
  <c r="U142" i="1"/>
  <c r="S170" i="1"/>
  <c r="U170" i="1"/>
  <c r="S24" i="1"/>
  <c r="U24" i="1"/>
  <c r="S23" i="1"/>
  <c r="U23" i="1"/>
  <c r="S65" i="1"/>
  <c r="U65" i="1"/>
  <c r="S103" i="1"/>
  <c r="U103" i="1"/>
  <c r="S131" i="1"/>
  <c r="U131" i="1"/>
  <c r="S196" i="1"/>
  <c r="U196" i="1"/>
  <c r="S202" i="1"/>
  <c r="U202" i="1"/>
  <c r="S216" i="1"/>
  <c r="U216" i="1"/>
  <c r="U18" i="1"/>
  <c r="S182" i="1"/>
  <c r="U182" i="1"/>
  <c r="S191" i="1"/>
  <c r="U191" i="1"/>
  <c r="S235" i="1"/>
  <c r="U235" i="1"/>
  <c r="S232" i="1"/>
  <c r="U232" i="1"/>
  <c r="S230" i="1"/>
  <c r="U230" i="1"/>
  <c r="S54" i="1"/>
  <c r="S32" i="1"/>
  <c r="U32" i="1"/>
  <c r="S108" i="1"/>
  <c r="U108" i="1"/>
  <c r="S210" i="1"/>
  <c r="U210" i="1"/>
  <c r="S19" i="1"/>
  <c r="U19" i="1"/>
  <c r="S20" i="1"/>
  <c r="U20" i="1"/>
  <c r="S80" i="1"/>
  <c r="U80" i="1"/>
  <c r="S70" i="1"/>
  <c r="U70" i="1"/>
  <c r="S192" i="1"/>
  <c r="U192" i="1"/>
  <c r="S193" i="1"/>
  <c r="U193" i="1"/>
  <c r="S146" i="1"/>
  <c r="U146" i="1"/>
  <c r="S96" i="1"/>
  <c r="U96" i="1"/>
  <c r="S97" i="1"/>
  <c r="U97" i="1"/>
  <c r="S141" i="1"/>
  <c r="U141" i="1"/>
  <c r="S150" i="1"/>
  <c r="U150" i="1"/>
  <c r="S206" i="1"/>
  <c r="U206" i="1"/>
  <c r="S237" i="1"/>
  <c r="U23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tc={ADBF0AF9-0B51-6443-BD29-FBF1EC785773}</author>
  </authors>
  <commentList>
    <comment ref="M1" authorId="0" shapeId="0" xr:uid="{00000000-0006-0000-0000-000001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Plus le chiffre est petit plus l’objet est brillant</t>
        </r>
      </text>
    </comment>
    <comment ref="Q1" authorId="0" shapeId="0" xr:uid="{00000000-0006-0000-0000-000002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 signifie « équatorial »</t>
        </r>
      </text>
    </comment>
    <comment ref="R1" authorId="0" shapeId="0" xr:uid="{00000000-0006-0000-0000-000003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Circum hémisphère nord X
Circum hémisphère sud XX</t>
        </r>
      </text>
    </comment>
    <comment ref="B48" authorId="0" shapeId="0" xr:uid="{00000000-0006-0000-0000-000005000000}">
      <text>
        <r>
          <rPr>
            <sz val="10"/>
            <rFont val="Arial"/>
            <family val="2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Appelée aussi Rigel Kentaurus
3 étoiles :
-Alpha Centauri A (Rigil Kentaurus)
-Alpha Centauri B (Toliman)
-Alpha Centauri C (Proxima Centauri, Bungula)
Il y a aussi la planète : Proxima Centauri B
</t>
        </r>
      </text>
    </comment>
    <comment ref="B85" authorId="0" shapeId="0" xr:uid="{00000000-0006-0000-0000-000006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Chevrette</t>
        </r>
      </text>
    </comment>
    <comment ref="B99" authorId="1" shapeId="0" xr:uid="{ADBF0AF9-0B51-6443-BD29-FBF1EC785773}">
      <text>
        <t>[Threaded comment]
Your version of Excel allows you to read this threaded comment; however, any edits to it will get removed if the file is opened in a newer version of Excel. Learn more: https://go.microsoft.com/fwlink/?linkid=870924
Comment:
    Deneb, l’Étoile, la plus lointaine visible, à l’œil nu</t>
      </text>
    </comment>
    <comment ref="T204" authorId="0" shapeId="0" xr:uid="{00000000-0006-0000-0000-000004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Attention ce sont des valeurs en millisecondes il faut lire par ex 0,547451 au lieu de 547,451 pour utiliser la formule</t>
        </r>
      </text>
    </comment>
  </commentList>
</comments>
</file>

<file path=xl/sharedStrings.xml><?xml version="1.0" encoding="utf-8"?>
<sst xmlns="http://schemas.openxmlformats.org/spreadsheetml/2006/main" count="1919" uniqueCount="595">
  <si>
    <t>Les + brillantes</t>
  </si>
  <si>
    <t>Nom</t>
  </si>
  <si>
    <t>Autre nom</t>
  </si>
  <si>
    <t>Dénomination</t>
  </si>
  <si>
    <t>Constellation</t>
  </si>
  <si>
    <t>Constellation par saison</t>
  </si>
  <si>
    <t>Zodiaque</t>
  </si>
  <si>
    <t>Zenith</t>
  </si>
  <si>
    <t>Galaxie</t>
  </si>
  <si>
    <t>Nom const. seul</t>
  </si>
  <si>
    <t>Magn. Appar.</t>
  </si>
  <si>
    <t>Distance (al.)</t>
  </si>
  <si>
    <t>Hémisphére</t>
  </si>
  <si>
    <t>Circumpolaire</t>
  </si>
  <si>
    <t>Nom Const.</t>
  </si>
  <si>
    <t>Parallaxe</t>
  </si>
  <si>
    <t>Nouvelle formule</t>
  </si>
  <si>
    <t>Étoiles connues</t>
  </si>
  <si>
    <t>Masse</t>
  </si>
  <si>
    <t>Proches</t>
  </si>
  <si>
    <t>Lointaines</t>
  </si>
  <si>
    <t>Coche</t>
  </si>
  <si>
    <t>Visible à l’oeil nu</t>
  </si>
  <si>
    <t>Visible oeil nu Hem Nord</t>
  </si>
  <si>
    <t>Naine rouge</t>
  </si>
  <si>
    <t>Planètes</t>
  </si>
  <si>
    <t>Al Thalimain</t>
  </si>
  <si>
    <t>λ Aql</t>
  </si>
  <si>
    <t>Aigle</t>
  </si>
  <si>
    <t>Eté</t>
  </si>
  <si>
    <t>E</t>
  </si>
  <si>
    <t>Aql</t>
  </si>
  <si>
    <t>X</t>
  </si>
  <si>
    <t>Altaïr</t>
  </si>
  <si>
    <t>α Aql</t>
  </si>
  <si>
    <t>Voie lactée</t>
  </si>
  <si>
    <t>Deneb Al Okab Australis</t>
  </si>
  <si>
    <t>ζ Aql</t>
  </si>
  <si>
    <t>Tarazed</t>
  </si>
  <si>
    <t>γ Aql</t>
  </si>
  <si>
    <t>Groombridge 34</t>
  </si>
  <si>
    <t>Andromede</t>
  </si>
  <si>
    <t>Automne</t>
  </si>
  <si>
    <t>N</t>
  </si>
  <si>
    <t>Ross 248</t>
  </si>
  <si>
    <t>Almach</t>
  </si>
  <si>
    <t>γ And</t>
  </si>
  <si>
    <t>Andromède</t>
  </si>
  <si>
    <t>And</t>
  </si>
  <si>
    <t>Almach A</t>
  </si>
  <si>
    <t>γ1 And</t>
  </si>
  <si>
    <t>Alpheratz</t>
  </si>
  <si>
    <t>α And</t>
  </si>
  <si>
    <t>Mirach</t>
  </si>
  <si>
    <t>β And</t>
  </si>
  <si>
    <t>Alpha Librae</t>
  </si>
  <si>
    <t>α2 Lib</t>
  </si>
  <si>
    <t>Balance</t>
  </si>
  <si>
    <t>Printemps</t>
  </si>
  <si>
    <t xml:space="preserve">Zodiaque </t>
  </si>
  <si>
    <t>Gliese 581</t>
  </si>
  <si>
    <t>Wolf 562</t>
  </si>
  <si>
    <t>Zuben Eschamali</t>
  </si>
  <si>
    <t>β Lib</t>
  </si>
  <si>
    <t>Lib</t>
  </si>
  <si>
    <t>Deneb Kaitos</t>
  </si>
  <si>
    <t>β Cet</t>
  </si>
  <si>
    <t>Baleine</t>
  </si>
  <si>
    <t>Hiver Automne</t>
  </si>
  <si>
    <t>Cet</t>
  </si>
  <si>
    <t>LHS 1140</t>
  </si>
  <si>
    <t>Luyten 726-8</t>
  </si>
  <si>
    <t>Menkar</t>
  </si>
  <si>
    <t>α Cet</t>
  </si>
  <si>
    <t>Tau Ceti</t>
  </si>
  <si>
    <t>τ Cet</t>
  </si>
  <si>
    <t>YZ Ceti</t>
  </si>
  <si>
    <t>Étoile de Teegarden</t>
  </si>
  <si>
    <t>Bêlier</t>
  </si>
  <si>
    <t>α Ari</t>
  </si>
  <si>
    <t>Sharatan</t>
  </si>
  <si>
    <t>β Ari</t>
  </si>
  <si>
    <t>Ari</t>
  </si>
  <si>
    <t xml:space="preserve">a Pix </t>
  </si>
  <si>
    <t>Boussole</t>
  </si>
  <si>
    <t>S</t>
  </si>
  <si>
    <t>Arcturus</t>
  </si>
  <si>
    <t>α Boo</t>
  </si>
  <si>
    <t>Bouvier</t>
  </si>
  <si>
    <t>Boo</t>
  </si>
  <si>
    <t>Izar</t>
  </si>
  <si>
    <t>ε Boo</t>
  </si>
  <si>
    <t>a Caeli</t>
  </si>
  <si>
    <t>Burin</t>
  </si>
  <si>
    <t>Soleil</t>
  </si>
  <si>
    <t>Sol</t>
  </si>
  <si>
    <t>Cameleon</t>
  </si>
  <si>
    <t>XX</t>
  </si>
  <si>
    <t>Altarf</t>
  </si>
  <si>
    <t>β Cnc</t>
  </si>
  <si>
    <t>Cancer</t>
  </si>
  <si>
    <t>Hiver Printemps</t>
  </si>
  <si>
    <t>DX Cancri</t>
  </si>
  <si>
    <t>Delta Capricorni</t>
  </si>
  <si>
    <t>δ Cap</t>
  </si>
  <si>
    <t>Capricorne</t>
  </si>
  <si>
    <t>Aspidiske</t>
  </si>
  <si>
    <t>ι Car</t>
  </si>
  <si>
    <t>Carène</t>
  </si>
  <si>
    <t>Hiver</t>
  </si>
  <si>
    <t>Car</t>
  </si>
  <si>
    <t>Avior</t>
  </si>
  <si>
    <t>ε Car</t>
  </si>
  <si>
    <t>Avior A</t>
  </si>
  <si>
    <t>ε1 Car</t>
  </si>
  <si>
    <t>Canopus</t>
  </si>
  <si>
    <t>α Car</t>
  </si>
  <si>
    <t>Miaplacidus</t>
  </si>
  <si>
    <t>β Car</t>
  </si>
  <si>
    <t>υ Car</t>
  </si>
  <si>
    <t>υA Car</t>
  </si>
  <si>
    <t>V337 Car</t>
  </si>
  <si>
    <t>Caph</t>
  </si>
  <si>
    <t>β Cas</t>
  </si>
  <si>
    <t>Cassiopée</t>
  </si>
  <si>
    <t>Toute l’année</t>
  </si>
  <si>
    <t>Cas</t>
  </si>
  <si>
    <t>Gamma Cassiopeiae</t>
  </si>
  <si>
    <t>γ Cas</t>
  </si>
  <si>
    <t>Schedar</t>
  </si>
  <si>
    <t>α Cas</t>
  </si>
  <si>
    <t>Alnair</t>
  </si>
  <si>
    <t>ζ Cen</t>
  </si>
  <si>
    <t>Centaure</t>
  </si>
  <si>
    <t>Cen</t>
  </si>
  <si>
    <t>Alpha Centauri</t>
  </si>
  <si>
    <t>α Cen</t>
  </si>
  <si>
    <t>Alpha Centauri A</t>
  </si>
  <si>
    <t>α1 Cen</t>
  </si>
  <si>
    <t>Alpha Centauri B</t>
  </si>
  <si>
    <t>α2 Cen</t>
  </si>
  <si>
    <t>Epsilon Centauri</t>
  </si>
  <si>
    <t>ε Cen</t>
  </si>
  <si>
    <t>Eta Centauri</t>
  </si>
  <si>
    <t>η Cen</t>
  </si>
  <si>
    <t>Gamma Centauri</t>
  </si>
  <si>
    <t>γ Cen</t>
  </si>
  <si>
    <t>Hadar</t>
  </si>
  <si>
    <t>β Cen</t>
  </si>
  <si>
    <t>Ma Wei</t>
  </si>
  <si>
    <t>δ Cen</t>
  </si>
  <si>
    <t>Menkent</t>
  </si>
  <si>
    <t>θ Cen</t>
  </si>
  <si>
    <t>Proxima du Centaure</t>
  </si>
  <si>
    <t>α Cen C</t>
  </si>
  <si>
    <t>Alderamin</t>
  </si>
  <si>
    <t>α Cep</t>
  </si>
  <si>
    <t>Céphée</t>
  </si>
  <si>
    <t>Cep</t>
  </si>
  <si>
    <t>γA Cep</t>
  </si>
  <si>
    <t>Kruger 60</t>
  </si>
  <si>
    <t>Béta Comae Berenices</t>
  </si>
  <si>
    <t>Chevelure de Bérénice</t>
  </si>
  <si>
    <t>Cor Caroli</t>
  </si>
  <si>
    <t>α2 CVn</t>
  </si>
  <si>
    <t>Chiens de chasse</t>
  </si>
  <si>
    <t>CVn</t>
  </si>
  <si>
    <t>Capella</t>
  </si>
  <si>
    <t>α Aur</t>
  </si>
  <si>
    <t>Cocher</t>
  </si>
  <si>
    <t>Aur</t>
  </si>
  <si>
    <t>Capella A</t>
  </si>
  <si>
    <t>α1 Aur</t>
  </si>
  <si>
    <t>Capella B</t>
  </si>
  <si>
    <t>α2 Aur</t>
  </si>
  <si>
    <t>Menkalinan</t>
  </si>
  <si>
    <t>β Aur</t>
  </si>
  <si>
    <t>Phact</t>
  </si>
  <si>
    <t>α Col</t>
  </si>
  <si>
    <t>Colombe</t>
  </si>
  <si>
    <t>Col</t>
  </si>
  <si>
    <t>a Cir</t>
  </si>
  <si>
    <t>α Cir</t>
  </si>
  <si>
    <t>Compas</t>
  </si>
  <si>
    <t>Cir</t>
  </si>
  <si>
    <t>Gienah</t>
  </si>
  <si>
    <t>γ Crv</t>
  </si>
  <si>
    <t>Corbeau</t>
  </si>
  <si>
    <t>Crv</t>
  </si>
  <si>
    <t>Delta Crateris</t>
  </si>
  <si>
    <t>Coupe</t>
  </si>
  <si>
    <t>Alfecca Meridiana</t>
  </si>
  <si>
    <t>Couronne australe</t>
  </si>
  <si>
    <t>Alphecca</t>
  </si>
  <si>
    <t>α CrB</t>
  </si>
  <si>
    <t>Couronne boréale</t>
  </si>
  <si>
    <t>CrB</t>
  </si>
  <si>
    <t>Alphecca A</t>
  </si>
  <si>
    <t>α1 CrB</t>
  </si>
  <si>
    <t>α1 Cru</t>
  </si>
  <si>
    <t>Croix du Sud</t>
  </si>
  <si>
    <t>Cru</t>
  </si>
  <si>
    <t>Acrux B</t>
  </si>
  <si>
    <t>α2 Cru</t>
  </si>
  <si>
    <t>Gacrux</t>
  </si>
  <si>
    <t>γ Cru</t>
  </si>
  <si>
    <t>Mimosa</t>
  </si>
  <si>
    <t>β Cru</t>
  </si>
  <si>
    <t>16 cygni</t>
  </si>
  <si>
    <t>Cygne (Croix du Nord)</t>
  </si>
  <si>
    <t>61 Cygni</t>
  </si>
  <si>
    <t>Albireo</t>
  </si>
  <si>
    <t>βA Cyg</t>
  </si>
  <si>
    <t>Cyg</t>
  </si>
  <si>
    <t>Deneb</t>
  </si>
  <si>
    <t>α Cyg</t>
  </si>
  <si>
    <t>ε Cyg</t>
  </si>
  <si>
    <t>Sadir</t>
  </si>
  <si>
    <t>γ Cyg</t>
  </si>
  <si>
    <t>Béta Delphini</t>
  </si>
  <si>
    <t xml:space="preserve">Dauphin </t>
  </si>
  <si>
    <t>R136a1</t>
  </si>
  <si>
    <t>Dorade</t>
  </si>
  <si>
    <t>Aldhibah</t>
  </si>
  <si>
    <t>ζ Dra</t>
  </si>
  <si>
    <t>Dragon</t>
  </si>
  <si>
    <t>Dra</t>
  </si>
  <si>
    <t>Ed Asich</t>
  </si>
  <si>
    <t>ι Dra</t>
  </si>
  <si>
    <t>Eltanin</t>
  </si>
  <si>
    <t>γ Dra</t>
  </si>
  <si>
    <t>Rastaban</t>
  </si>
  <si>
    <t>β Dra</t>
  </si>
  <si>
    <t>Secondus</t>
  </si>
  <si>
    <t>δ Dra</t>
  </si>
  <si>
    <t>Struve 2398</t>
  </si>
  <si>
    <t>Thuban</t>
  </si>
  <si>
    <t>α Dor</t>
  </si>
  <si>
    <t>Dor</t>
  </si>
  <si>
    <t>α Draconis</t>
  </si>
  <si>
    <t>α Scuti</t>
  </si>
  <si>
    <t>Ecu de Sobieski (Bouclier)</t>
  </si>
  <si>
    <t>Acamar</t>
  </si>
  <si>
    <t>θ1 Eri</t>
  </si>
  <si>
    <t>Eridan</t>
  </si>
  <si>
    <t>Eri</t>
  </si>
  <si>
    <t>Achernar</t>
  </si>
  <si>
    <t>α Eri</t>
  </si>
  <si>
    <t xml:space="preserve">Cursa </t>
  </si>
  <si>
    <t xml:space="preserve">β Eri </t>
  </si>
  <si>
    <t>S E</t>
  </si>
  <si>
    <t>Epsilon Eridani</t>
  </si>
  <si>
    <t>ε Eri</t>
  </si>
  <si>
    <t>LHS 1724</t>
  </si>
  <si>
    <t>β Eridani</t>
  </si>
  <si>
    <t>β Eri</t>
  </si>
  <si>
    <t>Gamma Sagittae</t>
  </si>
  <si>
    <t>γ Sge</t>
  </si>
  <si>
    <t>Flèche</t>
  </si>
  <si>
    <t>a For</t>
  </si>
  <si>
    <t>Fourneau</t>
  </si>
  <si>
    <t>Alhena</t>
  </si>
  <si>
    <t>γ Gem</t>
  </si>
  <si>
    <t>Gemeaux</t>
  </si>
  <si>
    <t>Gem</t>
  </si>
  <si>
    <t>Alzir</t>
  </si>
  <si>
    <t>ξ Gem</t>
  </si>
  <si>
    <t>Castor</t>
  </si>
  <si>
    <t>α Gem</t>
  </si>
  <si>
    <t>Castor A</t>
  </si>
  <si>
    <t>α1 Gem</t>
  </si>
  <si>
    <t>Pollux</t>
  </si>
  <si>
    <t>β Gem</t>
  </si>
  <si>
    <t>Béta Camelopardis</t>
  </si>
  <si>
    <t>Girafe</t>
  </si>
  <si>
    <t>Adhara</t>
  </si>
  <si>
    <t>ε CMa</t>
  </si>
  <si>
    <t>Grand Chien</t>
  </si>
  <si>
    <t>CMa</t>
  </si>
  <si>
    <t>Aludra</t>
  </si>
  <si>
    <t>η CMa</t>
  </si>
  <si>
    <t>Murzim</t>
  </si>
  <si>
    <t>β CMa</t>
  </si>
  <si>
    <t>Sirius</t>
  </si>
  <si>
    <t>α CMa</t>
  </si>
  <si>
    <t>Wezen</t>
  </si>
  <si>
    <t>δ CMa</t>
  </si>
  <si>
    <t>ο2 CMa</t>
  </si>
  <si>
    <t>σ CMa</t>
  </si>
  <si>
    <t>Alioth</t>
  </si>
  <si>
    <t>ε UMa</t>
  </si>
  <si>
    <t>Grande Ourse</t>
  </si>
  <si>
    <t>UMa</t>
  </si>
  <si>
    <t>Alkaid</t>
  </si>
  <si>
    <t>η UMa</t>
  </si>
  <si>
    <t>Dubhe A</t>
  </si>
  <si>
    <t>α1 UMa</t>
  </si>
  <si>
    <t>Out Voie Lactée</t>
  </si>
  <si>
    <t>Lalande 21185</t>
  </si>
  <si>
    <t>Merak</t>
  </si>
  <si>
    <t>β UMa</t>
  </si>
  <si>
    <t>Mizar</t>
  </si>
  <si>
    <t>ζ UMa</t>
  </si>
  <si>
    <t>Mizar A</t>
  </si>
  <si>
    <t>ζ1 UMa</t>
  </si>
  <si>
    <t>Phecda</t>
  </si>
  <si>
    <t>γ UMa</t>
  </si>
  <si>
    <t>Al Na'ir</t>
  </si>
  <si>
    <t>α Gru</t>
  </si>
  <si>
    <t>Grue</t>
  </si>
  <si>
    <t>Gru</t>
  </si>
  <si>
    <t>Beta Gruis</t>
  </si>
  <si>
    <t>β Gru</t>
  </si>
  <si>
    <t xml:space="preserve">14 Herculis </t>
  </si>
  <si>
    <t>Hercule</t>
  </si>
  <si>
    <t>Ras Algethi</t>
  </si>
  <si>
    <t>α Her</t>
  </si>
  <si>
    <t>Her</t>
  </si>
  <si>
    <t>Gliese 1061</t>
  </si>
  <si>
    <t>Horloge</t>
  </si>
  <si>
    <t>Alphard</t>
  </si>
  <si>
    <t>α Hya</t>
  </si>
  <si>
    <t>Hydre (femelle)</t>
  </si>
  <si>
    <t>Printemps Hiver</t>
  </si>
  <si>
    <t>Hya</t>
  </si>
  <si>
    <t>Béta Hydri</t>
  </si>
  <si>
    <t>β Hyi</t>
  </si>
  <si>
    <t>Hydre mâle</t>
  </si>
  <si>
    <t>Hyi</t>
  </si>
  <si>
    <t>Epsilon Indi</t>
  </si>
  <si>
    <t>Indien</t>
  </si>
  <si>
    <t>Choo</t>
  </si>
  <si>
    <t>α Ara</t>
  </si>
  <si>
    <t>L'autel</t>
  </si>
  <si>
    <t>Ara</t>
  </si>
  <si>
    <t>β Ara</t>
  </si>
  <si>
    <t>ζ Ara</t>
  </si>
  <si>
    <t>γ Ara</t>
  </si>
  <si>
    <t>a Pictoris</t>
  </si>
  <si>
    <t>α Pic</t>
  </si>
  <si>
    <t>Le peintre</t>
  </si>
  <si>
    <t>Pic</t>
  </si>
  <si>
    <t>a Lacertae</t>
  </si>
  <si>
    <t>Lézard</t>
  </si>
  <si>
    <t>Bêta Monocerotis A</t>
  </si>
  <si>
    <t>β Mon</t>
  </si>
  <si>
    <t>Licorne</t>
  </si>
  <si>
    <t>Ross 614</t>
  </si>
  <si>
    <t>Arneb</t>
  </si>
  <si>
    <t>α Lep</t>
  </si>
  <si>
    <t>Lièvre</t>
  </si>
  <si>
    <t>Lep</t>
  </si>
  <si>
    <t>Algieba A</t>
  </si>
  <si>
    <t>γ1 Leo</t>
  </si>
  <si>
    <t>Lion</t>
  </si>
  <si>
    <t>Denebola</t>
  </si>
  <si>
    <t>β Leo</t>
  </si>
  <si>
    <t>Leo</t>
  </si>
  <si>
    <t>Régulus</t>
  </si>
  <si>
    <t>α Leo</t>
  </si>
  <si>
    <t>Zosma</t>
  </si>
  <si>
    <t>δ Leo</t>
  </si>
  <si>
    <t>Alpha Lupi</t>
  </si>
  <si>
    <t>α Lup</t>
  </si>
  <si>
    <t>Loup</t>
  </si>
  <si>
    <t>Lup</t>
  </si>
  <si>
    <t>γ Lup</t>
  </si>
  <si>
    <t>a Lyncis</t>
  </si>
  <si>
    <t>α Lyn</t>
  </si>
  <si>
    <t>Lynx</t>
  </si>
  <si>
    <t>Véga</t>
  </si>
  <si>
    <t>α Lyr</t>
  </si>
  <si>
    <t>Lyre</t>
  </si>
  <si>
    <t>Lyr</t>
  </si>
  <si>
    <t>Den 1048-3956</t>
  </si>
  <si>
    <t xml:space="preserve">Machine pneumatique </t>
  </si>
  <si>
    <t>Lacaille 8760</t>
  </si>
  <si>
    <t>Microscope</t>
  </si>
  <si>
    <t>a Muscae</t>
  </si>
  <si>
    <t>α Mus</t>
  </si>
  <si>
    <t>Mouche</t>
  </si>
  <si>
    <t>Mus</t>
  </si>
  <si>
    <t>Octant</t>
  </si>
  <si>
    <t>a Apodis</t>
  </si>
  <si>
    <t>Oiseau de Paradis</t>
  </si>
  <si>
    <t>Alnilam</t>
  </si>
  <si>
    <t>ε Ori</t>
  </si>
  <si>
    <t>Orion</t>
  </si>
  <si>
    <t>Ori</t>
  </si>
  <si>
    <t>Alnitak</t>
  </si>
  <si>
    <t>ζ Ori</t>
  </si>
  <si>
    <t>ζ1 Ori</t>
  </si>
  <si>
    <t>Bellatrix</t>
  </si>
  <si>
    <t>Gamma Orionis</t>
  </si>
  <si>
    <t>γ Ori</t>
  </si>
  <si>
    <t>Bételgeuse</t>
  </si>
  <si>
    <t>α Ori</t>
  </si>
  <si>
    <t>Mintaka</t>
  </si>
  <si>
    <t>δ Ori</t>
  </si>
  <si>
    <t>Rigel</t>
  </si>
  <si>
    <t>β Ori</t>
  </si>
  <si>
    <t>Saiph</t>
  </si>
  <si>
    <t>κ Ori</t>
  </si>
  <si>
    <t>ι Ori</t>
  </si>
  <si>
    <t>η Peg</t>
  </si>
  <si>
    <t>Peg</t>
  </si>
  <si>
    <t>Alpha Pavonis</t>
  </si>
  <si>
    <t>α Pav</t>
  </si>
  <si>
    <t>Paon</t>
  </si>
  <si>
    <t>Pav</t>
  </si>
  <si>
    <t>Le Paon a Pavonis</t>
  </si>
  <si>
    <t>SCR 1846-6357</t>
  </si>
  <si>
    <t>51 Pegasi</t>
  </si>
  <si>
    <t>Pegase</t>
  </si>
  <si>
    <t>Enif</t>
  </si>
  <si>
    <t>ε Peg</t>
  </si>
  <si>
    <t>Markab</t>
  </si>
  <si>
    <t>α Peg</t>
  </si>
  <si>
    <t>Scheat</t>
  </si>
  <si>
    <t>β Peg</t>
  </si>
  <si>
    <t>Étoile de Kapteyn</t>
  </si>
  <si>
    <t>Peintre</t>
  </si>
  <si>
    <t xml:space="preserve">HD 40307 </t>
  </si>
  <si>
    <t>Algol</t>
  </si>
  <si>
    <t>β Per</t>
  </si>
  <si>
    <t>Persée</t>
  </si>
  <si>
    <t>Per</t>
  </si>
  <si>
    <t>Mirfak</t>
  </si>
  <si>
    <t>α Per</t>
  </si>
  <si>
    <t>Hiver Automne ?</t>
  </si>
  <si>
    <t xml:space="preserve">Kitalpha </t>
  </si>
  <si>
    <t>a Equulei</t>
  </si>
  <si>
    <t>Petit cheval</t>
  </si>
  <si>
    <t>Étoile de Luyten</t>
  </si>
  <si>
    <t>Petit Chien</t>
  </si>
  <si>
    <t>Procyon</t>
  </si>
  <si>
    <t>α CMi</t>
  </si>
  <si>
    <t>CMi</t>
  </si>
  <si>
    <t>β CMi</t>
  </si>
  <si>
    <t>46 Leonis Minoris</t>
  </si>
  <si>
    <t>Petit Lion</t>
  </si>
  <si>
    <t>Anser</t>
  </si>
  <si>
    <t>Petit Renard</t>
  </si>
  <si>
    <t>Kochab</t>
  </si>
  <si>
    <t>β UMi</t>
  </si>
  <si>
    <t>Petite Ourse</t>
  </si>
  <si>
    <t>UMi</t>
  </si>
  <si>
    <t>Polaris</t>
  </si>
  <si>
    <t>α UMi</t>
  </si>
  <si>
    <t>γ UMi</t>
  </si>
  <si>
    <t>Phénix</t>
  </si>
  <si>
    <t>Ankaa</t>
  </si>
  <si>
    <t>α Phe</t>
  </si>
  <si>
    <t>Fomalhaut</t>
  </si>
  <si>
    <t>α PsA</t>
  </si>
  <si>
    <t>Poisson austral</t>
  </si>
  <si>
    <t>PsA</t>
  </si>
  <si>
    <t>Lacaille 9352</t>
  </si>
  <si>
    <t>Béta Volantis</t>
  </si>
  <si>
    <t>Poisson volant</t>
  </si>
  <si>
    <t>Étoile de van Maanen</t>
  </si>
  <si>
    <t>Poissons</t>
  </si>
  <si>
    <t>ζ Pup</t>
  </si>
  <si>
    <t>Poupe</t>
  </si>
  <si>
    <t>Pup</t>
  </si>
  <si>
    <t>π Pup</t>
  </si>
  <si>
    <t>ξ Pup</t>
  </si>
  <si>
    <t>y Normae</t>
  </si>
  <si>
    <t>Régle</t>
  </si>
  <si>
    <t>Ascella</t>
  </si>
  <si>
    <t>ζ Sgr</t>
  </si>
  <si>
    <t>Sagittaire</t>
  </si>
  <si>
    <t>Sgr</t>
  </si>
  <si>
    <t>Kaus Australis</t>
  </si>
  <si>
    <t>ε Sgr</t>
  </si>
  <si>
    <t>Nunki</t>
  </si>
  <si>
    <t>σ Sgr</t>
  </si>
  <si>
    <t>Ross 154</t>
  </si>
  <si>
    <t>Acrab</t>
  </si>
  <si>
    <t>β Sco</t>
  </si>
  <si>
    <t>Scorpion</t>
  </si>
  <si>
    <t>Sco</t>
  </si>
  <si>
    <t>βA Sco</t>
  </si>
  <si>
    <t>Antarès A</t>
  </si>
  <si>
    <t>α Sco</t>
  </si>
  <si>
    <t>Dschubba</t>
  </si>
  <si>
    <t>δ Sco</t>
  </si>
  <si>
    <t>Girtab</t>
  </si>
  <si>
    <t>κ Sco</t>
  </si>
  <si>
    <t>Sargas</t>
  </si>
  <si>
    <t>θ Sco</t>
  </si>
  <si>
    <t>Shaula</t>
  </si>
  <si>
    <t>λ Sco</t>
  </si>
  <si>
    <t>Wei</t>
  </si>
  <si>
    <t>ε Sco</t>
  </si>
  <si>
    <t>Gliese 1</t>
  </si>
  <si>
    <t>Sculpteur</t>
  </si>
  <si>
    <t>a Ser</t>
  </si>
  <si>
    <t>α Ser</t>
  </si>
  <si>
    <t>Serpent</t>
  </si>
  <si>
    <t>Oph</t>
  </si>
  <si>
    <t>Ser</t>
  </si>
  <si>
    <t>Étoile de Barnard</t>
  </si>
  <si>
    <t>BD+043561a</t>
  </si>
  <si>
    <t>Serpentaire</t>
  </si>
  <si>
    <t>GI 628</t>
  </si>
  <si>
    <t>Ras Alhague</t>
  </si>
  <si>
    <t>α Oph</t>
  </si>
  <si>
    <t>Sabik</t>
  </si>
  <si>
    <t>η Oph</t>
  </si>
  <si>
    <t xml:space="preserve">Wolf 1061 </t>
  </si>
  <si>
    <t>BD-12 4532c</t>
  </si>
  <si>
    <t>ζ Oph</t>
  </si>
  <si>
    <t>δ Oph</t>
  </si>
  <si>
    <t>β Oph</t>
  </si>
  <si>
    <t>Alpha Sexantis</t>
  </si>
  <si>
    <t>α Sex</t>
  </si>
  <si>
    <t>Sextant</t>
  </si>
  <si>
    <t xml:space="preserve">Printemps </t>
  </si>
  <si>
    <t>a Mensae</t>
  </si>
  <si>
    <t>Table</t>
  </si>
  <si>
    <t>Aldébaran</t>
  </si>
  <si>
    <t>α Tau</t>
  </si>
  <si>
    <t>Taureau</t>
  </si>
  <si>
    <t>Tau</t>
  </si>
  <si>
    <t>Elnath</t>
  </si>
  <si>
    <t>β Tau</t>
  </si>
  <si>
    <t>Theta Tauri</t>
  </si>
  <si>
    <t>θ2 Tau</t>
  </si>
  <si>
    <t>a Telescopii</t>
  </si>
  <si>
    <t>α Tel</t>
  </si>
  <si>
    <t xml:space="preserve">Telescope </t>
  </si>
  <si>
    <t>Tel</t>
  </si>
  <si>
    <t>a Tucanae</t>
  </si>
  <si>
    <t>α Tuc</t>
  </si>
  <si>
    <t>Toucan</t>
  </si>
  <si>
    <t>Tuc</t>
  </si>
  <si>
    <t>Béta Trianguli</t>
  </si>
  <si>
    <t>β Tri</t>
  </si>
  <si>
    <t>Triangle</t>
  </si>
  <si>
    <t>Automne Eté</t>
  </si>
  <si>
    <t>Tri</t>
  </si>
  <si>
    <t>Atria</t>
  </si>
  <si>
    <t>α TrA</t>
  </si>
  <si>
    <t>Triangle Austral</t>
  </si>
  <si>
    <t>TrA</t>
  </si>
  <si>
    <t>EZ Aquarii</t>
  </si>
  <si>
    <t>Verseau</t>
  </si>
  <si>
    <t>Ross 780</t>
  </si>
  <si>
    <t>Sadalmelik</t>
  </si>
  <si>
    <t>α Aqr</t>
  </si>
  <si>
    <t>Aqr</t>
  </si>
  <si>
    <t>Sadalsuud</t>
  </si>
  <si>
    <t>β Aqr</t>
  </si>
  <si>
    <t>Trappist-1</t>
  </si>
  <si>
    <t>L'Épi</t>
  </si>
  <si>
    <t>Spica</t>
  </si>
  <si>
    <t>α Vir</t>
  </si>
  <si>
    <t>Vierge</t>
  </si>
  <si>
    <t>Ross 128</t>
  </si>
  <si>
    <t>Wolf 424</t>
  </si>
  <si>
    <t>Delta Velorum</t>
  </si>
  <si>
    <t>δ Vel</t>
  </si>
  <si>
    <t>Voiles</t>
  </si>
  <si>
    <t>Vel</t>
  </si>
  <si>
    <t>Delta Velorum A</t>
  </si>
  <si>
    <t>δ1 Vel</t>
  </si>
  <si>
    <t>Kappa Velorum</t>
  </si>
  <si>
    <t>κ Vel</t>
  </si>
  <si>
    <t>Lambda Velorum</t>
  </si>
  <si>
    <t>λ Vel</t>
  </si>
  <si>
    <t>Suhail al Muhlif A</t>
  </si>
  <si>
    <t>γ1 Vel</t>
  </si>
  <si>
    <t>Wise 0855-0714</t>
  </si>
  <si>
    <t>Wolf 359</t>
  </si>
  <si>
    <t>φ Vel</t>
  </si>
  <si>
    <t>xxxxx</t>
  </si>
  <si>
    <t>xxxx</t>
  </si>
  <si>
    <t xml:space="preserve">Wise 1049-53-19 </t>
  </si>
  <si>
    <t>Luhman 16</t>
  </si>
  <si>
    <t xml:space="preserve">Taille x le rayond du soleil </t>
  </si>
  <si>
    <t>Uy Scuti</t>
  </si>
  <si>
    <t>Earendel WHL0137-LS</t>
  </si>
  <si>
    <t>Icare  MACS J1149+2223 Lensed Star 1</t>
  </si>
  <si>
    <t>Rapp dis t/ magnit</t>
  </si>
  <si>
    <t>Rapp Magn / Dist</t>
  </si>
  <si>
    <t>Naos Zetta puppis</t>
  </si>
  <si>
    <t xml:space="preserve">Epsilon Tauri (ε Tauri) </t>
  </si>
  <si>
    <t>Delta Scorpii (δ Scorpii)</t>
  </si>
  <si>
    <t>Omicron Ursae Majoris (ο Ursae Majoris)</t>
  </si>
  <si>
    <t>Acrux A Croix du Sud</t>
  </si>
  <si>
    <t>Polaris Australis Sigma Octantis</t>
  </si>
  <si>
    <t>Acrux B Croix du sud</t>
  </si>
  <si>
    <t>ETA Canis Majoris</t>
  </si>
  <si>
    <t>Cellules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</si>
</sst>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0"/>
      <name val="Arial"/>
      <family val="2"/>
    </font>
    <font>
      <u/>
      <sz val="11"/>
      <color indexed="30"/>
      <name val="Calibri"/>
      <family val="2"/>
      <charset val="1"/>
    </font>
    <font>
      <sz val="11"/>
      <color indexed="8"/>
      <name val="Calibri"/>
      <family val="2"/>
      <charset val="1"/>
    </font>
    <font>
      <sz val="12"/>
      <color indexed="8"/>
      <name val="Arial"/>
      <family val="2"/>
      <charset val="1"/>
    </font>
    <font>
      <i/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9"/>
      <color indexed="63"/>
      <name val="Helvetica Neue"/>
      <charset val="1"/>
    </font>
    <font>
      <b/>
      <sz val="12"/>
      <color indexed="63"/>
      <name val="Arial"/>
      <family val="2"/>
      <charset val="1"/>
    </font>
    <font>
      <b/>
      <sz val="12"/>
      <color indexed="63"/>
      <name val="Helvetica Neue"/>
      <charset val="1"/>
    </font>
    <font>
      <b/>
      <sz val="8"/>
      <color indexed="63"/>
      <name val="Helvetica Neue"/>
      <charset val="1"/>
    </font>
    <font>
      <b/>
      <sz val="11"/>
      <color indexed="19"/>
      <name val="Calibri"/>
      <family val="2"/>
      <charset val="1"/>
    </font>
    <font>
      <b/>
      <i/>
      <sz val="11"/>
      <color indexed="8"/>
      <name val="Calibri"/>
      <family val="2"/>
      <charset val="1"/>
    </font>
    <font>
      <b/>
      <i/>
      <sz val="11"/>
      <color indexed="40"/>
      <name val="Calibri"/>
      <family val="2"/>
      <charset val="1"/>
    </font>
    <font>
      <b/>
      <i/>
      <sz val="11"/>
      <color indexed="10"/>
      <name val="Calibri"/>
      <family val="2"/>
      <charset val="1"/>
    </font>
    <font>
      <b/>
      <sz val="12"/>
      <color indexed="10"/>
      <name val="Helvetica Neue"/>
      <charset val="1"/>
    </font>
    <font>
      <sz val="11"/>
      <color indexed="10"/>
      <name val="Calibri"/>
      <family val="2"/>
      <charset val="1"/>
    </font>
    <font>
      <sz val="12"/>
      <color indexed="63"/>
      <name val="Helvetica Neue"/>
      <charset val="1"/>
    </font>
    <font>
      <sz val="12"/>
      <color indexed="63"/>
      <name val="Arial"/>
      <family val="2"/>
      <charset val="1"/>
    </font>
    <font>
      <sz val="12"/>
      <color indexed="10"/>
      <name val="Arial"/>
      <family val="2"/>
      <charset val="1"/>
    </font>
    <font>
      <sz val="12"/>
      <color indexed="10"/>
      <name val="Helvetica Neue"/>
      <charset val="1"/>
    </font>
    <font>
      <sz val="11"/>
      <color indexed="60"/>
      <name val="Calibri"/>
      <family val="2"/>
      <charset val="1"/>
    </font>
    <font>
      <i/>
      <sz val="11"/>
      <color indexed="60"/>
      <name val="Calibri"/>
      <family val="2"/>
      <charset val="1"/>
    </font>
    <font>
      <i/>
      <sz val="11"/>
      <color indexed="51"/>
      <name val="Calibri"/>
      <family val="2"/>
      <charset val="1"/>
    </font>
    <font>
      <sz val="12"/>
      <color indexed="48"/>
      <name val="Arial"/>
      <family val="2"/>
      <charset val="1"/>
    </font>
    <font>
      <sz val="14"/>
      <color indexed="48"/>
      <name val="Calibri"/>
      <family val="2"/>
      <charset val="1"/>
    </font>
    <font>
      <sz val="11"/>
      <color indexed="48"/>
      <name val="Calibri"/>
      <family val="2"/>
      <charset val="1"/>
    </font>
    <font>
      <sz val="12"/>
      <color indexed="48"/>
      <name val="Helvetica Neue"/>
      <charset val="1"/>
    </font>
    <font>
      <sz val="11"/>
      <color indexed="19"/>
      <name val="Calibri"/>
      <family val="2"/>
      <charset val="1"/>
    </font>
    <font>
      <sz val="12"/>
      <color indexed="21"/>
      <name val="Arial"/>
      <family val="2"/>
      <charset val="1"/>
    </font>
    <font>
      <sz val="11"/>
      <color indexed="21"/>
      <name val="Calibri"/>
      <family val="2"/>
      <charset val="1"/>
    </font>
    <font>
      <sz val="11"/>
      <color indexed="8"/>
      <name val="Arial"/>
      <family val="2"/>
      <charset val="1"/>
    </font>
    <font>
      <sz val="12"/>
      <color indexed="8"/>
      <name val="Calibri"/>
      <family val="2"/>
      <charset val="1"/>
    </font>
    <font>
      <sz val="12"/>
      <color indexed="48"/>
      <name val="Calibri"/>
      <family val="2"/>
      <charset val="1"/>
    </font>
    <font>
      <sz val="11"/>
      <color indexed="63"/>
      <name val="Helvetica Neue"/>
      <charset val="1"/>
    </font>
    <font>
      <sz val="12"/>
      <color indexed="21"/>
      <name val="Helvetica Neue"/>
      <charset val="1"/>
    </font>
    <font>
      <b/>
      <sz val="12"/>
      <color indexed="10"/>
      <name val="Arial"/>
      <family val="2"/>
      <charset val="1"/>
    </font>
    <font>
      <b/>
      <sz val="11"/>
      <color theme="5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2"/>
      <color rgb="FFFF0000"/>
      <name val="Arial"/>
      <family val="2"/>
      <charset val="1"/>
    </font>
    <font>
      <b/>
      <sz val="12"/>
      <color rgb="FFFF0000"/>
      <name val="Roboto"/>
      <family val="18"/>
    </font>
    <font>
      <b/>
      <sz val="11"/>
      <color indexed="8"/>
      <name val="Arial"/>
      <family val="2"/>
      <charset val="1"/>
    </font>
    <font>
      <b/>
      <i/>
      <sz val="12"/>
      <color indexed="63"/>
      <name val="Helvetica Neue"/>
      <charset val="1"/>
    </font>
    <font>
      <b/>
      <sz val="12"/>
      <color rgb="FFFF0000"/>
      <name val="Helvetica Neue"/>
      <charset val="1"/>
    </font>
    <font>
      <sz val="12"/>
      <color rgb="FFFF2D21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41"/>
        <bgColor indexed="28"/>
      </patternFill>
    </fill>
    <fill>
      <patternFill patternType="solid">
        <fgColor indexed="56"/>
        <bgColor indexed="27"/>
      </patternFill>
    </fill>
    <fill>
      <patternFill patternType="solid">
        <fgColor indexed="37"/>
        <bgColor indexed="58"/>
      </patternFill>
    </fill>
    <fill>
      <patternFill patternType="solid">
        <fgColor indexed="28"/>
        <bgColor indexed="16"/>
      </patternFill>
    </fill>
    <fill>
      <patternFill patternType="solid">
        <fgColor indexed="43"/>
        <bgColor indexed="26"/>
      </patternFill>
    </fill>
    <fill>
      <patternFill patternType="solid">
        <fgColor indexed="47"/>
        <bgColor indexed="43"/>
      </patternFill>
    </fill>
    <fill>
      <patternFill patternType="solid">
        <fgColor indexed="36"/>
        <bgColor indexed="43"/>
      </patternFill>
    </fill>
    <fill>
      <patternFill patternType="solid">
        <fgColor indexed="9"/>
        <bgColor indexed="58"/>
      </patternFill>
    </fill>
    <fill>
      <patternFill patternType="solid">
        <fgColor indexed="38"/>
        <bgColor indexed="22"/>
      </patternFill>
    </fill>
    <fill>
      <patternFill patternType="solid">
        <fgColor indexed="11"/>
        <bgColor indexed="59"/>
      </patternFill>
    </fill>
    <fill>
      <patternFill patternType="solid">
        <fgColor indexed="26"/>
        <bgColor indexed="58"/>
      </patternFill>
    </fill>
    <fill>
      <patternFill patternType="solid">
        <fgColor indexed="17"/>
        <bgColor indexed="44"/>
      </patternFill>
    </fill>
    <fill>
      <patternFill patternType="solid">
        <fgColor indexed="54"/>
        <bgColor indexed="44"/>
      </patternFill>
    </fill>
    <fill>
      <patternFill patternType="solid">
        <fgColor indexed="34"/>
        <bgColor indexed="50"/>
      </patternFill>
    </fill>
    <fill>
      <patternFill patternType="solid">
        <fgColor indexed="16"/>
        <bgColor indexed="28"/>
      </patternFill>
    </fill>
    <fill>
      <patternFill patternType="solid">
        <fgColor indexed="62"/>
        <bgColor indexed="46"/>
      </patternFill>
    </fill>
    <fill>
      <patternFill patternType="solid">
        <fgColor indexed="29"/>
        <bgColor indexed="47"/>
      </patternFill>
    </fill>
    <fill>
      <patternFill patternType="solid">
        <fgColor indexed="55"/>
        <bgColor indexed="54"/>
      </patternFill>
    </fill>
    <fill>
      <patternFill patternType="solid">
        <fgColor indexed="27"/>
        <bgColor indexed="56"/>
      </patternFill>
    </fill>
    <fill>
      <patternFill patternType="solid">
        <fgColor indexed="51"/>
        <bgColor indexed="52"/>
      </patternFill>
    </fill>
    <fill>
      <patternFill patternType="solid">
        <fgColor indexed="50"/>
        <bgColor indexed="35"/>
      </patternFill>
    </fill>
    <fill>
      <patternFill patternType="solid">
        <fgColor indexed="49"/>
        <bgColor indexed="40"/>
      </patternFill>
    </fill>
    <fill>
      <patternFill patternType="solid">
        <fgColor indexed="45"/>
        <bgColor indexed="62"/>
      </patternFill>
    </fill>
    <fill>
      <patternFill patternType="solid">
        <fgColor indexed="57"/>
        <bgColor indexed="40"/>
      </patternFill>
    </fill>
    <fill>
      <patternFill patternType="solid">
        <fgColor indexed="58"/>
        <bgColor indexed="37"/>
      </patternFill>
    </fill>
    <fill>
      <patternFill patternType="solid">
        <fgColor indexed="40"/>
        <bgColor indexed="49"/>
      </patternFill>
    </fill>
    <fill>
      <patternFill patternType="solid">
        <fgColor indexed="61"/>
        <bgColor indexed="52"/>
      </patternFill>
    </fill>
    <fill>
      <patternFill patternType="solid">
        <fgColor indexed="42"/>
        <bgColor indexed="41"/>
      </patternFill>
    </fill>
    <fill>
      <patternFill patternType="solid">
        <fgColor indexed="33"/>
        <bgColor indexed="14"/>
      </patternFill>
    </fill>
    <fill>
      <patternFill patternType="solid">
        <fgColor indexed="15"/>
        <bgColor indexed="35"/>
      </patternFill>
    </fill>
    <fill>
      <patternFill patternType="solid">
        <fgColor indexed="22"/>
        <bgColor indexed="38"/>
      </patternFill>
    </fill>
    <fill>
      <patternFill patternType="solid">
        <fgColor indexed="20"/>
        <bgColor indexed="56"/>
      </patternFill>
    </fill>
    <fill>
      <patternFill patternType="solid">
        <fgColor indexed="52"/>
        <bgColor indexed="51"/>
      </patternFill>
    </fill>
    <fill>
      <patternFill patternType="solid">
        <fgColor indexed="23"/>
        <bgColor indexed="38"/>
      </patternFill>
    </fill>
    <fill>
      <patternFill patternType="solid">
        <fgColor indexed="59"/>
        <bgColor indexed="20"/>
      </patternFill>
    </fill>
    <fill>
      <patternFill patternType="solid">
        <fgColor indexed="13"/>
        <bgColor indexed="34"/>
      </patternFill>
    </fill>
    <fill>
      <patternFill patternType="solid">
        <fgColor indexed="14"/>
        <bgColor indexed="46"/>
      </patternFill>
    </fill>
    <fill>
      <patternFill patternType="solid">
        <fgColor indexed="24"/>
        <bgColor indexed="62"/>
      </patternFill>
    </fill>
    <fill>
      <patternFill patternType="solid">
        <fgColor indexed="60"/>
        <bgColor indexed="53"/>
      </patternFill>
    </fill>
    <fill>
      <patternFill patternType="solid">
        <fgColor indexed="44"/>
        <bgColor indexed="17"/>
      </patternFill>
    </fill>
    <fill>
      <patternFill patternType="solid">
        <fgColor indexed="25"/>
        <bgColor indexed="45"/>
      </patternFill>
    </fill>
    <fill>
      <patternFill patternType="solid">
        <fgColor indexed="53"/>
        <bgColor indexed="61"/>
      </patternFill>
    </fill>
    <fill>
      <patternFill patternType="solid">
        <fgColor indexed="35"/>
        <bgColor indexed="15"/>
      </patternFill>
    </fill>
    <fill>
      <patternFill patternType="solid">
        <fgColor indexed="46"/>
        <bgColor indexed="14"/>
      </patternFill>
    </fill>
    <fill>
      <patternFill patternType="solid">
        <fgColor indexed="31"/>
        <bgColor indexed="17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5">
    <xf numFmtId="0" fontId="0" fillId="0" borderId="0" xfId="0"/>
    <xf numFmtId="0" fontId="2" fillId="0" borderId="0" xfId="1"/>
    <xf numFmtId="0" fontId="3" fillId="0" borderId="0" xfId="1" applyFont="1"/>
    <xf numFmtId="0" fontId="4" fillId="0" borderId="0" xfId="1" applyFont="1"/>
    <xf numFmtId="0" fontId="2" fillId="2" borderId="0" xfId="1" applyFill="1"/>
    <xf numFmtId="0" fontId="2" fillId="3" borderId="0" xfId="1" applyFill="1"/>
    <xf numFmtId="0" fontId="5" fillId="0" borderId="0" xfId="1" applyFont="1"/>
    <xf numFmtId="0" fontId="6" fillId="4" borderId="0" xfId="1" applyFont="1" applyFill="1" applyAlignment="1"/>
    <xf numFmtId="0" fontId="7" fillId="4" borderId="0" xfId="1" applyFont="1" applyFill="1" applyAlignment="1"/>
    <xf numFmtId="0" fontId="8" fillId="4" borderId="0" xfId="1" applyFont="1" applyFill="1" applyAlignment="1"/>
    <xf numFmtId="0" fontId="9" fillId="4" borderId="0" xfId="1" applyFont="1" applyFill="1" applyAlignment="1"/>
    <xf numFmtId="0" fontId="10" fillId="5" borderId="0" xfId="1" applyFont="1" applyFill="1" applyAlignment="1"/>
    <xf numFmtId="0" fontId="11" fillId="0" borderId="0" xfId="1" applyFont="1" applyAlignment="1"/>
    <xf numFmtId="0" fontId="12" fillId="0" borderId="0" xfId="1" applyFont="1" applyAlignment="1"/>
    <xf numFmtId="0" fontId="13" fillId="0" borderId="0" xfId="1" applyFont="1" applyAlignment="1"/>
    <xf numFmtId="0" fontId="5" fillId="5" borderId="0" xfId="1" applyFont="1" applyFill="1" applyAlignment="1"/>
    <xf numFmtId="0" fontId="14" fillId="3" borderId="0" xfId="1" applyFont="1" applyFill="1" applyAlignment="1"/>
    <xf numFmtId="0" fontId="10" fillId="6" borderId="0" xfId="1" applyFont="1" applyFill="1" applyAlignment="1"/>
    <xf numFmtId="0" fontId="5" fillId="0" borderId="0" xfId="1" applyFont="1" applyAlignment="1"/>
    <xf numFmtId="0" fontId="2" fillId="6" borderId="0" xfId="1" applyFont="1" applyFill="1"/>
    <xf numFmtId="0" fontId="15" fillId="0" borderId="0" xfId="1" applyFont="1" applyAlignment="1"/>
    <xf numFmtId="0" fontId="2" fillId="0" borderId="0" xfId="1" applyAlignment="1"/>
    <xf numFmtId="0" fontId="2" fillId="3" borderId="0" xfId="1" applyFont="1" applyFill="1" applyAlignment="1"/>
    <xf numFmtId="0" fontId="16" fillId="0" borderId="0" xfId="1" applyFont="1" applyAlignment="1">
      <alignment wrapText="1"/>
    </xf>
    <xf numFmtId="0" fontId="17" fillId="0" borderId="0" xfId="1" applyFont="1" applyAlignment="1">
      <alignment wrapText="1"/>
    </xf>
    <xf numFmtId="0" fontId="1" fillId="0" borderId="0" xfId="2" applyNumberFormat="1" applyFont="1" applyFill="1" applyBorder="1" applyAlignment="1" applyProtection="1">
      <alignment wrapText="1"/>
    </xf>
    <xf numFmtId="0" fontId="4" fillId="7" borderId="0" xfId="1" applyFont="1" applyFill="1"/>
    <xf numFmtId="0" fontId="16" fillId="3" borderId="0" xfId="1" applyFont="1" applyFill="1" applyAlignment="1">
      <alignment wrapText="1"/>
    </xf>
    <xf numFmtId="0" fontId="5" fillId="0" borderId="0" xfId="1" applyFont="1" applyFill="1"/>
    <xf numFmtId="0" fontId="2" fillId="0" borderId="0" xfId="1" applyFont="1"/>
    <xf numFmtId="0" fontId="15" fillId="0" borderId="0" xfId="1" applyFont="1"/>
    <xf numFmtId="0" fontId="18" fillId="0" borderId="0" xfId="1" applyFont="1" applyAlignment="1">
      <alignment wrapText="1"/>
    </xf>
    <xf numFmtId="0" fontId="19" fillId="0" borderId="0" xfId="1" applyFont="1" applyAlignment="1">
      <alignment wrapText="1"/>
    </xf>
    <xf numFmtId="0" fontId="20" fillId="0" borderId="0" xfId="1" applyFont="1"/>
    <xf numFmtId="0" fontId="5" fillId="8" borderId="0" xfId="1" applyFont="1" applyFill="1"/>
    <xf numFmtId="0" fontId="2" fillId="9" borderId="0" xfId="1" applyFill="1"/>
    <xf numFmtId="0" fontId="17" fillId="0" borderId="0" xfId="1" applyFont="1" applyAlignment="1"/>
    <xf numFmtId="0" fontId="2" fillId="0" borderId="0" xfId="1" applyFill="1"/>
    <xf numFmtId="0" fontId="2" fillId="10" borderId="0" xfId="1" applyFont="1" applyFill="1"/>
    <xf numFmtId="0" fontId="4" fillId="2" borderId="0" xfId="1" applyFont="1" applyFill="1"/>
    <xf numFmtId="0" fontId="21" fillId="0" borderId="0" xfId="1" applyFont="1"/>
    <xf numFmtId="0" fontId="2" fillId="0" borderId="0" xfId="1" applyFill="1" applyBorder="1"/>
    <xf numFmtId="0" fontId="8" fillId="0" borderId="0" xfId="1" applyFont="1" applyAlignment="1">
      <alignment wrapText="1"/>
    </xf>
    <xf numFmtId="0" fontId="2" fillId="2" borderId="0" xfId="1" applyFont="1" applyFill="1"/>
    <xf numFmtId="0" fontId="4" fillId="3" borderId="0" xfId="1" applyFont="1" applyFill="1"/>
    <xf numFmtId="0" fontId="22" fillId="11" borderId="0" xfId="1" applyFont="1" applyFill="1"/>
    <xf numFmtId="0" fontId="22" fillId="0" borderId="0" xfId="1" applyFont="1"/>
    <xf numFmtId="0" fontId="23" fillId="0" borderId="0" xfId="1" applyFont="1"/>
    <xf numFmtId="0" fontId="24" fillId="0" borderId="0" xfId="1" applyFont="1"/>
    <xf numFmtId="0" fontId="25" fillId="0" borderId="0" xfId="1" applyFont="1"/>
    <xf numFmtId="0" fontId="23" fillId="0" borderId="0" xfId="1" applyFont="1" applyAlignment="1">
      <alignment wrapText="1"/>
    </xf>
    <xf numFmtId="0" fontId="26" fillId="0" borderId="0" xfId="1" applyFont="1" applyAlignment="1">
      <alignment wrapText="1"/>
    </xf>
    <xf numFmtId="0" fontId="2" fillId="12" borderId="0" xfId="1" applyFill="1"/>
    <xf numFmtId="0" fontId="27" fillId="3" borderId="0" xfId="1" applyFont="1" applyFill="1"/>
    <xf numFmtId="0" fontId="2" fillId="13" borderId="0" xfId="1" applyFont="1" applyFill="1"/>
    <xf numFmtId="0" fontId="2" fillId="14" borderId="0" xfId="1" applyFont="1" applyFill="1"/>
    <xf numFmtId="0" fontId="2" fillId="15" borderId="0" xfId="1" applyFont="1" applyFill="1"/>
    <xf numFmtId="0" fontId="27" fillId="16" borderId="0" xfId="1" applyFont="1" applyFill="1"/>
    <xf numFmtId="0" fontId="4" fillId="6" borderId="0" xfId="1" applyFont="1" applyFill="1"/>
    <xf numFmtId="0" fontId="17" fillId="3" borderId="0" xfId="1" applyFont="1" applyFill="1" applyAlignment="1">
      <alignment wrapText="1"/>
    </xf>
    <xf numFmtId="0" fontId="2" fillId="16" borderId="0" xfId="1" applyFont="1" applyFill="1"/>
    <xf numFmtId="0" fontId="27" fillId="17" borderId="0" xfId="1" applyFont="1" applyFill="1"/>
    <xf numFmtId="0" fontId="2" fillId="18" borderId="0" xfId="1" applyFont="1" applyFill="1"/>
    <xf numFmtId="0" fontId="2" fillId="19" borderId="0" xfId="1" applyFont="1" applyFill="1"/>
    <xf numFmtId="0" fontId="4" fillId="0" borderId="0" xfId="1" applyFont="1" applyFill="1"/>
    <xf numFmtId="0" fontId="2" fillId="20" borderId="0" xfId="1" applyFont="1" applyFill="1"/>
    <xf numFmtId="0" fontId="5" fillId="21" borderId="0" xfId="1" applyFont="1" applyFill="1"/>
    <xf numFmtId="0" fontId="4" fillId="9" borderId="0" xfId="1" applyFont="1" applyFill="1"/>
    <xf numFmtId="0" fontId="2" fillId="22" borderId="0" xfId="1" applyFont="1" applyFill="1"/>
    <xf numFmtId="0" fontId="28" fillId="0" borderId="0" xfId="1" applyFont="1"/>
    <xf numFmtId="0" fontId="29" fillId="0" borderId="0" xfId="1" applyFont="1"/>
    <xf numFmtId="0" fontId="30" fillId="3" borderId="0" xfId="1" applyFont="1" applyFill="1"/>
    <xf numFmtId="0" fontId="2" fillId="23" borderId="0" xfId="1" applyFont="1" applyFill="1"/>
    <xf numFmtId="0" fontId="2" fillId="24" borderId="0" xfId="1" applyFont="1" applyFill="1"/>
    <xf numFmtId="0" fontId="2" fillId="25" borderId="0" xfId="1" applyFont="1" applyFill="1"/>
    <xf numFmtId="0" fontId="2" fillId="8" borderId="0" xfId="1" applyFont="1" applyFill="1"/>
    <xf numFmtId="0" fontId="2" fillId="5" borderId="0" xfId="1" applyFont="1" applyFill="1"/>
    <xf numFmtId="0" fontId="2" fillId="26" borderId="0" xfId="1" applyFont="1" applyFill="1"/>
    <xf numFmtId="0" fontId="2" fillId="27" borderId="0" xfId="1" applyFont="1" applyFill="1"/>
    <xf numFmtId="0" fontId="2" fillId="28" borderId="0" xfId="1" applyFont="1" applyFill="1"/>
    <xf numFmtId="0" fontId="2" fillId="29" borderId="0" xfId="1" applyFont="1" applyFill="1"/>
    <xf numFmtId="0" fontId="18" fillId="0" borderId="0" xfId="1" applyFont="1"/>
    <xf numFmtId="0" fontId="3" fillId="3" borderId="0" xfId="1" applyFont="1" applyFill="1"/>
    <xf numFmtId="0" fontId="2" fillId="30" borderId="0" xfId="1" applyFont="1" applyFill="1"/>
    <xf numFmtId="0" fontId="31" fillId="3" borderId="0" xfId="1" applyFont="1" applyFill="1"/>
    <xf numFmtId="0" fontId="32" fillId="0" borderId="0" xfId="1" applyFont="1"/>
    <xf numFmtId="0" fontId="2" fillId="31" borderId="0" xfId="1" applyFont="1" applyFill="1"/>
    <xf numFmtId="0" fontId="2" fillId="0" borderId="0" xfId="1" applyBorder="1"/>
    <xf numFmtId="0" fontId="27" fillId="31" borderId="0" xfId="1" applyFont="1" applyFill="1"/>
    <xf numFmtId="0" fontId="2" fillId="32" borderId="0" xfId="1" applyFont="1" applyFill="1"/>
    <xf numFmtId="0" fontId="33" fillId="3" borderId="0" xfId="1" applyFont="1" applyFill="1" applyAlignment="1">
      <alignment wrapText="1"/>
    </xf>
    <xf numFmtId="0" fontId="2" fillId="33" borderId="0" xfId="1" applyFont="1" applyFill="1"/>
    <xf numFmtId="0" fontId="2" fillId="34" borderId="0" xfId="1" applyFont="1" applyFill="1"/>
    <xf numFmtId="0" fontId="2" fillId="35" borderId="0" xfId="1" applyFont="1" applyFill="1"/>
    <xf numFmtId="0" fontId="2" fillId="36" borderId="0" xfId="1" applyFont="1" applyFill="1"/>
    <xf numFmtId="0" fontId="2" fillId="11" borderId="0" xfId="1" applyFont="1" applyFill="1"/>
    <xf numFmtId="0" fontId="27" fillId="37" borderId="0" xfId="1" applyFont="1" applyFill="1"/>
    <xf numFmtId="0" fontId="2" fillId="37" borderId="0" xfId="1" applyFont="1" applyFill="1"/>
    <xf numFmtId="0" fontId="2" fillId="38" borderId="0" xfId="1" applyFont="1" applyFill="1"/>
    <xf numFmtId="0" fontId="2" fillId="39" borderId="0" xfId="1" applyFont="1" applyFill="1"/>
    <xf numFmtId="0" fontId="2" fillId="40" borderId="0" xfId="1" applyFont="1" applyFill="1"/>
    <xf numFmtId="0" fontId="2" fillId="7" borderId="0" xfId="1" applyFont="1" applyFill="1"/>
    <xf numFmtId="0" fontId="28" fillId="0" borderId="0" xfId="1" applyFont="1" applyAlignment="1">
      <alignment wrapText="1"/>
    </xf>
    <xf numFmtId="0" fontId="34" fillId="0" borderId="0" xfId="1" applyFont="1" applyAlignment="1">
      <alignment wrapText="1"/>
    </xf>
    <xf numFmtId="0" fontId="2" fillId="41" borderId="0" xfId="1" applyFont="1" applyFill="1"/>
    <xf numFmtId="0" fontId="2" fillId="21" borderId="0" xfId="1" applyFont="1" applyFill="1"/>
    <xf numFmtId="0" fontId="2" fillId="42" borderId="0" xfId="1" applyFont="1" applyFill="1"/>
    <xf numFmtId="0" fontId="2" fillId="43" borderId="0" xfId="1" applyFont="1" applyFill="1"/>
    <xf numFmtId="0" fontId="2" fillId="44" borderId="0" xfId="1" applyFont="1" applyFill="1"/>
    <xf numFmtId="0" fontId="2" fillId="0" borderId="0" xfId="1" applyFont="1" applyFill="1"/>
    <xf numFmtId="0" fontId="2" fillId="45" borderId="0" xfId="1" applyFont="1" applyFill="1"/>
    <xf numFmtId="0" fontId="2" fillId="46" borderId="0" xfId="1" applyFont="1" applyFill="1"/>
    <xf numFmtId="0" fontId="27" fillId="46" borderId="0" xfId="1" applyFont="1" applyFill="1"/>
    <xf numFmtId="0" fontId="27" fillId="21" borderId="0" xfId="1" applyFont="1" applyFill="1"/>
    <xf numFmtId="0" fontId="35" fillId="0" borderId="0" xfId="1" applyFont="1" applyAlignment="1">
      <alignment wrapText="1"/>
    </xf>
    <xf numFmtId="0" fontId="19" fillId="0" borderId="0" xfId="1" applyFont="1" applyAlignment="1"/>
    <xf numFmtId="0" fontId="36" fillId="5" borderId="0" xfId="1" applyFont="1" applyFill="1" applyAlignment="1"/>
    <xf numFmtId="0" fontId="37" fillId="0" borderId="0" xfId="1" applyFont="1"/>
    <xf numFmtId="0" fontId="37" fillId="0" borderId="0" xfId="1" applyFont="1" applyFill="1"/>
    <xf numFmtId="0" fontId="38" fillId="0" borderId="0" xfId="1" applyFont="1"/>
    <xf numFmtId="0" fontId="39" fillId="0" borderId="0" xfId="0" applyFont="1" applyAlignment="1">
      <alignment wrapText="1"/>
    </xf>
    <xf numFmtId="0" fontId="8" fillId="3" borderId="0" xfId="1" applyFont="1" applyFill="1" applyAlignment="1">
      <alignment wrapText="1"/>
    </xf>
    <xf numFmtId="0" fontId="40" fillId="3" borderId="0" xfId="1" applyFont="1" applyFill="1"/>
    <xf numFmtId="0" fontId="38" fillId="47" borderId="0" xfId="1" applyFont="1" applyFill="1"/>
    <xf numFmtId="0" fontId="41" fillId="3" borderId="0" xfId="1" applyFont="1" applyFill="1" applyAlignment="1">
      <alignment wrapText="1"/>
    </xf>
    <xf numFmtId="0" fontId="42" fillId="3" borderId="0" xfId="1" applyFont="1" applyFill="1" applyAlignment="1">
      <alignment wrapText="1"/>
    </xf>
    <xf numFmtId="0" fontId="43" fillId="0" borderId="0" xfId="0" quotePrefix="1" applyFont="1" applyAlignment="1">
      <alignment wrapText="1"/>
    </xf>
    <xf numFmtId="0" fontId="8" fillId="2" borderId="0" xfId="1" applyNumberFormat="1" applyFont="1" applyFill="1" applyAlignment="1"/>
    <xf numFmtId="0" fontId="16" fillId="2" borderId="0" xfId="1" applyNumberFormat="1" applyFont="1" applyFill="1" applyAlignment="1">
      <alignment wrapText="1"/>
    </xf>
    <xf numFmtId="0" fontId="2" fillId="2" borderId="0" xfId="1" applyNumberFormat="1" applyFill="1"/>
    <xf numFmtId="0" fontId="3" fillId="2" borderId="0" xfId="1" applyNumberFormat="1" applyFont="1" applyFill="1"/>
    <xf numFmtId="0" fontId="4" fillId="2" borderId="0" xfId="1" applyNumberFormat="1" applyFont="1" applyFill="1"/>
    <xf numFmtId="0" fontId="8" fillId="2" borderId="0" xfId="1" applyNumberFormat="1" applyFont="1" applyFill="1" applyAlignment="1">
      <alignment wrapText="1"/>
    </xf>
    <xf numFmtId="0" fontId="31" fillId="2" borderId="0" xfId="1" applyNumberFormat="1" applyFont="1" applyFill="1"/>
    <xf numFmtId="0" fontId="16" fillId="2" borderId="0" xfId="1" applyNumberFormat="1" applyFont="1" applyFill="1" applyAlignment="1"/>
  </cellXfs>
  <cellStyles count="3">
    <cellStyle name="Excel Built-in Normal" xfId="1" xr:uid="{00000000-0005-0000-0000-000000000000}"/>
    <cellStyle name="Lien hypertexte" xfId="2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C5E0B4"/>
      <rgbColor rgb="000000FF"/>
      <rgbColor rgb="00FFFF00"/>
      <rgbColor rgb="00C8A3E3"/>
      <rgbColor rgb="00A9CDB9"/>
      <rgbColor rgb="00E7E6E6"/>
      <rgbColor rgb="00B4C7E7"/>
      <rgbColor rgb="00000080"/>
      <rgbColor rgb="00548235"/>
      <rgbColor rgb="00D6DCE5"/>
      <rgbColor rgb="000070C0"/>
      <rgbColor rgb="00BFBFBF"/>
      <rgbColor rgb="00AFABAB"/>
      <rgbColor rgb="00B69EF8"/>
      <rgbColor rgb="00D353E0"/>
      <rgbColor rgb="00FFF2CC"/>
      <rgbColor rgb="00DEEBF7"/>
      <rgbColor rgb="00E6E6E6"/>
      <rgbColor rgb="00F4B183"/>
      <rgbColor rgb="000563C1"/>
      <rgbColor rgb="00BDD7EE"/>
      <rgbColor rgb="00000080"/>
      <rgbColor rgb="00E2A9F6"/>
      <rgbColor rgb="00C8E736"/>
      <rgbColor rgb="00A9D18E"/>
      <rgbColor rgb="00FFD966"/>
      <rgbColor rgb="00EAECF0"/>
      <rgbColor rgb="00ADB9CA"/>
      <rgbColor rgb="000000FF"/>
      <rgbColor rgb="0000B0F0"/>
      <rgbColor rgb="00E2F0D9"/>
      <rgbColor rgb="00C8F7D8"/>
      <rgbColor rgb="00FFE699"/>
      <rgbColor rgb="009DC3E6"/>
      <rgbColor rgb="00ED7CCA"/>
      <rgbColor rgb="00C7A1E3"/>
      <rgbColor rgb="00F8CBAD"/>
      <rgbColor rgb="002E75B6"/>
      <rgbColor rgb="0039C6F3"/>
      <rgbColor rgb="0092D050"/>
      <rgbColor rgb="00FFC000"/>
      <rgbColor rgb="00E6AD00"/>
      <rgbColor rgb="00ED7D31"/>
      <rgbColor rgb="008FAADC"/>
      <rgbColor rgb="008497B0"/>
      <rgbColor rgb="00DAE3F3"/>
      <rgbColor rgb="0000B050"/>
      <rgbColor rgb="00EDEDED"/>
      <rgbColor rgb="00D0CECE"/>
      <rgbColor rgb="00C55A11"/>
      <rgbColor rgb="00BF9000"/>
      <rgbColor rgb="00C199E0"/>
      <rgbColor rgb="0022222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0</xdr:row>
          <xdr:rowOff>0</xdr:rowOff>
        </xdr:from>
        <xdr:to>
          <xdr:col>2</xdr:col>
          <xdr:colOff>542925</xdr:colOff>
          <xdr:row>1</xdr:row>
          <xdr:rowOff>47625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C283610-DD12-4ED7-A16B-4E60058011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1133475</xdr:colOff>
          <xdr:row>0</xdr:row>
          <xdr:rowOff>0</xdr:rowOff>
        </xdr:from>
        <xdr:to>
          <xdr:col>4</xdr:col>
          <xdr:colOff>28575</xdr:colOff>
          <xdr:row>1</xdr:row>
          <xdr:rowOff>47625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C85B126-DCAE-4B9B-8758-B5AAACABF2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RESTAURER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teve Addinsell" id="{B766DA98-F5B8-7D4E-84A8-62E739B1C03F}" userId="5dd19fb511a86af1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99" dT="2023-10-05T04:29:58.53" personId="{B766DA98-F5B8-7D4E-84A8-62E739B1C03F}" id="{ADBF0AF9-0B51-6443-BD29-FBF1EC785773}">
    <text>Deneb, l’Étoile, la plus lointaine visible, à l’œil nu</text>
  </threadedComment>
</ThreadedComments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Rigel" TargetMode="External"/><Relationship Id="rId21" Type="http://schemas.openxmlformats.org/officeDocument/2006/relationships/hyperlink" Target="https://fr.m.wikipedia.org/wiki/Epsilon_Carinae" TargetMode="External"/><Relationship Id="rId42" Type="http://schemas.openxmlformats.org/officeDocument/2006/relationships/hyperlink" Target="https://fr.m.wikipedia.org/wiki/Gamma_Cephei" TargetMode="External"/><Relationship Id="rId63" Type="http://schemas.openxmlformats.org/officeDocument/2006/relationships/hyperlink" Target="https://fr.m.wikipedia.org/wiki/Iota_Draconis" TargetMode="External"/><Relationship Id="rId84" Type="http://schemas.openxmlformats.org/officeDocument/2006/relationships/hyperlink" Target="https://fr.m.wikipedia.org/wiki/Eta_Ursae_Majoris" TargetMode="External"/><Relationship Id="rId138" Type="http://schemas.openxmlformats.org/officeDocument/2006/relationships/hyperlink" Target="https://fr.m.wikipedia.org/wiki/Epsilon_Sagittarii" TargetMode="External"/><Relationship Id="rId159" Type="http://schemas.openxmlformats.org/officeDocument/2006/relationships/hyperlink" Target="https://fr.m.wikipedia.org/wiki/Beta_Trianguli" TargetMode="External"/><Relationship Id="rId170" Type="http://schemas.openxmlformats.org/officeDocument/2006/relationships/printerSettings" Target="../printerSettings/printerSettings1.bin"/><Relationship Id="rId107" Type="http://schemas.openxmlformats.org/officeDocument/2006/relationships/hyperlink" Target="https://fr.m.wikipedia.org/wiki/Gamma_Lupi" TargetMode="External"/><Relationship Id="rId11" Type="http://schemas.openxmlformats.org/officeDocument/2006/relationships/hyperlink" Target="https://fr.m.wikipedia.org/wiki/Beta_Ceti" TargetMode="External"/><Relationship Id="rId32" Type="http://schemas.openxmlformats.org/officeDocument/2006/relationships/hyperlink" Target="https://fr.m.wikipedia.org/wiki/Alpha_Centauri" TargetMode="External"/><Relationship Id="rId53" Type="http://schemas.openxmlformats.org/officeDocument/2006/relationships/hyperlink" Target="https://fr.m.wikipedia.org/wiki/Alpha_Crucis" TargetMode="External"/><Relationship Id="rId74" Type="http://schemas.openxmlformats.org/officeDocument/2006/relationships/hyperlink" Target="https://fr.m.wikipedia.org/wiki/Alpha_Geminorum" TargetMode="External"/><Relationship Id="rId128" Type="http://schemas.openxmlformats.org/officeDocument/2006/relationships/hyperlink" Target="https://fr.m.wikipedia.org/wiki/Beta_Canis_Minoris" TargetMode="External"/><Relationship Id="rId149" Type="http://schemas.openxmlformats.org/officeDocument/2006/relationships/hyperlink" Target="https://fr.m.wikipedia.org/wiki/Alpha_Ophiuchi" TargetMode="External"/><Relationship Id="rId5" Type="http://schemas.openxmlformats.org/officeDocument/2006/relationships/hyperlink" Target="https://fr.m.wikipedia.org/wiki/Gamma_Andromedae" TargetMode="External"/><Relationship Id="rId95" Type="http://schemas.openxmlformats.org/officeDocument/2006/relationships/hyperlink" Target="https://fr.m.wikipedia.org/wiki/Beta_Hydri" TargetMode="External"/><Relationship Id="rId160" Type="http://schemas.openxmlformats.org/officeDocument/2006/relationships/hyperlink" Target="https://fr.m.wikipedia.org/wiki/Alpha_Trianguli_Australis" TargetMode="External"/><Relationship Id="rId22" Type="http://schemas.openxmlformats.org/officeDocument/2006/relationships/hyperlink" Target="https://fr.m.wikipedia.org/wiki/Epsilon_Carinae" TargetMode="External"/><Relationship Id="rId43" Type="http://schemas.openxmlformats.org/officeDocument/2006/relationships/hyperlink" Target="https://fr.m.wikipedia.org/wiki/Alpha2_Canum_Venaticorum" TargetMode="External"/><Relationship Id="rId64" Type="http://schemas.openxmlformats.org/officeDocument/2006/relationships/hyperlink" Target="https://fr.m.wikipedia.org/wiki/Gamma_Draconis" TargetMode="External"/><Relationship Id="rId118" Type="http://schemas.openxmlformats.org/officeDocument/2006/relationships/hyperlink" Target="https://fr.m.wikipedia.org/wiki/Kappa_Orionis" TargetMode="External"/><Relationship Id="rId139" Type="http://schemas.openxmlformats.org/officeDocument/2006/relationships/hyperlink" Target="https://fr.m.wikipedia.org/wiki/Sigma_Sagittarii" TargetMode="External"/><Relationship Id="rId85" Type="http://schemas.openxmlformats.org/officeDocument/2006/relationships/hyperlink" Target="https://fr.m.wikipedia.org/wiki/Alpha_Ursae_Majoris" TargetMode="External"/><Relationship Id="rId150" Type="http://schemas.openxmlformats.org/officeDocument/2006/relationships/hyperlink" Target="https://fr.m.wikipedia.org/wiki/Eta_Ophiuchi" TargetMode="External"/><Relationship Id="rId171" Type="http://schemas.openxmlformats.org/officeDocument/2006/relationships/drawing" Target="../drawings/drawing1.xml"/><Relationship Id="rId12" Type="http://schemas.openxmlformats.org/officeDocument/2006/relationships/hyperlink" Target="https://fr.m.wikipedia.org/wiki/Alpha_Ceti" TargetMode="External"/><Relationship Id="rId33" Type="http://schemas.openxmlformats.org/officeDocument/2006/relationships/hyperlink" Target="https://fr.m.wikipedia.org/wiki/Alpha_Centauri_A" TargetMode="External"/><Relationship Id="rId108" Type="http://schemas.openxmlformats.org/officeDocument/2006/relationships/hyperlink" Target="https://fr.m.wikipedia.org/wiki/Alpha_Lyncis" TargetMode="External"/><Relationship Id="rId129" Type="http://schemas.openxmlformats.org/officeDocument/2006/relationships/hyperlink" Target="https://fr.m.wikipedia.org/wiki/Beta_Ursae_Minoris" TargetMode="External"/><Relationship Id="rId54" Type="http://schemas.openxmlformats.org/officeDocument/2006/relationships/hyperlink" Target="https://fr.m.wikipedia.org/wiki/Alpha_Crucis" TargetMode="External"/><Relationship Id="rId75" Type="http://schemas.openxmlformats.org/officeDocument/2006/relationships/hyperlink" Target="https://fr.m.wikipedia.org/wiki/Pollux_(&#233;toile)" TargetMode="External"/><Relationship Id="rId96" Type="http://schemas.openxmlformats.org/officeDocument/2006/relationships/hyperlink" Target="https://fr.m.wikipedia.org/wiki/Alpha_Arae" TargetMode="External"/><Relationship Id="rId140" Type="http://schemas.openxmlformats.org/officeDocument/2006/relationships/hyperlink" Target="https://fr.m.wikipedia.org/wiki/Beta_Scorpii" TargetMode="External"/><Relationship Id="rId161" Type="http://schemas.openxmlformats.org/officeDocument/2006/relationships/hyperlink" Target="https://fr.m.wikipedia.org/wiki/Alpha_Aquarii" TargetMode="External"/><Relationship Id="rId1" Type="http://schemas.openxmlformats.org/officeDocument/2006/relationships/hyperlink" Target="https://fr.m.wikipedia.org/wiki/Lambda_Aquilae" TargetMode="External"/><Relationship Id="rId6" Type="http://schemas.openxmlformats.org/officeDocument/2006/relationships/hyperlink" Target="https://fr.m.wikipedia.org/wiki/Gamma_Andromedae" TargetMode="External"/><Relationship Id="rId23" Type="http://schemas.openxmlformats.org/officeDocument/2006/relationships/hyperlink" Target="https://fr.m.wikipedia.org/wiki/Canopus_(&#233;toile)" TargetMode="External"/><Relationship Id="rId28" Type="http://schemas.openxmlformats.org/officeDocument/2006/relationships/hyperlink" Target="https://fr.m.wikipedia.org/wiki/Beta_Cassiopeiae" TargetMode="External"/><Relationship Id="rId49" Type="http://schemas.openxmlformats.org/officeDocument/2006/relationships/hyperlink" Target="https://fr.m.wikipedia.org/wiki/Alpha_Circini" TargetMode="External"/><Relationship Id="rId114" Type="http://schemas.openxmlformats.org/officeDocument/2006/relationships/hyperlink" Target="https://fr.m.wikipedia.org/wiki/Gamma_Orionis" TargetMode="External"/><Relationship Id="rId119" Type="http://schemas.openxmlformats.org/officeDocument/2006/relationships/hyperlink" Target="https://fr.m.wikipedia.org/wiki/Iota_Orionis" TargetMode="External"/><Relationship Id="rId44" Type="http://schemas.openxmlformats.org/officeDocument/2006/relationships/hyperlink" Target="https://fr.m.wikipedia.org/wiki/Capella_(&#233;toile)" TargetMode="External"/><Relationship Id="rId60" Type="http://schemas.openxmlformats.org/officeDocument/2006/relationships/hyperlink" Target="https://fr.m.wikipedia.org/wiki/Epsilon_Cygni" TargetMode="External"/><Relationship Id="rId65" Type="http://schemas.openxmlformats.org/officeDocument/2006/relationships/hyperlink" Target="https://fr.m.wikipedia.org/wiki/Beta_Draconis" TargetMode="External"/><Relationship Id="rId81" Type="http://schemas.openxmlformats.org/officeDocument/2006/relationships/hyperlink" Target="https://fr.m.wikipedia.org/wiki/Omicron2_Canis_Majoris" TargetMode="External"/><Relationship Id="rId86" Type="http://schemas.openxmlformats.org/officeDocument/2006/relationships/hyperlink" Target="https://fr.m.wikipedia.org/wiki/Beta_Ursae_Majoris" TargetMode="External"/><Relationship Id="rId130" Type="http://schemas.openxmlformats.org/officeDocument/2006/relationships/hyperlink" Target="https://fr.m.wikipedia.org/wiki/Alpha_Ursae_Minoris" TargetMode="External"/><Relationship Id="rId135" Type="http://schemas.openxmlformats.org/officeDocument/2006/relationships/hyperlink" Target="https://fr.m.wikipedia.org/wiki/Pi_Puppis" TargetMode="External"/><Relationship Id="rId151" Type="http://schemas.openxmlformats.org/officeDocument/2006/relationships/hyperlink" Target="https://fr.m.wikipedia.org/wiki/Zeta_Ophiuchi" TargetMode="External"/><Relationship Id="rId156" Type="http://schemas.openxmlformats.org/officeDocument/2006/relationships/hyperlink" Target="https://fr.m.wikipedia.org/wiki/Theta_Tauri" TargetMode="External"/><Relationship Id="rId172" Type="http://schemas.openxmlformats.org/officeDocument/2006/relationships/vmlDrawing" Target="../drawings/vmlDrawing1.vml"/><Relationship Id="rId13" Type="http://schemas.openxmlformats.org/officeDocument/2006/relationships/hyperlink" Target="https://fr.m.wikipedia.org/wiki/Tau_Ceti" TargetMode="External"/><Relationship Id="rId18" Type="http://schemas.openxmlformats.org/officeDocument/2006/relationships/hyperlink" Target="https://fr.m.wikipedia.org/wiki/Soleil" TargetMode="External"/><Relationship Id="rId39" Type="http://schemas.openxmlformats.org/officeDocument/2006/relationships/hyperlink" Target="https://fr.m.wikipedia.org/wiki/Delta_Centauri" TargetMode="External"/><Relationship Id="rId109" Type="http://schemas.openxmlformats.org/officeDocument/2006/relationships/hyperlink" Target="https://fr.m.wikipedia.org/wiki/V&#233;ga" TargetMode="External"/><Relationship Id="rId34" Type="http://schemas.openxmlformats.org/officeDocument/2006/relationships/hyperlink" Target="https://fr.m.wikipedia.org/wiki/Alpha_Centauri_B" TargetMode="External"/><Relationship Id="rId50" Type="http://schemas.openxmlformats.org/officeDocument/2006/relationships/hyperlink" Target="https://fr.m.wikipedia.org/wiki/Gamma_Corvi" TargetMode="External"/><Relationship Id="rId55" Type="http://schemas.openxmlformats.org/officeDocument/2006/relationships/hyperlink" Target="https://fr.m.wikipedia.org/wiki/Alpha_Crucis" TargetMode="External"/><Relationship Id="rId76" Type="http://schemas.openxmlformats.org/officeDocument/2006/relationships/hyperlink" Target="https://fr.m.wikipedia.org/wiki/Epsilon_Canis_Majoris" TargetMode="External"/><Relationship Id="rId97" Type="http://schemas.openxmlformats.org/officeDocument/2006/relationships/hyperlink" Target="https://fr.m.wikipedia.org/wiki/Beta_Arae" TargetMode="External"/><Relationship Id="rId104" Type="http://schemas.openxmlformats.org/officeDocument/2006/relationships/hyperlink" Target="https://fr.m.wikipedia.org/wiki/R&#233;gulus_(&#233;toile)" TargetMode="External"/><Relationship Id="rId120" Type="http://schemas.openxmlformats.org/officeDocument/2006/relationships/hyperlink" Target="https://fr.m.wikipedia.org/wiki/Eta_Pegasi" TargetMode="External"/><Relationship Id="rId125" Type="http://schemas.openxmlformats.org/officeDocument/2006/relationships/hyperlink" Target="https://fr.m.wikipedia.org/wiki/Beta_Persei" TargetMode="External"/><Relationship Id="rId141" Type="http://schemas.openxmlformats.org/officeDocument/2006/relationships/hyperlink" Target="https://fr.m.wikipedia.org/wiki/Beta_Scorpii" TargetMode="External"/><Relationship Id="rId146" Type="http://schemas.openxmlformats.org/officeDocument/2006/relationships/hyperlink" Target="https://fr.m.wikipedia.org/wiki/Lambda_Scorpii" TargetMode="External"/><Relationship Id="rId167" Type="http://schemas.openxmlformats.org/officeDocument/2006/relationships/hyperlink" Target="https://fr.m.wikipedia.org/wiki/Lambda_Velorum" TargetMode="External"/><Relationship Id="rId7" Type="http://schemas.openxmlformats.org/officeDocument/2006/relationships/hyperlink" Target="https://fr.m.wikipedia.org/wiki/Alpha_Andromedae" TargetMode="External"/><Relationship Id="rId71" Type="http://schemas.openxmlformats.org/officeDocument/2006/relationships/hyperlink" Target="https://fr.m.wikipedia.org/wiki/Gamma_Geminorum" TargetMode="External"/><Relationship Id="rId92" Type="http://schemas.openxmlformats.org/officeDocument/2006/relationships/hyperlink" Target="https://fr.m.wikipedia.org/wiki/Alpha_Herculis" TargetMode="External"/><Relationship Id="rId162" Type="http://schemas.openxmlformats.org/officeDocument/2006/relationships/hyperlink" Target="https://fr.m.wikipedia.org/wiki/Beta_Aquarii" TargetMode="External"/><Relationship Id="rId2" Type="http://schemas.openxmlformats.org/officeDocument/2006/relationships/hyperlink" Target="https://fr.m.wikipedia.org/wiki/Alta&#239;r" TargetMode="External"/><Relationship Id="rId29" Type="http://schemas.openxmlformats.org/officeDocument/2006/relationships/hyperlink" Target="https://fr.m.wikipedia.org/wiki/Gamma_Cassiopeiae" TargetMode="External"/><Relationship Id="rId24" Type="http://schemas.openxmlformats.org/officeDocument/2006/relationships/hyperlink" Target="https://fr.m.wikipedia.org/wiki/Beta_Carinae" TargetMode="External"/><Relationship Id="rId40" Type="http://schemas.openxmlformats.org/officeDocument/2006/relationships/hyperlink" Target="https://fr.m.wikipedia.org/wiki/Theta_Centauri" TargetMode="External"/><Relationship Id="rId45" Type="http://schemas.openxmlformats.org/officeDocument/2006/relationships/hyperlink" Target="https://fr.m.wikipedia.org/wiki/Capella_(&#233;toile)" TargetMode="External"/><Relationship Id="rId66" Type="http://schemas.openxmlformats.org/officeDocument/2006/relationships/hyperlink" Target="https://fr.m.wikipedia.org/wiki/Delta_Draconis" TargetMode="External"/><Relationship Id="rId87" Type="http://schemas.openxmlformats.org/officeDocument/2006/relationships/hyperlink" Target="https://fr.m.wikipedia.org/wiki/Zeta_Ursae_Majoris" TargetMode="External"/><Relationship Id="rId110" Type="http://schemas.openxmlformats.org/officeDocument/2006/relationships/hyperlink" Target="https://fr.m.wikipedia.org/wiki/Alpha_Muscae" TargetMode="External"/><Relationship Id="rId115" Type="http://schemas.openxmlformats.org/officeDocument/2006/relationships/hyperlink" Target="https://fr.m.wikipedia.org/wiki/B&#233;telgeuse" TargetMode="External"/><Relationship Id="rId131" Type="http://schemas.openxmlformats.org/officeDocument/2006/relationships/hyperlink" Target="https://fr.m.wikipedia.org/wiki/Gamma_Ursae_Minoris" TargetMode="External"/><Relationship Id="rId136" Type="http://schemas.openxmlformats.org/officeDocument/2006/relationships/hyperlink" Target="https://fr.m.wikipedia.org/wiki/Xi_Puppis" TargetMode="External"/><Relationship Id="rId157" Type="http://schemas.openxmlformats.org/officeDocument/2006/relationships/hyperlink" Target="https://fr.m.wikipedia.org/wiki/Alpha_Telescopii" TargetMode="External"/><Relationship Id="rId61" Type="http://schemas.openxmlformats.org/officeDocument/2006/relationships/hyperlink" Target="https://fr.m.wikipedia.org/wiki/Gamma_Cygni" TargetMode="External"/><Relationship Id="rId82" Type="http://schemas.openxmlformats.org/officeDocument/2006/relationships/hyperlink" Target="https://fr.m.wikipedia.org/wiki/Sigma_Canis_Majoris" TargetMode="External"/><Relationship Id="rId152" Type="http://schemas.openxmlformats.org/officeDocument/2006/relationships/hyperlink" Target="https://fr.m.wikipedia.org/wiki/Delta_Ophiuchi" TargetMode="External"/><Relationship Id="rId173" Type="http://schemas.openxmlformats.org/officeDocument/2006/relationships/ctrlProp" Target="../ctrlProps/ctrlProp1.xml"/><Relationship Id="rId19" Type="http://schemas.openxmlformats.org/officeDocument/2006/relationships/hyperlink" Target="https://fr.m.wikipedia.org/wiki/Delta_Capricorni" TargetMode="External"/><Relationship Id="rId14" Type="http://schemas.openxmlformats.org/officeDocument/2006/relationships/hyperlink" Target="https://fr.m.wikipedia.org/wiki/Alpha_Arietis" TargetMode="External"/><Relationship Id="rId30" Type="http://schemas.openxmlformats.org/officeDocument/2006/relationships/hyperlink" Target="https://fr.m.wikipedia.org/wiki/Alpha_Cassiopeiae" TargetMode="External"/><Relationship Id="rId35" Type="http://schemas.openxmlformats.org/officeDocument/2006/relationships/hyperlink" Target="https://fr.m.wikipedia.org/wiki/Epsilon_Centauri" TargetMode="External"/><Relationship Id="rId56" Type="http://schemas.openxmlformats.org/officeDocument/2006/relationships/hyperlink" Target="https://fr.m.wikipedia.org/wiki/Gamma_Crucis" TargetMode="External"/><Relationship Id="rId77" Type="http://schemas.openxmlformats.org/officeDocument/2006/relationships/hyperlink" Target="https://fr.m.wikipedia.org/wiki/Eta_Canis_Majoris" TargetMode="External"/><Relationship Id="rId100" Type="http://schemas.openxmlformats.org/officeDocument/2006/relationships/hyperlink" Target="https://fr.m.wikipedia.org/wiki/Alpha_Pictoris" TargetMode="External"/><Relationship Id="rId105" Type="http://schemas.openxmlformats.org/officeDocument/2006/relationships/hyperlink" Target="https://fr.m.wikipedia.org/wiki/Delta_Leonis" TargetMode="External"/><Relationship Id="rId126" Type="http://schemas.openxmlformats.org/officeDocument/2006/relationships/hyperlink" Target="https://fr.m.wikipedia.org/wiki/Alpha_Persei" TargetMode="External"/><Relationship Id="rId147" Type="http://schemas.openxmlformats.org/officeDocument/2006/relationships/hyperlink" Target="https://fr.m.wikipedia.org/wiki/Epsilon_Scorpii" TargetMode="External"/><Relationship Id="rId168" Type="http://schemas.openxmlformats.org/officeDocument/2006/relationships/hyperlink" Target="https://fr.m.wikipedia.org/wiki/Gamma_Velorum" TargetMode="External"/><Relationship Id="rId8" Type="http://schemas.openxmlformats.org/officeDocument/2006/relationships/hyperlink" Target="https://fr.m.wikipedia.org/wiki/Beta_Andromedae" TargetMode="External"/><Relationship Id="rId51" Type="http://schemas.openxmlformats.org/officeDocument/2006/relationships/hyperlink" Target="https://fr.m.wikipedia.org/wiki/Alpha_Coronae_Borealis" TargetMode="External"/><Relationship Id="rId72" Type="http://schemas.openxmlformats.org/officeDocument/2006/relationships/hyperlink" Target="https://fr.m.wikipedia.org/wiki/Xi_Geminorum" TargetMode="External"/><Relationship Id="rId93" Type="http://schemas.openxmlformats.org/officeDocument/2006/relationships/hyperlink" Target="https://fr.m.wikipedia.org/wiki/Alpha_Herculis" TargetMode="External"/><Relationship Id="rId98" Type="http://schemas.openxmlformats.org/officeDocument/2006/relationships/hyperlink" Target="https://fr.m.wikipedia.org/wiki/Zeta_Arae" TargetMode="External"/><Relationship Id="rId121" Type="http://schemas.openxmlformats.org/officeDocument/2006/relationships/hyperlink" Target="https://fr.m.wikipedia.org/wiki/Alpha_Pavonis" TargetMode="External"/><Relationship Id="rId142" Type="http://schemas.openxmlformats.org/officeDocument/2006/relationships/hyperlink" Target="https://fr.m.wikipedia.org/wiki/Antar&#232;s" TargetMode="External"/><Relationship Id="rId163" Type="http://schemas.openxmlformats.org/officeDocument/2006/relationships/hyperlink" Target="https://fr.m.wikipedia.org/wiki/Alpha_Virginis" TargetMode="External"/><Relationship Id="rId3" Type="http://schemas.openxmlformats.org/officeDocument/2006/relationships/hyperlink" Target="https://fr.m.wikipedia.org/wiki/Zeta_Aquilae" TargetMode="External"/><Relationship Id="rId25" Type="http://schemas.openxmlformats.org/officeDocument/2006/relationships/hyperlink" Target="https://fr.m.wikipedia.org/wiki/Upsilon_Carinae" TargetMode="External"/><Relationship Id="rId46" Type="http://schemas.openxmlformats.org/officeDocument/2006/relationships/hyperlink" Target="https://fr.m.wikipedia.org/wiki/Capella_(&#233;toile)" TargetMode="External"/><Relationship Id="rId67" Type="http://schemas.openxmlformats.org/officeDocument/2006/relationships/hyperlink" Target="https://fr.m.wikipedia.org/wiki/Alpha_Doradus" TargetMode="External"/><Relationship Id="rId116" Type="http://schemas.openxmlformats.org/officeDocument/2006/relationships/hyperlink" Target="https://fr.m.wikipedia.org/wiki/Delta_Orionis" TargetMode="External"/><Relationship Id="rId137" Type="http://schemas.openxmlformats.org/officeDocument/2006/relationships/hyperlink" Target="https://fr.m.wikipedia.org/wiki/Zeta_Sagittarii" TargetMode="External"/><Relationship Id="rId158" Type="http://schemas.openxmlformats.org/officeDocument/2006/relationships/hyperlink" Target="https://fr.m.wikipedia.org/wiki/Alpha_Tucanae" TargetMode="External"/><Relationship Id="rId20" Type="http://schemas.openxmlformats.org/officeDocument/2006/relationships/hyperlink" Target="https://fr.m.wikipedia.org/wiki/Iota_Carinae" TargetMode="External"/><Relationship Id="rId41" Type="http://schemas.openxmlformats.org/officeDocument/2006/relationships/hyperlink" Target="https://fr.m.wikipedia.org/wiki/Alpha_Cephei" TargetMode="External"/><Relationship Id="rId62" Type="http://schemas.openxmlformats.org/officeDocument/2006/relationships/hyperlink" Target="https://fr.m.wikipedia.org/wiki/Zeta_Draconis" TargetMode="External"/><Relationship Id="rId83" Type="http://schemas.openxmlformats.org/officeDocument/2006/relationships/hyperlink" Target="https://fr.m.wikipedia.org/wiki/Epsilon_Ursae_Majoris" TargetMode="External"/><Relationship Id="rId88" Type="http://schemas.openxmlformats.org/officeDocument/2006/relationships/hyperlink" Target="https://fr.m.wikipedia.org/wiki/Zeta_Ursae_Majoris" TargetMode="External"/><Relationship Id="rId111" Type="http://schemas.openxmlformats.org/officeDocument/2006/relationships/hyperlink" Target="https://fr.m.wikipedia.org/wiki/Epsilon_Orionis" TargetMode="External"/><Relationship Id="rId132" Type="http://schemas.openxmlformats.org/officeDocument/2006/relationships/hyperlink" Target="https://fr.m.wikipedia.org/wiki/Alpha_Phoenicis" TargetMode="External"/><Relationship Id="rId153" Type="http://schemas.openxmlformats.org/officeDocument/2006/relationships/hyperlink" Target="https://fr.m.wikipedia.org/wiki/Beta_Ophiuchi" TargetMode="External"/><Relationship Id="rId174" Type="http://schemas.openxmlformats.org/officeDocument/2006/relationships/ctrlProp" Target="../ctrlProps/ctrlProp2.xml"/><Relationship Id="rId15" Type="http://schemas.openxmlformats.org/officeDocument/2006/relationships/hyperlink" Target="https://fr.m.wikipedia.org/wiki/Beta_Arietis" TargetMode="External"/><Relationship Id="rId36" Type="http://schemas.openxmlformats.org/officeDocument/2006/relationships/hyperlink" Target="https://fr.m.wikipedia.org/wiki/Eta_Centauri" TargetMode="External"/><Relationship Id="rId57" Type="http://schemas.openxmlformats.org/officeDocument/2006/relationships/hyperlink" Target="https://fr.m.wikipedia.org/wiki/Beta_Crucis" TargetMode="External"/><Relationship Id="rId106" Type="http://schemas.openxmlformats.org/officeDocument/2006/relationships/hyperlink" Target="https://fr.m.wikipedia.org/wiki/Alpha_Lupi" TargetMode="External"/><Relationship Id="rId127" Type="http://schemas.openxmlformats.org/officeDocument/2006/relationships/hyperlink" Target="https://fr.m.wikipedia.org/wiki/Procyon" TargetMode="External"/><Relationship Id="rId10" Type="http://schemas.openxmlformats.org/officeDocument/2006/relationships/hyperlink" Target="https://fr.m.wikipedia.org/wiki/Beta_Librae" TargetMode="External"/><Relationship Id="rId31" Type="http://schemas.openxmlformats.org/officeDocument/2006/relationships/hyperlink" Target="https://fr.m.wikipedia.org/wiki/Zeta_Centauri" TargetMode="External"/><Relationship Id="rId52" Type="http://schemas.openxmlformats.org/officeDocument/2006/relationships/hyperlink" Target="https://fr.m.wikipedia.org/wiki/Alpha_Coronae_Borealis" TargetMode="External"/><Relationship Id="rId73" Type="http://schemas.openxmlformats.org/officeDocument/2006/relationships/hyperlink" Target="https://fr.m.wikipedia.org/wiki/Alpha_Geminorum" TargetMode="External"/><Relationship Id="rId78" Type="http://schemas.openxmlformats.org/officeDocument/2006/relationships/hyperlink" Target="https://fr.m.wikipedia.org/wiki/Beta_Canis_Majoris" TargetMode="External"/><Relationship Id="rId94" Type="http://schemas.openxmlformats.org/officeDocument/2006/relationships/hyperlink" Target="https://fr.m.wikipedia.org/wiki/Alpha_Hydrae" TargetMode="External"/><Relationship Id="rId99" Type="http://schemas.openxmlformats.org/officeDocument/2006/relationships/hyperlink" Target="https://fr.m.wikipedia.org/wiki/Gamma_Arae" TargetMode="External"/><Relationship Id="rId101" Type="http://schemas.openxmlformats.org/officeDocument/2006/relationships/hyperlink" Target="https://fr.m.wikipedia.org/wiki/Alpha_Leporis" TargetMode="External"/><Relationship Id="rId122" Type="http://schemas.openxmlformats.org/officeDocument/2006/relationships/hyperlink" Target="https://fr.m.wikipedia.org/wiki/Epsilon_Pegasi" TargetMode="External"/><Relationship Id="rId143" Type="http://schemas.openxmlformats.org/officeDocument/2006/relationships/hyperlink" Target="https://fr.m.wikipedia.org/wiki/Delta_Scorpii" TargetMode="External"/><Relationship Id="rId148" Type="http://schemas.openxmlformats.org/officeDocument/2006/relationships/hyperlink" Target="https://fr.m.wikipedia.org/wiki/Alpha_Serpentis" TargetMode="External"/><Relationship Id="rId164" Type="http://schemas.openxmlformats.org/officeDocument/2006/relationships/hyperlink" Target="https://fr.m.wikipedia.org/wiki/Delta_Velorum" TargetMode="External"/><Relationship Id="rId169" Type="http://schemas.openxmlformats.org/officeDocument/2006/relationships/hyperlink" Target="https://fr.m.wikipedia.org/wiki/Phi_Velorum" TargetMode="External"/><Relationship Id="rId4" Type="http://schemas.openxmlformats.org/officeDocument/2006/relationships/hyperlink" Target="https://fr.m.wikipedia.org/wiki/Gamma_Aquilae" TargetMode="External"/><Relationship Id="rId9" Type="http://schemas.openxmlformats.org/officeDocument/2006/relationships/hyperlink" Target="https://fr.m.wikipedia.org/wiki/Alpha_Librae" TargetMode="External"/><Relationship Id="rId26" Type="http://schemas.openxmlformats.org/officeDocument/2006/relationships/hyperlink" Target="https://fr.m.wikipedia.org/wiki/Upsilon_Carinae" TargetMode="External"/><Relationship Id="rId47" Type="http://schemas.openxmlformats.org/officeDocument/2006/relationships/hyperlink" Target="https://fr.m.wikipedia.org/wiki/Beta_Aurigae" TargetMode="External"/><Relationship Id="rId68" Type="http://schemas.openxmlformats.org/officeDocument/2006/relationships/hyperlink" Target="https://fr.m.wikipedia.org/wiki/Theta_Eridani" TargetMode="External"/><Relationship Id="rId89" Type="http://schemas.openxmlformats.org/officeDocument/2006/relationships/hyperlink" Target="https://fr.m.wikipedia.org/wiki/Gamma_Ursae_Majoris" TargetMode="External"/><Relationship Id="rId112" Type="http://schemas.openxmlformats.org/officeDocument/2006/relationships/hyperlink" Target="https://fr.m.wikipedia.org/wiki/Zeta_Orionis" TargetMode="External"/><Relationship Id="rId133" Type="http://schemas.openxmlformats.org/officeDocument/2006/relationships/hyperlink" Target="https://fr.m.wikipedia.org/wiki/Fomalhaut" TargetMode="External"/><Relationship Id="rId154" Type="http://schemas.openxmlformats.org/officeDocument/2006/relationships/hyperlink" Target="https://fr.m.wikipedia.org/wiki/Ald&#233;baran" TargetMode="External"/><Relationship Id="rId175" Type="http://schemas.openxmlformats.org/officeDocument/2006/relationships/comments" Target="../comments1.xml"/><Relationship Id="rId16" Type="http://schemas.openxmlformats.org/officeDocument/2006/relationships/hyperlink" Target="https://fr.m.wikipedia.org/wiki/Arcturus" TargetMode="External"/><Relationship Id="rId37" Type="http://schemas.openxmlformats.org/officeDocument/2006/relationships/hyperlink" Target="https://fr.m.wikipedia.org/wiki/Gamma_Centauri" TargetMode="External"/><Relationship Id="rId58" Type="http://schemas.openxmlformats.org/officeDocument/2006/relationships/hyperlink" Target="https://fr.m.wikipedia.org/wiki/Beta_Cygni" TargetMode="External"/><Relationship Id="rId79" Type="http://schemas.openxmlformats.org/officeDocument/2006/relationships/hyperlink" Target="https://fr.m.wikipedia.org/wiki/Sirius" TargetMode="External"/><Relationship Id="rId102" Type="http://schemas.openxmlformats.org/officeDocument/2006/relationships/hyperlink" Target="https://fr.m.wikipedia.org/wiki/Gamma_Leonis" TargetMode="External"/><Relationship Id="rId123" Type="http://schemas.openxmlformats.org/officeDocument/2006/relationships/hyperlink" Target="https://fr.m.wikipedia.org/wiki/Alpha_Pegasi" TargetMode="External"/><Relationship Id="rId144" Type="http://schemas.openxmlformats.org/officeDocument/2006/relationships/hyperlink" Target="https://fr.m.wikipedia.org/wiki/Kappa_Scorpii" TargetMode="External"/><Relationship Id="rId90" Type="http://schemas.openxmlformats.org/officeDocument/2006/relationships/hyperlink" Target="https://fr.m.wikipedia.org/wiki/Alpha_Gruis" TargetMode="External"/><Relationship Id="rId165" Type="http://schemas.openxmlformats.org/officeDocument/2006/relationships/hyperlink" Target="https://fr.m.wikipedia.org/wiki/Delta_Velorum" TargetMode="External"/><Relationship Id="rId27" Type="http://schemas.openxmlformats.org/officeDocument/2006/relationships/hyperlink" Target="https://fr.m.wikipedia.org/wiki/V337_Carinae" TargetMode="External"/><Relationship Id="rId48" Type="http://schemas.openxmlformats.org/officeDocument/2006/relationships/hyperlink" Target="https://fr.m.wikipedia.org/wiki/Alpha_Columbae" TargetMode="External"/><Relationship Id="rId69" Type="http://schemas.openxmlformats.org/officeDocument/2006/relationships/hyperlink" Target="https://fr.m.wikipedia.org/wiki/Achernar" TargetMode="External"/><Relationship Id="rId113" Type="http://schemas.openxmlformats.org/officeDocument/2006/relationships/hyperlink" Target="https://fr.m.wikipedia.org/wiki/Zeta_Orionis" TargetMode="External"/><Relationship Id="rId134" Type="http://schemas.openxmlformats.org/officeDocument/2006/relationships/hyperlink" Target="https://fr.m.wikipedia.org/wiki/Zeta_Puppis" TargetMode="External"/><Relationship Id="rId80" Type="http://schemas.openxmlformats.org/officeDocument/2006/relationships/hyperlink" Target="https://fr.m.wikipedia.org/wiki/Delta_Canis_Majoris" TargetMode="External"/><Relationship Id="rId155" Type="http://schemas.openxmlformats.org/officeDocument/2006/relationships/hyperlink" Target="https://fr.m.wikipedia.org/wiki/Beta_Tauri" TargetMode="External"/><Relationship Id="rId176" Type="http://schemas.microsoft.com/office/2017/10/relationships/threadedComment" Target="../threadedComments/threadedComment1.xml"/><Relationship Id="rId17" Type="http://schemas.openxmlformats.org/officeDocument/2006/relationships/hyperlink" Target="https://fr.m.wikipedia.org/wiki/Epsilon_Bootis" TargetMode="External"/><Relationship Id="rId38" Type="http://schemas.openxmlformats.org/officeDocument/2006/relationships/hyperlink" Target="https://fr.m.wikipedia.org/wiki/Beta_Centauri" TargetMode="External"/><Relationship Id="rId59" Type="http://schemas.openxmlformats.org/officeDocument/2006/relationships/hyperlink" Target="https://fr.m.wikipedia.org/wiki/Deneb" TargetMode="External"/><Relationship Id="rId103" Type="http://schemas.openxmlformats.org/officeDocument/2006/relationships/hyperlink" Target="https://fr.m.wikipedia.org/wiki/Beta_Leonis" TargetMode="External"/><Relationship Id="rId124" Type="http://schemas.openxmlformats.org/officeDocument/2006/relationships/hyperlink" Target="https://fr.m.wikipedia.org/wiki/Beta_Pegasi" TargetMode="External"/><Relationship Id="rId70" Type="http://schemas.openxmlformats.org/officeDocument/2006/relationships/hyperlink" Target="https://fr.m.wikipedia.org/wiki/Beta_Eridani" TargetMode="External"/><Relationship Id="rId91" Type="http://schemas.openxmlformats.org/officeDocument/2006/relationships/hyperlink" Target="https://fr.m.wikipedia.org/wiki/Beta_Gruis" TargetMode="External"/><Relationship Id="rId145" Type="http://schemas.openxmlformats.org/officeDocument/2006/relationships/hyperlink" Target="https://fr.m.wikipedia.org/wiki/Theta_Scorpii" TargetMode="External"/><Relationship Id="rId166" Type="http://schemas.openxmlformats.org/officeDocument/2006/relationships/hyperlink" Target="https://fr.m.wikipedia.org/wiki/Kappa_Velor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AG248"/>
  <sheetViews>
    <sheetView tabSelected="1" topLeftCell="I1" zoomScale="90" zoomScaleNormal="90" zoomScaleSheetLayoutView="100" workbookViewId="0">
      <pane xSplit="6" ySplit="1" topLeftCell="AD2" activePane="bottomRight" state="frozen"/>
      <selection activeCell="G1" sqref="A1:XFD1"/>
      <selection pane="bottomLeft" activeCell="A60" sqref="A60"/>
      <selection pane="topRight" activeCell="L1" sqref="L1"/>
      <selection pane="bottomRight" activeCell="AF2" sqref="AF2"/>
    </sheetView>
  </sheetViews>
  <sheetFormatPr defaultColWidth="8.62890625" defaultRowHeight="18" customHeight="1" x14ac:dyDescent="0.2"/>
  <cols>
    <col min="1" max="1" width="12.5390625" style="1" customWidth="1"/>
    <col min="2" max="2" width="40.72265625" style="2" customWidth="1"/>
    <col min="3" max="4" width="20.2265625" style="1" customWidth="1"/>
    <col min="5" max="5" width="12.80859375" style="1" customWidth="1"/>
    <col min="6" max="6" width="21.171875" style="1" customWidth="1"/>
    <col min="7" max="7" width="20.765625" style="3" customWidth="1"/>
    <col min="8" max="9" width="10.78515625" style="3" customWidth="1"/>
    <col min="10" max="10" width="10.3828125" style="3" customWidth="1"/>
    <col min="11" max="11" width="6.47265625" style="1" customWidth="1"/>
    <col min="12" max="12" width="10.78515625" style="1" customWidth="1"/>
    <col min="13" max="13" width="15.23828125" style="129" customWidth="1"/>
    <col min="14" max="14" width="15.23828125" style="5" customWidth="1"/>
    <col min="15" max="15" width="21.84375" style="5" customWidth="1"/>
    <col min="16" max="16" width="18.33984375" style="5" customWidth="1"/>
    <col min="17" max="17" width="7.55078125" style="6" customWidth="1"/>
    <col min="18" max="18" width="13.34765625" style="6" customWidth="1"/>
    <col min="19" max="19" width="11.4609375" style="1" customWidth="1"/>
    <col min="20" max="20" width="8.62890625" style="1"/>
    <col min="21" max="21" width="34.51953125" style="1" customWidth="1"/>
    <col min="22" max="22" width="16.31640625" style="1" customWidth="1"/>
    <col min="23" max="23" width="14.96875" style="1" customWidth="1"/>
    <col min="24" max="27" width="8.62890625" style="1"/>
    <col min="28" max="28" width="17.39453125" style="1" customWidth="1"/>
    <col min="29" max="29" width="21.57421875" style="1" customWidth="1"/>
    <col min="30" max="31" width="8.62890625" style="1"/>
    <col min="32" max="32" width="19.28125" style="1" customWidth="1"/>
    <col min="33" max="16384" width="8.62890625" style="1"/>
  </cols>
  <sheetData>
    <row r="1" spans="1:33" ht="18" customHeight="1" x14ac:dyDescent="0.2">
      <c r="A1" s="7" t="s">
        <v>0</v>
      </c>
      <c r="B1" s="8" t="s">
        <v>1</v>
      </c>
      <c r="C1" s="9" t="s">
        <v>2</v>
      </c>
      <c r="D1" s="9" t="s">
        <v>577</v>
      </c>
      <c r="E1" s="10" t="s">
        <v>3</v>
      </c>
      <c r="F1" s="11" t="s">
        <v>4</v>
      </c>
      <c r="G1" s="12" t="s">
        <v>5</v>
      </c>
      <c r="H1" s="12" t="s">
        <v>6</v>
      </c>
      <c r="I1" s="13" t="s">
        <v>7</v>
      </c>
      <c r="J1" s="14" t="s">
        <v>8</v>
      </c>
      <c r="K1" s="15" t="s">
        <v>9</v>
      </c>
      <c r="L1" s="116" t="s">
        <v>580</v>
      </c>
      <c r="M1" s="127" t="s">
        <v>10</v>
      </c>
      <c r="N1" s="16" t="s">
        <v>11</v>
      </c>
      <c r="O1" s="16" t="s">
        <v>584</v>
      </c>
      <c r="P1" s="122" t="s">
        <v>585</v>
      </c>
      <c r="Q1" s="17" t="s">
        <v>12</v>
      </c>
      <c r="R1" s="15" t="s">
        <v>13</v>
      </c>
      <c r="S1" s="18" t="s">
        <v>14</v>
      </c>
      <c r="T1" s="19" t="s">
        <v>15</v>
      </c>
      <c r="U1" s="20" t="s">
        <v>16</v>
      </c>
      <c r="V1" s="21" t="s">
        <v>576</v>
      </c>
      <c r="W1" s="21" t="s">
        <v>17</v>
      </c>
      <c r="X1" s="21" t="s">
        <v>18</v>
      </c>
      <c r="Y1" s="21" t="s">
        <v>19</v>
      </c>
      <c r="Z1" s="21" t="s">
        <v>20</v>
      </c>
      <c r="AA1" s="21" t="s">
        <v>21</v>
      </c>
      <c r="AB1" s="22" t="s">
        <v>22</v>
      </c>
      <c r="AC1" s="22" t="s">
        <v>23</v>
      </c>
      <c r="AD1" s="21" t="s">
        <v>24</v>
      </c>
      <c r="AE1" s="21" t="s">
        <v>25</v>
      </c>
      <c r="AF1" s="1" t="s">
        <v>594</v>
      </c>
    </row>
    <row r="2" spans="1:33" ht="18" customHeight="1" x14ac:dyDescent="0.2">
      <c r="A2" s="23"/>
      <c r="B2" s="50" t="s">
        <v>313</v>
      </c>
      <c r="C2" s="51"/>
      <c r="D2" s="51"/>
      <c r="E2" s="25"/>
      <c r="F2" s="92" t="s">
        <v>314</v>
      </c>
      <c r="G2" s="26" t="s">
        <v>29</v>
      </c>
      <c r="M2" s="128"/>
      <c r="N2" s="27">
        <v>59</v>
      </c>
      <c r="O2" s="71">
        <f>M2/ N2</f>
        <v>0</v>
      </c>
      <c r="P2" s="71"/>
      <c r="Q2" s="6" t="s">
        <v>43</v>
      </c>
      <c r="AE2" s="30" t="s">
        <v>32</v>
      </c>
      <c r="AF2" s="126" t="str">
        <f>IF(COUNTIF(M2:N2,"")=0,"","ligne vide")</f>
        <v>ligne vide</v>
      </c>
    </row>
    <row r="3" spans="1:33" ht="18" customHeight="1" x14ac:dyDescent="0.2">
      <c r="A3" s="23"/>
      <c r="B3" s="50" t="s">
        <v>208</v>
      </c>
      <c r="C3" s="51"/>
      <c r="D3" s="51"/>
      <c r="E3" s="25"/>
      <c r="F3" s="38" t="s">
        <v>209</v>
      </c>
      <c r="G3" s="26" t="s">
        <v>29</v>
      </c>
      <c r="H3" s="46"/>
      <c r="I3" s="29" t="s">
        <v>32</v>
      </c>
      <c r="J3" s="46"/>
      <c r="M3" s="128"/>
      <c r="N3" s="27">
        <v>70</v>
      </c>
      <c r="O3" s="71">
        <f>M3/ N3</f>
        <v>0</v>
      </c>
      <c r="P3" s="71"/>
      <c r="Q3" s="28" t="s">
        <v>43</v>
      </c>
      <c r="AE3" s="30" t="s">
        <v>32</v>
      </c>
      <c r="AF3" s="126" t="str">
        <f t="shared" ref="AF3:AF66" si="0">IF(COUNTIF(M3:N3,"")=0,"","ligne vide")</f>
        <v>ligne vide</v>
      </c>
      <c r="AG3" s="35"/>
    </row>
    <row r="4" spans="1:33" s="21" customFormat="1" ht="18" customHeight="1" x14ac:dyDescent="0.2">
      <c r="A4" s="1"/>
      <c r="B4" s="2" t="s">
        <v>439</v>
      </c>
      <c r="C4" s="1"/>
      <c r="D4" s="1"/>
      <c r="E4" s="1"/>
      <c r="F4" s="101" t="s">
        <v>440</v>
      </c>
      <c r="G4" s="44" t="s">
        <v>58</v>
      </c>
      <c r="H4" s="3"/>
      <c r="I4" s="3"/>
      <c r="J4" s="3"/>
      <c r="K4" s="37" t="s">
        <v>32</v>
      </c>
      <c r="L4" s="37"/>
      <c r="M4" s="129"/>
      <c r="N4" s="5"/>
      <c r="O4" s="5"/>
      <c r="P4" s="5"/>
      <c r="Q4" s="6" t="s">
        <v>85</v>
      </c>
      <c r="R4" s="6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6" t="str">
        <f t="shared" si="0"/>
        <v>ligne vide</v>
      </c>
      <c r="AG4" s="1"/>
    </row>
    <row r="5" spans="1:33" s="21" customFormat="1" ht="18" customHeight="1" x14ac:dyDescent="0.2">
      <c r="A5" s="23"/>
      <c r="B5" s="50" t="s">
        <v>412</v>
      </c>
      <c r="C5" s="51"/>
      <c r="D5" s="51"/>
      <c r="E5" s="25"/>
      <c r="F5" s="19" t="s">
        <v>413</v>
      </c>
      <c r="G5" s="39" t="s">
        <v>42</v>
      </c>
      <c r="H5" s="3"/>
      <c r="I5" s="29" t="s">
        <v>32</v>
      </c>
      <c r="J5" s="3"/>
      <c r="K5" s="1"/>
      <c r="L5" s="1"/>
      <c r="M5" s="128"/>
      <c r="N5" s="27">
        <v>51</v>
      </c>
      <c r="O5" s="71">
        <f>M5/ N5</f>
        <v>0</v>
      </c>
      <c r="P5" s="71"/>
      <c r="Q5" s="6" t="s">
        <v>43</v>
      </c>
      <c r="R5" s="28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30" t="s">
        <v>32</v>
      </c>
      <c r="AF5" s="126" t="str">
        <f t="shared" si="0"/>
        <v>ligne vide</v>
      </c>
      <c r="AG5" s="1"/>
    </row>
    <row r="6" spans="1:33" s="21" customFormat="1" ht="18" customHeight="1" x14ac:dyDescent="0.2">
      <c r="A6" s="1"/>
      <c r="B6" s="2" t="s">
        <v>210</v>
      </c>
      <c r="C6" s="1"/>
      <c r="D6" s="1"/>
      <c r="E6" s="1"/>
      <c r="F6" s="38" t="s">
        <v>209</v>
      </c>
      <c r="G6" s="26" t="s">
        <v>29</v>
      </c>
      <c r="H6" s="3"/>
      <c r="I6" s="29" t="s">
        <v>32</v>
      </c>
      <c r="J6" s="40"/>
      <c r="K6" s="1"/>
      <c r="L6" s="1"/>
      <c r="M6" s="129"/>
      <c r="N6" s="5">
        <v>11.4</v>
      </c>
      <c r="O6" s="71">
        <f>M6/ N6</f>
        <v>0</v>
      </c>
      <c r="P6" s="71"/>
      <c r="Q6" s="28" t="s">
        <v>43</v>
      </c>
      <c r="R6" s="6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26" t="str">
        <f t="shared" si="0"/>
        <v>ligne vide</v>
      </c>
      <c r="AG6" s="1"/>
    </row>
    <row r="7" spans="1:33" ht="18" customHeight="1" x14ac:dyDescent="0.2">
      <c r="B7" s="2" t="s">
        <v>383</v>
      </c>
      <c r="F7" s="97" t="s">
        <v>384</v>
      </c>
      <c r="K7" s="37" t="s">
        <v>32</v>
      </c>
      <c r="L7" s="37"/>
      <c r="Q7" s="28" t="s">
        <v>85</v>
      </c>
      <c r="R7" s="28" t="s">
        <v>97</v>
      </c>
      <c r="AF7" s="126" t="str">
        <f t="shared" si="0"/>
        <v>ligne vide</v>
      </c>
    </row>
    <row r="8" spans="1:33" ht="18" customHeight="1" x14ac:dyDescent="0.2">
      <c r="B8" s="2" t="s">
        <v>92</v>
      </c>
      <c r="F8" s="55" t="s">
        <v>93</v>
      </c>
      <c r="Q8" s="6" t="s">
        <v>85</v>
      </c>
      <c r="AF8" s="126" t="str">
        <f t="shared" si="0"/>
        <v>ligne vide</v>
      </c>
    </row>
    <row r="9" spans="1:33" ht="18" hidden="1" customHeight="1" x14ac:dyDescent="0.2">
      <c r="A9" s="23">
        <v>204</v>
      </c>
      <c r="B9" s="24" t="s">
        <v>181</v>
      </c>
      <c r="C9" s="23"/>
      <c r="D9" s="23"/>
      <c r="E9" s="25" t="s">
        <v>182</v>
      </c>
      <c r="F9" s="75" t="s">
        <v>183</v>
      </c>
      <c r="G9" s="58" t="s">
        <v>109</v>
      </c>
      <c r="K9" s="37" t="s">
        <v>32</v>
      </c>
      <c r="L9" s="37"/>
      <c r="M9" s="128">
        <v>3.19</v>
      </c>
      <c r="N9" s="27">
        <v>53</v>
      </c>
      <c r="O9" s="71">
        <f>M9/ N9</f>
        <v>6.0188679245283018E-2</v>
      </c>
      <c r="P9" s="71">
        <f>N9/M9</f>
        <v>16.614420062695924</v>
      </c>
      <c r="Q9" s="28" t="s">
        <v>85</v>
      </c>
      <c r="R9" s="28"/>
      <c r="S9" s="1" t="str">
        <f>MID(E9,3,50)</f>
        <v>Cir</v>
      </c>
      <c r="U9" s="1" t="str">
        <f>MID(E9,SEARCH(" ",SUBSTITUTE(E9,CHAR(160)," "))+1,99)</f>
        <v>Cir</v>
      </c>
      <c r="V9" s="1" t="s">
        <v>184</v>
      </c>
      <c r="AB9" s="29" t="s">
        <v>32</v>
      </c>
      <c r="AF9" s="126" t="str">
        <f t="shared" si="0"/>
        <v/>
      </c>
    </row>
    <row r="10" spans="1:33" ht="18" customHeight="1" x14ac:dyDescent="0.2">
      <c r="B10" s="2" t="s">
        <v>181</v>
      </c>
      <c r="F10" s="75" t="s">
        <v>183</v>
      </c>
      <c r="G10" s="58" t="s">
        <v>109</v>
      </c>
      <c r="K10" s="37"/>
      <c r="L10" s="37"/>
      <c r="Q10" s="28" t="s">
        <v>85</v>
      </c>
      <c r="R10" s="28" t="s">
        <v>97</v>
      </c>
      <c r="AF10" s="126" t="str">
        <f t="shared" si="0"/>
        <v>ligne vide</v>
      </c>
    </row>
    <row r="11" spans="1:33" ht="18" customHeight="1" x14ac:dyDescent="0.2">
      <c r="B11" s="2" t="s">
        <v>259</v>
      </c>
      <c r="F11" s="19" t="s">
        <v>260</v>
      </c>
      <c r="K11" s="1" t="s">
        <v>32</v>
      </c>
      <c r="Q11" s="6" t="s">
        <v>85</v>
      </c>
      <c r="AF11" s="126" t="str">
        <f t="shared" si="0"/>
        <v>ligne vide</v>
      </c>
    </row>
    <row r="12" spans="1:33" ht="18" customHeight="1" x14ac:dyDescent="0.2">
      <c r="A12" s="23"/>
      <c r="B12" s="24" t="s">
        <v>342</v>
      </c>
      <c r="C12" s="23"/>
      <c r="D12" s="23"/>
      <c r="E12" s="25"/>
      <c r="F12" s="95" t="s">
        <v>343</v>
      </c>
      <c r="G12" s="26" t="s">
        <v>29</v>
      </c>
      <c r="K12" s="37" t="s">
        <v>32</v>
      </c>
      <c r="L12" s="37"/>
      <c r="M12" s="128"/>
      <c r="N12" s="27"/>
      <c r="O12" s="27"/>
      <c r="P12" s="27"/>
      <c r="Q12" s="6" t="s">
        <v>43</v>
      </c>
      <c r="R12" s="66" t="s">
        <v>32</v>
      </c>
      <c r="AF12" s="126" t="str">
        <f t="shared" si="0"/>
        <v>ligne vide</v>
      </c>
    </row>
    <row r="13" spans="1:33" ht="18" customHeight="1" x14ac:dyDescent="0.2">
      <c r="B13" s="2" t="s">
        <v>367</v>
      </c>
      <c r="E13" s="25" t="s">
        <v>368</v>
      </c>
      <c r="F13" s="35" t="s">
        <v>369</v>
      </c>
      <c r="G13" s="58" t="s">
        <v>109</v>
      </c>
      <c r="I13" s="29" t="s">
        <v>32</v>
      </c>
      <c r="K13" s="1" t="s">
        <v>32</v>
      </c>
      <c r="Q13" s="6" t="s">
        <v>43</v>
      </c>
      <c r="R13" s="28"/>
      <c r="AF13" s="126" t="str">
        <f t="shared" si="0"/>
        <v>ligne vide</v>
      </c>
    </row>
    <row r="14" spans="1:33" ht="18" customHeight="1" x14ac:dyDescent="0.2">
      <c r="B14" s="2" t="s">
        <v>519</v>
      </c>
      <c r="F14" s="110" t="s">
        <v>520</v>
      </c>
      <c r="K14" s="1" t="s">
        <v>32</v>
      </c>
      <c r="Q14" s="28" t="s">
        <v>85</v>
      </c>
      <c r="R14" s="28" t="s">
        <v>97</v>
      </c>
      <c r="AF14" s="126" t="str">
        <f t="shared" si="0"/>
        <v>ligne vide</v>
      </c>
    </row>
    <row r="15" spans="1:33" ht="18" hidden="1" customHeight="1" x14ac:dyDescent="0.2">
      <c r="A15" s="23">
        <v>107</v>
      </c>
      <c r="B15" s="24" t="s">
        <v>378</v>
      </c>
      <c r="C15" s="23"/>
      <c r="D15" s="23"/>
      <c r="E15" s="25" t="s">
        <v>379</v>
      </c>
      <c r="F15" s="93" t="s">
        <v>380</v>
      </c>
      <c r="G15" s="44" t="s">
        <v>58</v>
      </c>
      <c r="K15" s="37" t="s">
        <v>32</v>
      </c>
      <c r="L15" s="37"/>
      <c r="M15" s="128">
        <v>2.677</v>
      </c>
      <c r="N15" s="27">
        <v>310</v>
      </c>
      <c r="O15" s="71">
        <f>M15/ N15</f>
        <v>8.6354838709677417E-3</v>
      </c>
      <c r="P15" s="71">
        <f>N15/M15</f>
        <v>115.80127007844602</v>
      </c>
      <c r="Q15" s="28" t="s">
        <v>85</v>
      </c>
      <c r="R15" s="28" t="s">
        <v>97</v>
      </c>
      <c r="S15" s="1" t="str">
        <f>MID(E15,3,50)</f>
        <v>Mus</v>
      </c>
      <c r="U15" s="1" t="str">
        <f>MID(E15,SEARCH(" ",SUBSTITUTE(E15,CHAR(160)," "))+1,99)</f>
        <v>Mus</v>
      </c>
      <c r="V15" s="1" t="s">
        <v>381</v>
      </c>
      <c r="AB15" s="29" t="s">
        <v>32</v>
      </c>
      <c r="AF15" s="126" t="str">
        <f t="shared" si="0"/>
        <v/>
      </c>
    </row>
    <row r="16" spans="1:33" ht="18" hidden="1" customHeight="1" x14ac:dyDescent="0.2">
      <c r="A16" s="23">
        <v>226</v>
      </c>
      <c r="B16" s="24" t="s">
        <v>338</v>
      </c>
      <c r="C16" s="23"/>
      <c r="D16" s="23"/>
      <c r="E16" s="25" t="s">
        <v>339</v>
      </c>
      <c r="F16" s="94" t="s">
        <v>340</v>
      </c>
      <c r="G16" s="58" t="s">
        <v>109</v>
      </c>
      <c r="K16" s="37" t="s">
        <v>32</v>
      </c>
      <c r="L16" s="37"/>
      <c r="M16" s="128">
        <v>3.3</v>
      </c>
      <c r="N16" s="27">
        <v>99</v>
      </c>
      <c r="O16" s="71">
        <f>M16/ N16</f>
        <v>3.3333333333333333E-2</v>
      </c>
      <c r="P16" s="71">
        <f>N16/M16</f>
        <v>30</v>
      </c>
      <c r="Q16" s="28" t="s">
        <v>85</v>
      </c>
      <c r="R16" s="28"/>
      <c r="S16" s="1" t="str">
        <f>MID(E16,3,50)</f>
        <v>Pic</v>
      </c>
      <c r="U16" s="1" t="str">
        <f>MID(E16,SEARCH(" ",SUBSTITUTE(E16,CHAR(160)," "))+1,99)</f>
        <v>Pic</v>
      </c>
      <c r="V16" s="1" t="s">
        <v>341</v>
      </c>
      <c r="AB16" s="29" t="s">
        <v>32</v>
      </c>
      <c r="AF16" s="126" t="str">
        <f t="shared" si="0"/>
        <v/>
      </c>
    </row>
    <row r="17" spans="1:32" ht="18" customHeight="1" x14ac:dyDescent="0.2">
      <c r="B17" s="2" t="s">
        <v>83</v>
      </c>
      <c r="F17" s="54" t="s">
        <v>84</v>
      </c>
      <c r="K17" s="1" t="s">
        <v>32</v>
      </c>
      <c r="Q17" s="6" t="s">
        <v>85</v>
      </c>
      <c r="AF17" s="126" t="str">
        <f t="shared" si="0"/>
        <v>ligne vide</v>
      </c>
    </row>
    <row r="18" spans="1:32" ht="18" hidden="1" customHeight="1" x14ac:dyDescent="0.2">
      <c r="A18" s="23">
        <v>103</v>
      </c>
      <c r="B18" s="24" t="s">
        <v>497</v>
      </c>
      <c r="C18" s="23"/>
      <c r="D18" s="23"/>
      <c r="E18" s="25" t="s">
        <v>498</v>
      </c>
      <c r="F18" s="60" t="s">
        <v>499</v>
      </c>
      <c r="G18" s="44" t="s">
        <v>58</v>
      </c>
      <c r="K18" s="37" t="s">
        <v>32</v>
      </c>
      <c r="L18" s="37"/>
      <c r="M18" s="128">
        <v>2.6379999999999999</v>
      </c>
      <c r="N18" s="27">
        <v>73</v>
      </c>
      <c r="O18" s="71">
        <f>M18/ N18</f>
        <v>3.6136986301369863E-2</v>
      </c>
      <c r="P18" s="71">
        <f>N18/M18</f>
        <v>27.672479150871872</v>
      </c>
      <c r="Q18" s="34" t="s">
        <v>30</v>
      </c>
      <c r="R18" s="28"/>
      <c r="S18" s="1" t="s">
        <v>500</v>
      </c>
      <c r="U18" s="1" t="str">
        <f>MID(E18,SEARCH(" ",SUBSTITUTE(E18,CHAR(160)," "))+1,99)</f>
        <v>Ser</v>
      </c>
      <c r="V18" s="1" t="s">
        <v>501</v>
      </c>
      <c r="AB18" s="29" t="s">
        <v>32</v>
      </c>
      <c r="AC18" s="30" t="s">
        <v>32</v>
      </c>
      <c r="AF18" s="126" t="str">
        <f t="shared" si="0"/>
        <v/>
      </c>
    </row>
    <row r="19" spans="1:32" ht="18" hidden="1" customHeight="1" x14ac:dyDescent="0.2">
      <c r="A19" s="23">
        <v>277</v>
      </c>
      <c r="B19" s="24" t="s">
        <v>529</v>
      </c>
      <c r="C19" s="23"/>
      <c r="D19" s="23"/>
      <c r="E19" s="25" t="s">
        <v>530</v>
      </c>
      <c r="F19" s="1" t="s">
        <v>531</v>
      </c>
      <c r="G19" s="26" t="s">
        <v>29</v>
      </c>
      <c r="K19" s="37" t="s">
        <v>32</v>
      </c>
      <c r="L19" s="37"/>
      <c r="M19" s="128">
        <v>3.4769999999999999</v>
      </c>
      <c r="N19" s="27">
        <v>250</v>
      </c>
      <c r="O19" s="71">
        <f>M19/ N19</f>
        <v>1.3908E-2</v>
      </c>
      <c r="P19" s="71">
        <f>N19/M19</f>
        <v>71.901064135749209</v>
      </c>
      <c r="Q19" s="6" t="s">
        <v>85</v>
      </c>
      <c r="S19" s="1" t="str">
        <f>MID(E19,3,50)</f>
        <v>Tel</v>
      </c>
      <c r="U19" s="1" t="str">
        <f>MID(E19,SEARCH(" ",SUBSTITUTE(E19,CHAR(160)," "))+1,99)</f>
        <v>Tel</v>
      </c>
      <c r="V19" s="1" t="s">
        <v>532</v>
      </c>
      <c r="AB19" s="29" t="s">
        <v>32</v>
      </c>
      <c r="AF19" s="126" t="str">
        <f t="shared" si="0"/>
        <v/>
      </c>
    </row>
    <row r="20" spans="1:32" ht="18" hidden="1" customHeight="1" x14ac:dyDescent="0.2">
      <c r="A20" s="23">
        <v>139</v>
      </c>
      <c r="B20" s="24" t="s">
        <v>533</v>
      </c>
      <c r="C20" s="23"/>
      <c r="D20" s="23"/>
      <c r="E20" s="25" t="s">
        <v>534</v>
      </c>
      <c r="F20" s="62" t="s">
        <v>535</v>
      </c>
      <c r="G20" s="39" t="s">
        <v>42</v>
      </c>
      <c r="K20" s="37" t="s">
        <v>32</v>
      </c>
      <c r="L20" s="37"/>
      <c r="M20" s="128">
        <v>2.86</v>
      </c>
      <c r="N20" s="27">
        <v>200</v>
      </c>
      <c r="O20" s="71">
        <f>M20/ N20</f>
        <v>1.43E-2</v>
      </c>
      <c r="P20" s="71">
        <f>N20/M20</f>
        <v>69.930069930069934</v>
      </c>
      <c r="Q20" s="28" t="s">
        <v>85</v>
      </c>
      <c r="R20" s="28" t="s">
        <v>97</v>
      </c>
      <c r="S20" s="1" t="str">
        <f>MID(E20,3,50)</f>
        <v>Tuc</v>
      </c>
      <c r="U20" s="1" t="str">
        <f>MID(E20,SEARCH(" ",SUBSTITUTE(E20,CHAR(160)," "))+1,99)</f>
        <v>Tuc</v>
      </c>
      <c r="V20" s="1" t="s">
        <v>536</v>
      </c>
      <c r="AB20" s="29" t="s">
        <v>32</v>
      </c>
      <c r="AF20" s="126" t="str">
        <f t="shared" si="0"/>
        <v/>
      </c>
    </row>
    <row r="21" spans="1:32" ht="18" hidden="1" customHeight="1" x14ac:dyDescent="0.2">
      <c r="A21" s="23">
        <v>151</v>
      </c>
      <c r="B21" s="24" t="s">
        <v>242</v>
      </c>
      <c r="C21" s="23"/>
      <c r="D21" s="23"/>
      <c r="E21" s="25" t="s">
        <v>243</v>
      </c>
      <c r="F21" s="62" t="s">
        <v>244</v>
      </c>
      <c r="G21" s="58" t="s">
        <v>109</v>
      </c>
      <c r="K21" s="41"/>
      <c r="L21" s="41"/>
      <c r="M21" s="128">
        <v>2.9</v>
      </c>
      <c r="N21" s="27">
        <v>120</v>
      </c>
      <c r="O21" s="71">
        <f>M21/ N21</f>
        <v>2.4166666666666666E-2</v>
      </c>
      <c r="P21" s="71">
        <f>N21/M21</f>
        <v>41.379310344827587</v>
      </c>
      <c r="Q21" s="28" t="s">
        <v>85</v>
      </c>
      <c r="R21" s="28"/>
      <c r="S21" s="1" t="str">
        <f>MID(E21,3,50)</f>
        <v> Eri</v>
      </c>
      <c r="U21" s="1" t="str">
        <f>MID(E21,SEARCH(" ",SUBSTITUTE(E21,CHAR(160)," "))+1,99)</f>
        <v>Eri</v>
      </c>
      <c r="V21" s="1" t="s">
        <v>245</v>
      </c>
      <c r="AB21" s="29" t="s">
        <v>32</v>
      </c>
      <c r="AF21" s="126" t="str">
        <f t="shared" si="0"/>
        <v/>
      </c>
    </row>
    <row r="22" spans="1:32" ht="18" hidden="1" customHeight="1" x14ac:dyDescent="0.2">
      <c r="A22" s="23">
        <v>8</v>
      </c>
      <c r="B22" s="31" t="s">
        <v>246</v>
      </c>
      <c r="C22" s="32"/>
      <c r="D22" s="32"/>
      <c r="E22" s="25" t="s">
        <v>247</v>
      </c>
      <c r="F22" s="62" t="s">
        <v>244</v>
      </c>
      <c r="G22" s="58" t="s">
        <v>109</v>
      </c>
      <c r="J22" s="33" t="s">
        <v>35</v>
      </c>
      <c r="M22" s="128">
        <v>0.5</v>
      </c>
      <c r="N22" s="27">
        <v>140</v>
      </c>
      <c r="O22" s="71">
        <f>M22/ N22</f>
        <v>3.5714285714285713E-3</v>
      </c>
      <c r="P22" s="71">
        <f>N22/M22</f>
        <v>280</v>
      </c>
      <c r="Q22" s="28" t="s">
        <v>85</v>
      </c>
      <c r="R22" s="28"/>
      <c r="S22" s="1" t="str">
        <f>MID(E22,3,50)</f>
        <v>Eri</v>
      </c>
      <c r="U22" s="1" t="str">
        <f>MID(E22,SEARCH(" ",SUBSTITUTE(E22,CHAR(160)," "))+1,99)</f>
        <v>Eri</v>
      </c>
      <c r="V22" s="1" t="s">
        <v>245</v>
      </c>
      <c r="W22" s="1" t="s">
        <v>32</v>
      </c>
      <c r="Z22" s="1" t="s">
        <v>32</v>
      </c>
      <c r="AB22" s="29" t="s">
        <v>97</v>
      </c>
      <c r="AC22" s="49"/>
      <c r="AF22" s="126" t="str">
        <f t="shared" si="0"/>
        <v/>
      </c>
    </row>
    <row r="23" spans="1:32" ht="18" hidden="1" customHeight="1" x14ac:dyDescent="0.2">
      <c r="A23" s="23">
        <v>101</v>
      </c>
      <c r="B23" s="24" t="s">
        <v>478</v>
      </c>
      <c r="C23" s="23"/>
      <c r="D23" s="23"/>
      <c r="E23" s="25" t="s">
        <v>482</v>
      </c>
      <c r="F23" s="106" t="s">
        <v>480</v>
      </c>
      <c r="G23" s="26" t="s">
        <v>29</v>
      </c>
      <c r="H23" s="45" t="s">
        <v>6</v>
      </c>
      <c r="I23" s="46"/>
      <c r="J23" s="46"/>
      <c r="K23" s="1" t="s">
        <v>32</v>
      </c>
      <c r="M23" s="128">
        <v>2.62</v>
      </c>
      <c r="N23" s="27">
        <v>530</v>
      </c>
      <c r="O23" s="71">
        <f>M23/ N23</f>
        <v>4.9433962264150942E-3</v>
      </c>
      <c r="P23" s="71">
        <f>N23/M23</f>
        <v>202.29007633587784</v>
      </c>
      <c r="Q23" s="6" t="s">
        <v>43</v>
      </c>
      <c r="S23" s="1" t="str">
        <f>MID(E23,3,50)</f>
        <v> Sco</v>
      </c>
      <c r="U23" s="1" t="str">
        <f>MID(E23,SEARCH(" ",SUBSTITUTE(E23,CHAR(160)," "))+1,99)</f>
        <v>Sco</v>
      </c>
      <c r="AB23" s="29" t="s">
        <v>32</v>
      </c>
      <c r="AF23" s="126" t="str">
        <f t="shared" si="0"/>
        <v/>
      </c>
    </row>
    <row r="24" spans="1:32" ht="18" hidden="1" customHeight="1" x14ac:dyDescent="0.2">
      <c r="A24" s="23"/>
      <c r="B24" s="24" t="s">
        <v>478</v>
      </c>
      <c r="C24" s="23"/>
      <c r="D24" s="23"/>
      <c r="E24" s="25" t="s">
        <v>479</v>
      </c>
      <c r="F24" s="106" t="s">
        <v>480</v>
      </c>
      <c r="G24" s="26" t="s">
        <v>29</v>
      </c>
      <c r="H24" s="45" t="s">
        <v>6</v>
      </c>
      <c r="M24" s="128">
        <v>2.5</v>
      </c>
      <c r="N24" s="27">
        <v>530</v>
      </c>
      <c r="O24" s="71">
        <f>M24/ N24</f>
        <v>4.7169811320754715E-3</v>
      </c>
      <c r="P24" s="71">
        <f>N24/M24</f>
        <v>212</v>
      </c>
      <c r="Q24" s="6" t="s">
        <v>43</v>
      </c>
      <c r="S24" s="1" t="str">
        <f>MID(E24,3,50)</f>
        <v>Sco</v>
      </c>
      <c r="U24" s="1" t="str">
        <f>MID(E24,SEARCH(" ",SUBSTITUTE(E24,CHAR(160)," "))+1,99)</f>
        <v>Sco</v>
      </c>
      <c r="V24" s="1" t="s">
        <v>481</v>
      </c>
      <c r="AB24" s="29" t="s">
        <v>32</v>
      </c>
      <c r="AF24" s="126" t="str">
        <f t="shared" si="0"/>
        <v/>
      </c>
    </row>
    <row r="25" spans="1:32" ht="18" hidden="1" customHeight="1" x14ac:dyDescent="0.2">
      <c r="A25" s="23">
        <v>12</v>
      </c>
      <c r="B25" s="31" t="s">
        <v>590</v>
      </c>
      <c r="C25" s="32"/>
      <c r="D25" s="32"/>
      <c r="E25" s="25" t="s">
        <v>199</v>
      </c>
      <c r="F25" s="52" t="s">
        <v>200</v>
      </c>
      <c r="G25" s="44" t="s">
        <v>58</v>
      </c>
      <c r="J25" s="33" t="s">
        <v>35</v>
      </c>
      <c r="K25" s="37" t="s">
        <v>32</v>
      </c>
      <c r="L25" s="37"/>
      <c r="M25" s="128">
        <v>0.81</v>
      </c>
      <c r="N25" s="27">
        <v>320</v>
      </c>
      <c r="O25" s="71">
        <f>M25/ N25</f>
        <v>2.5312500000000001E-3</v>
      </c>
      <c r="P25" s="71">
        <f>N25/M25</f>
        <v>395.06172839506172</v>
      </c>
      <c r="Q25" s="28" t="s">
        <v>85</v>
      </c>
      <c r="R25" s="28" t="s">
        <v>97</v>
      </c>
      <c r="S25" s="1" t="str">
        <f>MID(E25,3,50)</f>
        <v> Cru</v>
      </c>
      <c r="U25" s="1" t="str">
        <f>MID(E25,SEARCH(" ",SUBSTITUTE(E25,CHAR(160)," "))+1,99)</f>
        <v>Cru</v>
      </c>
      <c r="V25" s="1" t="s">
        <v>201</v>
      </c>
      <c r="W25" s="1" t="s">
        <v>32</v>
      </c>
      <c r="Z25" s="1" t="s">
        <v>32</v>
      </c>
      <c r="AB25" s="29" t="s">
        <v>32</v>
      </c>
      <c r="AC25" s="49"/>
      <c r="AF25" s="126" t="str">
        <f t="shared" si="0"/>
        <v/>
      </c>
    </row>
    <row r="26" spans="1:32" ht="18" hidden="1" customHeight="1" x14ac:dyDescent="0.2">
      <c r="A26" s="23">
        <v>57</v>
      </c>
      <c r="B26" s="24" t="s">
        <v>202</v>
      </c>
      <c r="C26" s="23"/>
      <c r="D26" s="23"/>
      <c r="E26" s="25" t="s">
        <v>203</v>
      </c>
      <c r="F26" s="52" t="s">
        <v>200</v>
      </c>
      <c r="G26" s="44" t="s">
        <v>58</v>
      </c>
      <c r="K26" s="37"/>
      <c r="L26" s="37"/>
      <c r="M26" s="128">
        <v>2.09</v>
      </c>
      <c r="N26" s="27">
        <v>320</v>
      </c>
      <c r="O26" s="71">
        <f>M26/ N26</f>
        <v>6.5312499999999997E-3</v>
      </c>
      <c r="P26" s="71">
        <f>N26/M26</f>
        <v>153.11004784688996</v>
      </c>
      <c r="Q26" s="28" t="s">
        <v>85</v>
      </c>
      <c r="R26" s="28" t="s">
        <v>97</v>
      </c>
      <c r="S26" s="1" t="str">
        <f>MID(E26,3,50)</f>
        <v> Cru</v>
      </c>
      <c r="U26" s="1" t="str">
        <f>MID(E26,SEARCH(" ",SUBSTITUTE(E26,CHAR(160)," "))+1,99)</f>
        <v>Cru</v>
      </c>
      <c r="V26" s="1" t="s">
        <v>201</v>
      </c>
      <c r="AB26" s="29" t="s">
        <v>32</v>
      </c>
      <c r="AF26" s="126" t="str">
        <f t="shared" si="0"/>
        <v/>
      </c>
    </row>
    <row r="27" spans="1:32" ht="18" hidden="1" customHeight="1" x14ac:dyDescent="0.2">
      <c r="A27" s="23">
        <v>23</v>
      </c>
      <c r="B27" s="31" t="s">
        <v>592</v>
      </c>
      <c r="C27" s="32"/>
      <c r="D27" s="32"/>
      <c r="E27" s="25" t="s">
        <v>203</v>
      </c>
      <c r="F27" s="52" t="s">
        <v>200</v>
      </c>
      <c r="G27" s="44" t="s">
        <v>58</v>
      </c>
      <c r="J27" s="33" t="s">
        <v>35</v>
      </c>
      <c r="K27" s="37"/>
      <c r="L27" s="37"/>
      <c r="M27" s="128">
        <v>1.4</v>
      </c>
      <c r="N27" s="27">
        <v>320</v>
      </c>
      <c r="O27" s="71">
        <f>M27/ N27</f>
        <v>4.3749999999999995E-3</v>
      </c>
      <c r="P27" s="71">
        <f>N27/M27</f>
        <v>228.57142857142858</v>
      </c>
      <c r="Q27" s="28" t="s">
        <v>85</v>
      </c>
      <c r="R27" s="28" t="s">
        <v>97</v>
      </c>
      <c r="S27" s="1" t="str">
        <f>MID(E27,3,50)</f>
        <v> Cru</v>
      </c>
      <c r="U27" s="1" t="str">
        <f>MID(E27,SEARCH(" ",SUBSTITUTE(E27,CHAR(160)," "))+1,99)</f>
        <v>Cru</v>
      </c>
      <c r="V27" s="1" t="s">
        <v>201</v>
      </c>
      <c r="W27" s="1" t="s">
        <v>32</v>
      </c>
      <c r="Z27" s="1" t="s">
        <v>32</v>
      </c>
      <c r="AB27" s="29" t="s">
        <v>32</v>
      </c>
      <c r="AC27" s="49"/>
      <c r="AF27" s="126" t="str">
        <f t="shared" si="0"/>
        <v/>
      </c>
    </row>
    <row r="28" spans="1:32" ht="18" hidden="1" customHeight="1" x14ac:dyDescent="0.2">
      <c r="A28" s="23">
        <v>24</v>
      </c>
      <c r="B28" s="31" t="s">
        <v>275</v>
      </c>
      <c r="C28" s="32"/>
      <c r="D28" s="32"/>
      <c r="E28" s="25" t="s">
        <v>276</v>
      </c>
      <c r="F28" s="89" t="s">
        <v>277</v>
      </c>
      <c r="G28" s="58" t="s">
        <v>109</v>
      </c>
      <c r="J28" s="33" t="s">
        <v>35</v>
      </c>
      <c r="M28" s="128">
        <v>1.5129999999999999</v>
      </c>
      <c r="N28" s="27">
        <v>430</v>
      </c>
      <c r="O28" s="71">
        <f>M28/ N28</f>
        <v>3.5186046511627906E-3</v>
      </c>
      <c r="P28" s="71">
        <f>N28/M28</f>
        <v>284.20356906807666</v>
      </c>
      <c r="Q28" s="28" t="s">
        <v>85</v>
      </c>
      <c r="S28" s="1" t="str">
        <f>MID(E28,3,50)</f>
        <v>CMa</v>
      </c>
      <c r="U28" s="1" t="str">
        <f>MID(E28,SEARCH(" ",SUBSTITUTE(E28,CHAR(160)," "))+1,99)</f>
        <v>CMa</v>
      </c>
      <c r="V28" s="1" t="s">
        <v>278</v>
      </c>
      <c r="W28" s="1" t="s">
        <v>32</v>
      </c>
      <c r="Z28" s="1" t="s">
        <v>32</v>
      </c>
      <c r="AB28" s="29" t="s">
        <v>97</v>
      </c>
      <c r="AC28" s="30" t="s">
        <v>32</v>
      </c>
      <c r="AF28" s="126" t="str">
        <f t="shared" si="0"/>
        <v/>
      </c>
    </row>
    <row r="29" spans="1:32" ht="18" hidden="1" customHeight="1" x14ac:dyDescent="0.2">
      <c r="A29" s="23">
        <v>31</v>
      </c>
      <c r="B29" s="24" t="s">
        <v>307</v>
      </c>
      <c r="C29" s="23"/>
      <c r="D29" s="23"/>
      <c r="E29" s="25" t="s">
        <v>308</v>
      </c>
      <c r="F29" s="91" t="s">
        <v>309</v>
      </c>
      <c r="G29" s="39" t="s">
        <v>42</v>
      </c>
      <c r="K29" s="37" t="s">
        <v>32</v>
      </c>
      <c r="L29" s="37"/>
      <c r="M29" s="128">
        <v>1.74</v>
      </c>
      <c r="N29" s="27">
        <v>100</v>
      </c>
      <c r="O29" s="71">
        <f>M29/ N29</f>
        <v>1.7399999999999999E-2</v>
      </c>
      <c r="P29" s="71">
        <f>N29/M29</f>
        <v>57.47126436781609</v>
      </c>
      <c r="Q29" s="28" t="s">
        <v>85</v>
      </c>
      <c r="R29" s="28"/>
      <c r="S29" s="1" t="str">
        <f>MID(E29,3,50)</f>
        <v>Gru</v>
      </c>
      <c r="U29" s="1" t="str">
        <f>MID(E29,SEARCH(" ",SUBSTITUTE(E29,CHAR(160)," "))+1,99)</f>
        <v>Gru</v>
      </c>
      <c r="V29" s="1" t="s">
        <v>310</v>
      </c>
      <c r="AB29" s="29" t="s">
        <v>32</v>
      </c>
      <c r="AF29" s="126" t="str">
        <f t="shared" si="0"/>
        <v/>
      </c>
    </row>
    <row r="30" spans="1:32" ht="18" hidden="1" customHeight="1" x14ac:dyDescent="0.2">
      <c r="A30" s="23">
        <v>268</v>
      </c>
      <c r="B30" s="24" t="s">
        <v>26</v>
      </c>
      <c r="C30" s="23"/>
      <c r="D30" s="23"/>
      <c r="E30" s="25" t="s">
        <v>27</v>
      </c>
      <c r="F30" s="19" t="s">
        <v>28</v>
      </c>
      <c r="G30" s="26" t="s">
        <v>29</v>
      </c>
      <c r="M30" s="128">
        <v>3.427</v>
      </c>
      <c r="N30" s="27">
        <v>130</v>
      </c>
      <c r="O30" s="71">
        <f>M30/ N30</f>
        <v>2.6361538461538461E-2</v>
      </c>
      <c r="P30" s="71">
        <f>N30/M30</f>
        <v>37.934053107674352</v>
      </c>
      <c r="Q30" s="28" t="s">
        <v>30</v>
      </c>
      <c r="R30" s="28"/>
      <c r="S30" s="1" t="str">
        <f>MID(E30,3,50)</f>
        <v>Aql</v>
      </c>
      <c r="U30" s="1" t="str">
        <f>MID(E30,SEARCH(" ",SUBSTITUTE(E30,CHAR(160)," "))+1,99)</f>
        <v>Aql</v>
      </c>
      <c r="V30" s="1" t="s">
        <v>31</v>
      </c>
      <c r="AB30" s="29" t="s">
        <v>32</v>
      </c>
      <c r="AC30" s="30" t="s">
        <v>32</v>
      </c>
      <c r="AF30" s="126" t="str">
        <f t="shared" si="0"/>
        <v/>
      </c>
    </row>
    <row r="31" spans="1:32" ht="18" hidden="1" customHeight="1" x14ac:dyDescent="0.2">
      <c r="A31" s="23">
        <v>186</v>
      </c>
      <c r="B31" s="24" t="s">
        <v>211</v>
      </c>
      <c r="C31" s="23"/>
      <c r="D31" s="23"/>
      <c r="E31" s="25" t="s">
        <v>212</v>
      </c>
      <c r="F31" s="38" t="s">
        <v>209</v>
      </c>
      <c r="G31" s="26" t="s">
        <v>29</v>
      </c>
      <c r="I31" s="29" t="s">
        <v>32</v>
      </c>
      <c r="K31" s="1" t="s">
        <v>32</v>
      </c>
      <c r="M31" s="128">
        <v>3.085</v>
      </c>
      <c r="N31" s="27">
        <v>390</v>
      </c>
      <c r="O31" s="71">
        <f>M31/ N31</f>
        <v>7.9102564102564096E-3</v>
      </c>
      <c r="P31" s="71">
        <f>N31/M31</f>
        <v>126.41815235008104</v>
      </c>
      <c r="Q31" s="6" t="s">
        <v>43</v>
      </c>
      <c r="S31" s="1" t="str">
        <f>MID(E31,3,50)</f>
        <v> Cyg</v>
      </c>
      <c r="U31" s="1" t="str">
        <f>MID(E31,SEARCH(" ",SUBSTITUTE(E31,CHAR(160)," "))+1,99)</f>
        <v>Cyg</v>
      </c>
      <c r="V31" s="1" t="s">
        <v>213</v>
      </c>
      <c r="AB31" s="29" t="s">
        <v>32</v>
      </c>
      <c r="AF31" s="126" t="str">
        <f t="shared" si="0"/>
        <v/>
      </c>
    </row>
    <row r="32" spans="1:32" ht="18" hidden="1" customHeight="1" x14ac:dyDescent="0.2">
      <c r="A32" s="23">
        <v>13</v>
      </c>
      <c r="B32" s="31" t="s">
        <v>521</v>
      </c>
      <c r="C32" s="32"/>
      <c r="D32" s="32"/>
      <c r="E32" s="25" t="s">
        <v>522</v>
      </c>
      <c r="F32" s="111" t="s">
        <v>523</v>
      </c>
      <c r="G32" s="58" t="s">
        <v>109</v>
      </c>
      <c r="H32" s="46" t="s">
        <v>59</v>
      </c>
      <c r="J32" s="33" t="s">
        <v>35</v>
      </c>
      <c r="L32" s="1">
        <v>44.2</v>
      </c>
      <c r="M32" s="128">
        <v>0.85</v>
      </c>
      <c r="N32" s="27">
        <v>65</v>
      </c>
      <c r="O32" s="71">
        <f>M32/ N32</f>
        <v>1.3076923076923076E-2</v>
      </c>
      <c r="P32" s="71">
        <f>N32/M32</f>
        <v>76.470588235294116</v>
      </c>
      <c r="Q32" s="6" t="s">
        <v>43</v>
      </c>
      <c r="S32" s="1" t="str">
        <f>MID(E32,3,50)</f>
        <v>Tau</v>
      </c>
      <c r="U32" s="1" t="str">
        <f>MID(E32,SEARCH(" ",SUBSTITUTE(E32,CHAR(160)," "))+1,99)</f>
        <v>Tau</v>
      </c>
      <c r="V32" s="1" t="s">
        <v>524</v>
      </c>
      <c r="W32" s="1" t="s">
        <v>32</v>
      </c>
      <c r="Y32" s="1" t="s">
        <v>32</v>
      </c>
      <c r="Z32" s="1" t="s">
        <v>32</v>
      </c>
      <c r="AB32" s="29" t="s">
        <v>97</v>
      </c>
      <c r="AC32" s="30" t="s">
        <v>32</v>
      </c>
      <c r="AF32" s="126" t="str">
        <f t="shared" si="0"/>
        <v/>
      </c>
    </row>
    <row r="33" spans="1:32" ht="18" hidden="1" customHeight="1" x14ac:dyDescent="0.2">
      <c r="A33" s="23">
        <v>213</v>
      </c>
      <c r="B33" s="24" t="s">
        <v>155</v>
      </c>
      <c r="C33" s="23"/>
      <c r="D33" s="23"/>
      <c r="E33" s="25" t="s">
        <v>159</v>
      </c>
      <c r="F33" s="19" t="s">
        <v>157</v>
      </c>
      <c r="G33" s="67" t="s">
        <v>125</v>
      </c>
      <c r="I33" s="65" t="s">
        <v>32</v>
      </c>
      <c r="K33" s="37" t="s">
        <v>32</v>
      </c>
      <c r="L33" s="37"/>
      <c r="M33" s="128">
        <v>3.2250000000000001</v>
      </c>
      <c r="N33" s="27">
        <v>45</v>
      </c>
      <c r="O33" s="71">
        <f>M33/ N33</f>
        <v>7.166666666666667E-2</v>
      </c>
      <c r="P33" s="71">
        <f>N33/M33</f>
        <v>13.953488372093023</v>
      </c>
      <c r="Q33" s="6" t="s">
        <v>43</v>
      </c>
      <c r="R33" s="66" t="s">
        <v>32</v>
      </c>
      <c r="S33" s="1" t="str">
        <f>MID(E33,3,50)</f>
        <v> Cep</v>
      </c>
      <c r="U33" s="1" t="str">
        <f>MID(E33,SEARCH(" ",SUBSTITUTE(E33,CHAR(160)," "))+1,99)</f>
        <v>Cep</v>
      </c>
      <c r="V33" s="1" t="s">
        <v>158</v>
      </c>
      <c r="W33" s="1" t="s">
        <v>32</v>
      </c>
      <c r="AA33" s="1" t="s">
        <v>32</v>
      </c>
      <c r="AB33" s="29" t="s">
        <v>32</v>
      </c>
      <c r="AF33" s="126" t="str">
        <f t="shared" si="0"/>
        <v/>
      </c>
    </row>
    <row r="34" spans="1:32" ht="18" hidden="1" customHeight="1" x14ac:dyDescent="0.2">
      <c r="A34" s="23">
        <v>87</v>
      </c>
      <c r="B34" s="24" t="s">
        <v>155</v>
      </c>
      <c r="C34" s="23"/>
      <c r="D34" s="23"/>
      <c r="E34" s="25" t="s">
        <v>156</v>
      </c>
      <c r="F34" s="19" t="s">
        <v>157</v>
      </c>
      <c r="G34" s="67" t="s">
        <v>125</v>
      </c>
      <c r="I34" s="65" t="s">
        <v>32</v>
      </c>
      <c r="M34" s="128">
        <v>2.44</v>
      </c>
      <c r="N34" s="27">
        <v>49</v>
      </c>
      <c r="O34" s="71">
        <f>M34/ N34</f>
        <v>4.9795918367346939E-2</v>
      </c>
      <c r="P34" s="71">
        <f>N34/M34</f>
        <v>20.081967213114755</v>
      </c>
      <c r="Q34" s="6" t="s">
        <v>43</v>
      </c>
      <c r="R34" s="66" t="s">
        <v>32</v>
      </c>
      <c r="S34" s="1" t="str">
        <f>MID(E34,3,50)</f>
        <v>Cep</v>
      </c>
      <c r="U34" s="1" t="str">
        <f>MID(E34,SEARCH(" ",SUBSTITUTE(E34,CHAR(160)," "))+1,99)</f>
        <v>Cep</v>
      </c>
      <c r="V34" s="1" t="s">
        <v>158</v>
      </c>
      <c r="W34" s="1" t="s">
        <v>32</v>
      </c>
      <c r="AB34" s="29" t="s">
        <v>32</v>
      </c>
      <c r="AF34" s="126" t="str">
        <f t="shared" si="0"/>
        <v/>
      </c>
    </row>
    <row r="35" spans="1:32" ht="18" hidden="1" customHeight="1" x14ac:dyDescent="0.2">
      <c r="A35" s="23">
        <v>202</v>
      </c>
      <c r="B35" s="24" t="s">
        <v>223</v>
      </c>
      <c r="C35" s="23"/>
      <c r="D35" s="23"/>
      <c r="E35" s="25" t="s">
        <v>224</v>
      </c>
      <c r="F35" s="80" t="s">
        <v>225</v>
      </c>
      <c r="G35" s="67" t="s">
        <v>125</v>
      </c>
      <c r="I35" s="65" t="s">
        <v>32</v>
      </c>
      <c r="M35" s="128">
        <v>3.1739999999999999</v>
      </c>
      <c r="N35" s="27">
        <v>340</v>
      </c>
      <c r="O35" s="71">
        <f>M35/ N35</f>
        <v>9.335294117647058E-3</v>
      </c>
      <c r="P35" s="71">
        <f>N35/M35</f>
        <v>107.12035286704474</v>
      </c>
      <c r="Q35" s="6" t="s">
        <v>43</v>
      </c>
      <c r="R35" s="66" t="s">
        <v>32</v>
      </c>
      <c r="S35" s="1" t="str">
        <f>MID(E35,3,50)</f>
        <v>Dra</v>
      </c>
      <c r="U35" s="1" t="str">
        <f>MID(E35,SEARCH(" ",SUBSTITUTE(E35,CHAR(160)," "))+1,99)</f>
        <v>Dra</v>
      </c>
      <c r="V35" s="1" t="s">
        <v>226</v>
      </c>
      <c r="AB35" s="29" t="s">
        <v>32</v>
      </c>
      <c r="AF35" s="126" t="str">
        <f t="shared" si="0"/>
        <v/>
      </c>
    </row>
    <row r="36" spans="1:32" ht="18" customHeight="1" x14ac:dyDescent="0.2">
      <c r="B36" s="2" t="s">
        <v>191</v>
      </c>
      <c r="F36" s="78" t="s">
        <v>192</v>
      </c>
      <c r="Q36" s="6" t="s">
        <v>85</v>
      </c>
      <c r="AF36" s="126" t="str">
        <f t="shared" si="0"/>
        <v>ligne vide</v>
      </c>
    </row>
    <row r="37" spans="1:32" ht="18" hidden="1" customHeight="1" x14ac:dyDescent="0.2">
      <c r="A37" s="23">
        <v>74</v>
      </c>
      <c r="B37" s="24" t="s">
        <v>352</v>
      </c>
      <c r="C37" s="23"/>
      <c r="D37" s="23"/>
      <c r="E37" s="25" t="s">
        <v>353</v>
      </c>
      <c r="F37" s="96" t="s">
        <v>354</v>
      </c>
      <c r="G37" s="44" t="s">
        <v>58</v>
      </c>
      <c r="H37" s="45" t="s">
        <v>59</v>
      </c>
      <c r="I37" s="46"/>
      <c r="J37" s="46"/>
      <c r="K37" s="1" t="s">
        <v>32</v>
      </c>
      <c r="M37" s="128">
        <v>2.2799999999999998</v>
      </c>
      <c r="N37" s="27">
        <v>130</v>
      </c>
      <c r="O37" s="71">
        <f>M37/ N37</f>
        <v>1.7538461538461537E-2</v>
      </c>
      <c r="P37" s="71">
        <f>N37/M37</f>
        <v>57.01754385964913</v>
      </c>
      <c r="Q37" s="6" t="s">
        <v>43</v>
      </c>
      <c r="S37" s="1" t="str">
        <f>MID(E37,3,50)</f>
        <v> Leo</v>
      </c>
      <c r="U37" s="1" t="str">
        <f>MID(E37,SEARCH(" ",SUBSTITUTE(E37,CHAR(160)," "))+1,99)</f>
        <v>Leo</v>
      </c>
      <c r="AB37" s="29" t="s">
        <v>32</v>
      </c>
      <c r="AF37" s="126" t="str">
        <f t="shared" si="0"/>
        <v/>
      </c>
    </row>
    <row r="38" spans="1:32" ht="18" hidden="1" customHeight="1" x14ac:dyDescent="0.2">
      <c r="A38" s="23">
        <v>59</v>
      </c>
      <c r="B38" s="24" t="s">
        <v>423</v>
      </c>
      <c r="C38" s="23"/>
      <c r="D38" s="23"/>
      <c r="E38" s="25" t="s">
        <v>424</v>
      </c>
      <c r="F38" s="99" t="s">
        <v>425</v>
      </c>
      <c r="G38" s="58" t="s">
        <v>109</v>
      </c>
      <c r="I38" s="65" t="s">
        <v>32</v>
      </c>
      <c r="K38" s="1" t="s">
        <v>32</v>
      </c>
      <c r="M38" s="128">
        <v>2.12</v>
      </c>
      <c r="N38" s="27">
        <v>93</v>
      </c>
      <c r="O38" s="71">
        <f>M38/ N38</f>
        <v>2.2795698924731184E-2</v>
      </c>
      <c r="P38" s="71">
        <f>N38/M38</f>
        <v>43.867924528301884</v>
      </c>
      <c r="Q38" s="6" t="s">
        <v>43</v>
      </c>
      <c r="R38" s="28"/>
      <c r="S38" s="1" t="str">
        <f>MID(E38,3,50)</f>
        <v>Per</v>
      </c>
      <c r="U38" s="1" t="str">
        <f>MID(E38,SEARCH(" ",SUBSTITUTE(E38,CHAR(160)," "))+1,99)</f>
        <v>Per</v>
      </c>
      <c r="V38" s="1" t="s">
        <v>426</v>
      </c>
      <c r="AB38" s="29" t="s">
        <v>32</v>
      </c>
      <c r="AF38" s="126" t="str">
        <f t="shared" si="0"/>
        <v/>
      </c>
    </row>
    <row r="39" spans="1:32" ht="18" hidden="1" customHeight="1" x14ac:dyDescent="0.2">
      <c r="A39" s="23">
        <v>41</v>
      </c>
      <c r="B39" s="24" t="s">
        <v>261</v>
      </c>
      <c r="C39" s="23"/>
      <c r="D39" s="23"/>
      <c r="E39" s="25" t="s">
        <v>262</v>
      </c>
      <c r="F39" s="86" t="s">
        <v>263</v>
      </c>
      <c r="G39" s="58" t="s">
        <v>109</v>
      </c>
      <c r="H39" s="45" t="s">
        <v>59</v>
      </c>
      <c r="K39" s="87"/>
      <c r="L39" s="87"/>
      <c r="M39" s="128">
        <v>1.9</v>
      </c>
      <c r="N39" s="27">
        <v>100</v>
      </c>
      <c r="O39" s="71">
        <f>M39/ N39</f>
        <v>1.9E-2</v>
      </c>
      <c r="P39" s="71">
        <f>N39/M39</f>
        <v>52.631578947368425</v>
      </c>
      <c r="Q39" s="6" t="s">
        <v>43</v>
      </c>
      <c r="S39" s="1" t="str">
        <f>MID(E39,3,50)</f>
        <v>Gem</v>
      </c>
      <c r="U39" s="1" t="str">
        <f>MID(E39,SEARCH(" ",SUBSTITUTE(E39,CHAR(160)," "))+1,99)</f>
        <v>Gem</v>
      </c>
      <c r="V39" s="1" t="s">
        <v>264</v>
      </c>
      <c r="AB39" s="29" t="s">
        <v>32</v>
      </c>
      <c r="AF39" s="126" t="str">
        <f t="shared" si="0"/>
        <v/>
      </c>
    </row>
    <row r="40" spans="1:32" ht="18" hidden="1" customHeight="1" x14ac:dyDescent="0.2">
      <c r="A40" s="23">
        <v>32</v>
      </c>
      <c r="B40" s="24" t="s">
        <v>289</v>
      </c>
      <c r="C40" s="23"/>
      <c r="D40" s="23"/>
      <c r="E40" s="25" t="s">
        <v>290</v>
      </c>
      <c r="F40" s="79" t="s">
        <v>291</v>
      </c>
      <c r="G40" s="67" t="s">
        <v>125</v>
      </c>
      <c r="I40" s="65" t="s">
        <v>32</v>
      </c>
      <c r="M40" s="128">
        <v>1.76</v>
      </c>
      <c r="N40" s="27">
        <v>81</v>
      </c>
      <c r="O40" s="71">
        <f>M40/ N40</f>
        <v>2.1728395061728394E-2</v>
      </c>
      <c r="P40" s="71">
        <f>N40/M40</f>
        <v>46.022727272727273</v>
      </c>
      <c r="Q40" s="6" t="s">
        <v>43</v>
      </c>
      <c r="R40" s="66" t="s">
        <v>32</v>
      </c>
      <c r="S40" s="1" t="str">
        <f>MID(E40,3,50)</f>
        <v>UMa</v>
      </c>
      <c r="U40" s="1" t="str">
        <f>MID(E40,SEARCH(" ",SUBSTITUTE(E40,CHAR(160)," "))+1,99)</f>
        <v>UMa</v>
      </c>
      <c r="V40" s="1" t="s">
        <v>292</v>
      </c>
      <c r="AB40" s="29" t="s">
        <v>32</v>
      </c>
      <c r="AF40" s="126" t="str">
        <f t="shared" si="0"/>
        <v/>
      </c>
    </row>
    <row r="41" spans="1:32" ht="18" hidden="1" customHeight="1" x14ac:dyDescent="0.2">
      <c r="A41" s="23">
        <v>39</v>
      </c>
      <c r="B41" s="24" t="s">
        <v>293</v>
      </c>
      <c r="C41" s="23"/>
      <c r="D41" s="23"/>
      <c r="E41" s="25" t="s">
        <v>294</v>
      </c>
      <c r="F41" s="79" t="s">
        <v>291</v>
      </c>
      <c r="G41" s="67" t="s">
        <v>125</v>
      </c>
      <c r="I41" s="65" t="s">
        <v>32</v>
      </c>
      <c r="M41" s="128">
        <v>1.8520000000000001</v>
      </c>
      <c r="N41" s="27">
        <v>100</v>
      </c>
      <c r="O41" s="71">
        <f>M41/ N41</f>
        <v>1.8520000000000002E-2</v>
      </c>
      <c r="P41" s="71">
        <f>N41/M41</f>
        <v>53.995680345572353</v>
      </c>
      <c r="Q41" s="6" t="s">
        <v>43</v>
      </c>
      <c r="R41" s="66" t="s">
        <v>32</v>
      </c>
      <c r="S41" s="1" t="str">
        <f>MID(E41,3,50)</f>
        <v>UMa</v>
      </c>
      <c r="U41" s="1" t="str">
        <f>MID(E41,SEARCH(" ",SUBSTITUTE(E41,CHAR(160)," "))+1,99)</f>
        <v>UMa</v>
      </c>
      <c r="V41" s="1" t="s">
        <v>292</v>
      </c>
      <c r="AB41" s="29" t="s">
        <v>32</v>
      </c>
      <c r="AF41" s="126" t="str">
        <f t="shared" si="0"/>
        <v/>
      </c>
    </row>
    <row r="42" spans="1:32" ht="18" hidden="1" customHeight="1" x14ac:dyDescent="0.2">
      <c r="A42" s="23"/>
      <c r="B42" s="24" t="s">
        <v>45</v>
      </c>
      <c r="C42" s="23"/>
      <c r="D42" s="23"/>
      <c r="E42" s="25" t="s">
        <v>46</v>
      </c>
      <c r="F42" s="38" t="s">
        <v>47</v>
      </c>
      <c r="G42" s="39" t="s">
        <v>42</v>
      </c>
      <c r="I42" s="29" t="s">
        <v>32</v>
      </c>
      <c r="K42" s="37"/>
      <c r="L42" s="37"/>
      <c r="M42" s="128">
        <v>2.1</v>
      </c>
      <c r="N42" s="27">
        <v>350</v>
      </c>
      <c r="O42" s="71">
        <f>M42/ N42</f>
        <v>6.0000000000000001E-3</v>
      </c>
      <c r="P42" s="71">
        <f>N42/M42</f>
        <v>166.66666666666666</v>
      </c>
      <c r="Q42" s="28" t="s">
        <v>43</v>
      </c>
      <c r="R42" s="28"/>
      <c r="S42" s="1" t="str">
        <f>MID(E42,3,50)</f>
        <v>And</v>
      </c>
      <c r="U42" s="1" t="str">
        <f>MID(E42,SEARCH(" ",SUBSTITUTE(E42,CHAR(160)," "))+1,99)</f>
        <v>And</v>
      </c>
      <c r="V42" s="1" t="s">
        <v>48</v>
      </c>
      <c r="AB42" s="29" t="s">
        <v>32</v>
      </c>
      <c r="AF42" s="126" t="str">
        <f t="shared" si="0"/>
        <v/>
      </c>
    </row>
    <row r="43" spans="1:32" ht="18" hidden="1" customHeight="1" x14ac:dyDescent="0.2">
      <c r="A43" s="23">
        <v>69</v>
      </c>
      <c r="B43" s="24" t="s">
        <v>49</v>
      </c>
      <c r="C43" s="23"/>
      <c r="D43" s="23"/>
      <c r="E43" s="25" t="s">
        <v>50</v>
      </c>
      <c r="F43" s="38" t="s">
        <v>47</v>
      </c>
      <c r="G43" s="39" t="s">
        <v>42</v>
      </c>
      <c r="I43" s="29" t="s">
        <v>32</v>
      </c>
      <c r="K43" s="37" t="s">
        <v>32</v>
      </c>
      <c r="L43" s="37"/>
      <c r="M43" s="128">
        <v>2.2599999999999998</v>
      </c>
      <c r="N43" s="27">
        <v>350</v>
      </c>
      <c r="O43" s="71">
        <f>M43/ N43</f>
        <v>6.4571428571428566E-3</v>
      </c>
      <c r="P43" s="71">
        <f>N43/M43</f>
        <v>154.86725663716817</v>
      </c>
      <c r="Q43" s="28" t="s">
        <v>43</v>
      </c>
      <c r="R43" s="28"/>
      <c r="S43" s="1" t="str">
        <f>MID(E43,3,50)</f>
        <v> And</v>
      </c>
      <c r="U43" s="1" t="str">
        <f>MID(E43,SEARCH(" ",SUBSTITUTE(E43,CHAR(160)," "))+1,99)</f>
        <v>And</v>
      </c>
      <c r="V43" s="1" t="s">
        <v>48</v>
      </c>
      <c r="AB43" s="29" t="s">
        <v>32</v>
      </c>
      <c r="AF43" s="126" t="str">
        <f t="shared" si="0"/>
        <v/>
      </c>
    </row>
    <row r="44" spans="1:32" ht="18" hidden="1" customHeight="1" x14ac:dyDescent="0.2">
      <c r="A44" s="23">
        <v>91</v>
      </c>
      <c r="B44" s="24" t="s">
        <v>131</v>
      </c>
      <c r="C44" s="23"/>
      <c r="D44" s="23"/>
      <c r="E44" s="25" t="s">
        <v>132</v>
      </c>
      <c r="F44" s="68" t="s">
        <v>133</v>
      </c>
      <c r="G44" s="44" t="s">
        <v>58</v>
      </c>
      <c r="M44" s="128">
        <v>2.5150000000000001</v>
      </c>
      <c r="N44" s="27">
        <v>380</v>
      </c>
      <c r="O44" s="71">
        <f>M44/ N44</f>
        <v>6.618421052631579E-3</v>
      </c>
      <c r="P44" s="71">
        <f>N44/M44</f>
        <v>151.09343936381708</v>
      </c>
      <c r="Q44" s="28" t="s">
        <v>85</v>
      </c>
      <c r="S44" s="1" t="str">
        <f>MID(E44,3,50)</f>
        <v>Cen</v>
      </c>
      <c r="U44" s="1" t="str">
        <f>MID(E44,SEARCH(" ",SUBSTITUTE(E44,CHAR(160)," "))+1,99)</f>
        <v>Cen</v>
      </c>
      <c r="V44" s="1" t="s">
        <v>134</v>
      </c>
      <c r="AB44" s="29" t="s">
        <v>32</v>
      </c>
      <c r="AF44" s="126" t="str">
        <f t="shared" si="0"/>
        <v/>
      </c>
    </row>
    <row r="45" spans="1:32" ht="18" hidden="1" customHeight="1" x14ac:dyDescent="0.2">
      <c r="A45" s="23">
        <v>30</v>
      </c>
      <c r="B45" s="24" t="s">
        <v>385</v>
      </c>
      <c r="C45" s="23"/>
      <c r="D45" s="23"/>
      <c r="E45" s="25" t="s">
        <v>386</v>
      </c>
      <c r="F45" s="19" t="s">
        <v>387</v>
      </c>
      <c r="G45" s="58" t="s">
        <v>109</v>
      </c>
      <c r="J45" s="33" t="s">
        <v>35</v>
      </c>
      <c r="M45" s="128">
        <v>1.7000000000000002</v>
      </c>
      <c r="N45" s="27">
        <v>1300</v>
      </c>
      <c r="O45" s="71">
        <f>M45/ N45</f>
        <v>1.3076923076923079E-3</v>
      </c>
      <c r="P45" s="71">
        <f>N45/M45</f>
        <v>764.7058823529411</v>
      </c>
      <c r="Q45" s="34" t="s">
        <v>30</v>
      </c>
      <c r="R45" s="28"/>
      <c r="S45" s="1" t="str">
        <f>MID(E45,3,50)</f>
        <v>Ori</v>
      </c>
      <c r="U45" s="1" t="str">
        <f>MID(E45,SEARCH(" ",SUBSTITUTE(E45,CHAR(160)," "))+1,99)</f>
        <v>Ori</v>
      </c>
      <c r="V45" s="1" t="s">
        <v>388</v>
      </c>
      <c r="AB45" s="29" t="s">
        <v>32</v>
      </c>
      <c r="AC45" s="30" t="s">
        <v>32</v>
      </c>
      <c r="AF45" s="126" t="str">
        <f t="shared" si="0"/>
        <v/>
      </c>
    </row>
    <row r="46" spans="1:32" ht="18" hidden="1" customHeight="1" x14ac:dyDescent="0.2">
      <c r="A46" s="23">
        <v>34</v>
      </c>
      <c r="B46" s="24" t="s">
        <v>389</v>
      </c>
      <c r="C46" s="23"/>
      <c r="D46" s="23"/>
      <c r="E46" s="25" t="s">
        <v>391</v>
      </c>
      <c r="F46" s="19" t="s">
        <v>387</v>
      </c>
      <c r="G46" s="58" t="s">
        <v>109</v>
      </c>
      <c r="K46" s="37" t="s">
        <v>32</v>
      </c>
      <c r="L46" s="37"/>
      <c r="M46" s="128">
        <v>1.79</v>
      </c>
      <c r="N46" s="27">
        <v>820</v>
      </c>
      <c r="O46" s="71">
        <f>M46/ N46</f>
        <v>2.1829268292682929E-3</v>
      </c>
      <c r="P46" s="71">
        <f>N46/M46</f>
        <v>458.10055865921788</v>
      </c>
      <c r="Q46" s="34" t="s">
        <v>30</v>
      </c>
      <c r="R46" s="28"/>
      <c r="S46" s="1" t="str">
        <f>MID(E46,3,50)</f>
        <v> Ori</v>
      </c>
      <c r="U46" s="1" t="str">
        <f>MID(E46,SEARCH(" ",SUBSTITUTE(E46,CHAR(160)," "))+1,99)</f>
        <v>Ori</v>
      </c>
      <c r="V46" s="1" t="s">
        <v>388</v>
      </c>
      <c r="AB46" s="29" t="s">
        <v>32</v>
      </c>
      <c r="AC46" s="30" t="s">
        <v>32</v>
      </c>
      <c r="AF46" s="126" t="str">
        <f t="shared" si="0"/>
        <v/>
      </c>
    </row>
    <row r="47" spans="1:32" ht="18" hidden="1" customHeight="1" x14ac:dyDescent="0.2">
      <c r="A47" s="23"/>
      <c r="B47" s="24" t="s">
        <v>389</v>
      </c>
      <c r="C47" s="23"/>
      <c r="D47" s="23"/>
      <c r="E47" s="25" t="s">
        <v>390</v>
      </c>
      <c r="F47" s="19" t="s">
        <v>387</v>
      </c>
      <c r="G47" s="58" t="s">
        <v>109</v>
      </c>
      <c r="M47" s="128">
        <v>1.7000000000000002</v>
      </c>
      <c r="N47" s="27">
        <v>820</v>
      </c>
      <c r="O47" s="71">
        <f>M47/ N47</f>
        <v>2.0731707317073172E-3</v>
      </c>
      <c r="P47" s="71">
        <f>N47/M47</f>
        <v>482.35294117647055</v>
      </c>
      <c r="Q47" s="34" t="s">
        <v>30</v>
      </c>
      <c r="R47" s="28"/>
      <c r="S47" s="1" t="str">
        <f>MID(E47,3,50)</f>
        <v>Ori</v>
      </c>
      <c r="U47" s="1" t="str">
        <f>MID(E47,SEARCH(" ",SUBSTITUTE(E47,CHAR(160)," "))+1,99)</f>
        <v>Ori</v>
      </c>
      <c r="V47" s="1" t="s">
        <v>388</v>
      </c>
      <c r="AB47" s="29" t="s">
        <v>32</v>
      </c>
      <c r="AC47" s="30" t="s">
        <v>32</v>
      </c>
      <c r="AF47" s="126" t="str">
        <f t="shared" si="0"/>
        <v/>
      </c>
    </row>
    <row r="48" spans="1:32" ht="18" hidden="1" customHeight="1" x14ac:dyDescent="0.2">
      <c r="A48" s="23"/>
      <c r="B48" s="31" t="s">
        <v>135</v>
      </c>
      <c r="C48" s="51"/>
      <c r="D48" s="51"/>
      <c r="E48" s="25" t="s">
        <v>136</v>
      </c>
      <c r="F48" s="68" t="s">
        <v>133</v>
      </c>
      <c r="G48" s="44" t="s">
        <v>58</v>
      </c>
      <c r="J48" s="33"/>
      <c r="M48" s="128">
        <v>-0.1</v>
      </c>
      <c r="N48" s="27">
        <v>4</v>
      </c>
      <c r="O48" s="71">
        <f>M48/ N48</f>
        <v>-2.5000000000000001E-2</v>
      </c>
      <c r="P48" s="71">
        <f>N48/M48</f>
        <v>-40</v>
      </c>
      <c r="Q48" s="28" t="s">
        <v>85</v>
      </c>
      <c r="R48" s="28"/>
      <c r="S48" s="1" t="str">
        <f>MID(E48,3,50)</f>
        <v>Cen</v>
      </c>
      <c r="T48" s="52">
        <v>742</v>
      </c>
      <c r="U48" s="1" t="str">
        <f>MID(E48,SEARCH(" ",SUBSTITUTE(E48,CHAR(160)," "))+1,99)</f>
        <v>Cen</v>
      </c>
      <c r="V48" s="1" t="s">
        <v>134</v>
      </c>
      <c r="W48" s="1" t="s">
        <v>32</v>
      </c>
      <c r="Y48" s="1" t="s">
        <v>32</v>
      </c>
      <c r="AB48" s="29" t="s">
        <v>32</v>
      </c>
      <c r="AE48" s="30" t="s">
        <v>32</v>
      </c>
      <c r="AF48" s="126" t="str">
        <f t="shared" si="0"/>
        <v/>
      </c>
    </row>
    <row r="49" spans="1:33" ht="18" hidden="1" customHeight="1" x14ac:dyDescent="0.2">
      <c r="A49" s="23">
        <v>4</v>
      </c>
      <c r="B49" s="31" t="s">
        <v>137</v>
      </c>
      <c r="C49" s="32"/>
      <c r="D49" s="32"/>
      <c r="E49" s="25" t="s">
        <v>138</v>
      </c>
      <c r="F49" s="68" t="s">
        <v>133</v>
      </c>
      <c r="G49" s="44" t="s">
        <v>58</v>
      </c>
      <c r="J49" s="33" t="s">
        <v>35</v>
      </c>
      <c r="K49" s="1" t="s">
        <v>32</v>
      </c>
      <c r="M49" s="128">
        <v>-0.01</v>
      </c>
      <c r="N49" s="27">
        <v>4</v>
      </c>
      <c r="O49" s="71">
        <f>M49/ N49</f>
        <v>-2.5000000000000001E-3</v>
      </c>
      <c r="P49" s="71">
        <f>N49/M49</f>
        <v>-400</v>
      </c>
      <c r="Q49" s="28" t="s">
        <v>85</v>
      </c>
      <c r="R49" s="28"/>
      <c r="S49" s="1" t="str">
        <f>MID(E49,3,50)</f>
        <v> Cen</v>
      </c>
      <c r="T49" s="21"/>
      <c r="U49" s="1" t="str">
        <f>MID(E49,SEARCH(" ",SUBSTITUTE(E49,CHAR(160)," "))+1,99)</f>
        <v>Cen</v>
      </c>
      <c r="V49" s="1" t="s">
        <v>134</v>
      </c>
      <c r="W49" s="1" t="s">
        <v>32</v>
      </c>
      <c r="Y49" s="1" t="s">
        <v>32</v>
      </c>
      <c r="AB49" s="29" t="s">
        <v>32</v>
      </c>
      <c r="AC49" s="49"/>
      <c r="AF49" s="126" t="str">
        <f t="shared" si="0"/>
        <v/>
      </c>
    </row>
    <row r="50" spans="1:33" ht="18" hidden="1" customHeight="1" x14ac:dyDescent="0.2">
      <c r="A50" s="23">
        <v>21</v>
      </c>
      <c r="B50" s="31" t="s">
        <v>139</v>
      </c>
      <c r="C50" s="32"/>
      <c r="D50" s="32"/>
      <c r="E50" s="25" t="s">
        <v>140</v>
      </c>
      <c r="F50" s="68" t="s">
        <v>133</v>
      </c>
      <c r="G50" s="44" t="s">
        <v>58</v>
      </c>
      <c r="J50" s="33" t="s">
        <v>35</v>
      </c>
      <c r="M50" s="128">
        <v>1.33</v>
      </c>
      <c r="N50" s="27">
        <v>4</v>
      </c>
      <c r="O50" s="71">
        <f>M50/ N50</f>
        <v>0.33250000000000002</v>
      </c>
      <c r="P50" s="71">
        <f>N50/M50</f>
        <v>3.007518796992481</v>
      </c>
      <c r="Q50" s="28" t="s">
        <v>85</v>
      </c>
      <c r="R50" s="28"/>
      <c r="S50" s="1" t="str">
        <f>MID(E50,3,50)</f>
        <v> Cen</v>
      </c>
      <c r="U50" s="1" t="str">
        <f>MID(E50,SEARCH(" ",SUBSTITUTE(E50,CHAR(160)," "))+1,99)</f>
        <v>Cen</v>
      </c>
      <c r="V50" s="1" t="s">
        <v>134</v>
      </c>
      <c r="W50" s="1" t="s">
        <v>32</v>
      </c>
      <c r="Y50" s="1" t="s">
        <v>32</v>
      </c>
      <c r="AB50" s="29" t="s">
        <v>32</v>
      </c>
      <c r="AC50" s="49"/>
      <c r="AF50" s="126" t="str">
        <f t="shared" si="0"/>
        <v/>
      </c>
    </row>
    <row r="51" spans="1:33" ht="18" hidden="1" customHeight="1" x14ac:dyDescent="0.2">
      <c r="A51" s="23">
        <v>119</v>
      </c>
      <c r="B51" s="24" t="s">
        <v>55</v>
      </c>
      <c r="C51" s="23"/>
      <c r="D51" s="23"/>
      <c r="E51" s="25" t="s">
        <v>56</v>
      </c>
      <c r="F51" s="43" t="s">
        <v>57</v>
      </c>
      <c r="G51" s="44" t="s">
        <v>58</v>
      </c>
      <c r="H51" s="45" t="s">
        <v>59</v>
      </c>
      <c r="I51" s="46"/>
      <c r="J51" s="46"/>
      <c r="K51" s="1" t="s">
        <v>32</v>
      </c>
      <c r="M51" s="128">
        <v>2.7530000000000001</v>
      </c>
      <c r="N51" s="27">
        <v>77</v>
      </c>
      <c r="O51" s="71">
        <f>M51/ N51</f>
        <v>3.5753246753246752E-2</v>
      </c>
      <c r="P51" s="71">
        <f>N51/M51</f>
        <v>27.969487831456593</v>
      </c>
      <c r="Q51" s="28" t="s">
        <v>43</v>
      </c>
      <c r="R51" s="28"/>
      <c r="S51" s="1" t="str">
        <f>MID(E51,3,50)</f>
        <v> Lib</v>
      </c>
      <c r="U51" s="1" t="str">
        <f>MID(E51,SEARCH(" ",SUBSTITUTE(E51,CHAR(160)," "))+1,99)</f>
        <v>Lib</v>
      </c>
      <c r="AB51" s="29" t="s">
        <v>32</v>
      </c>
      <c r="AF51" s="126" t="str">
        <f t="shared" si="0"/>
        <v/>
      </c>
    </row>
    <row r="52" spans="1:33" ht="18" hidden="1" customHeight="1" x14ac:dyDescent="0.2">
      <c r="A52" s="23">
        <v>73</v>
      </c>
      <c r="B52" s="24" t="s">
        <v>362</v>
      </c>
      <c r="C52" s="23"/>
      <c r="D52" s="23"/>
      <c r="E52" s="25" t="s">
        <v>363</v>
      </c>
      <c r="F52" s="62" t="s">
        <v>364</v>
      </c>
      <c r="G52" s="44" t="s">
        <v>58</v>
      </c>
      <c r="K52" s="35" t="s">
        <v>32</v>
      </c>
      <c r="L52" s="35"/>
      <c r="M52" s="128">
        <v>2.2759999999999998</v>
      </c>
      <c r="N52" s="27">
        <v>550</v>
      </c>
      <c r="O52" s="71">
        <f>M52/ N52</f>
        <v>4.1381818181818178E-3</v>
      </c>
      <c r="P52" s="71">
        <f>N52/M52</f>
        <v>241.65202108963095</v>
      </c>
      <c r="Q52" s="28" t="s">
        <v>85</v>
      </c>
      <c r="R52" s="28"/>
      <c r="S52" s="1" t="str">
        <f>MID(E52,3,50)</f>
        <v>Lup</v>
      </c>
      <c r="U52" s="1" t="str">
        <f>MID(E52,SEARCH(" ",SUBSTITUTE(E52,CHAR(160)," "))+1,99)</f>
        <v>Lup</v>
      </c>
      <c r="V52" s="1" t="s">
        <v>365</v>
      </c>
      <c r="AB52" s="29" t="s">
        <v>32</v>
      </c>
      <c r="AF52" s="126" t="str">
        <f t="shared" si="0"/>
        <v/>
      </c>
    </row>
    <row r="53" spans="1:33" ht="18" hidden="1" customHeight="1" x14ac:dyDescent="0.2">
      <c r="A53" s="23">
        <v>42</v>
      </c>
      <c r="B53" s="24" t="s">
        <v>406</v>
      </c>
      <c r="C53" s="23"/>
      <c r="D53" s="23"/>
      <c r="E53" s="25" t="s">
        <v>407</v>
      </c>
      <c r="F53" s="62" t="s">
        <v>408</v>
      </c>
      <c r="G53" s="26" t="s">
        <v>29</v>
      </c>
      <c r="K53" s="37" t="s">
        <v>32</v>
      </c>
      <c r="L53" s="37"/>
      <c r="M53" s="128">
        <v>1.91</v>
      </c>
      <c r="N53" s="27">
        <v>180</v>
      </c>
      <c r="O53" s="71">
        <f>M53/ N53</f>
        <v>1.0611111111111111E-2</v>
      </c>
      <c r="P53" s="71">
        <f>N53/M53</f>
        <v>94.240837696335078</v>
      </c>
      <c r="Q53" s="28" t="s">
        <v>85</v>
      </c>
      <c r="R53" s="28"/>
      <c r="S53" s="1" t="str">
        <f>MID(E53,3,50)</f>
        <v>Pav</v>
      </c>
      <c r="U53" s="1" t="str">
        <f>MID(E53,SEARCH(" ",SUBSTITUTE(E53,CHAR(160)," "))+1,99)</f>
        <v>Pav</v>
      </c>
      <c r="V53" s="1" t="s">
        <v>409</v>
      </c>
      <c r="AB53" s="29" t="s">
        <v>32</v>
      </c>
      <c r="AF53" s="126" t="str">
        <f t="shared" si="0"/>
        <v/>
      </c>
    </row>
    <row r="54" spans="1:33" ht="18" hidden="1" customHeight="1" x14ac:dyDescent="0.2">
      <c r="B54" s="2" t="s">
        <v>515</v>
      </c>
      <c r="C54" s="2"/>
      <c r="D54" s="2"/>
      <c r="E54" s="70" t="s">
        <v>516</v>
      </c>
      <c r="F54" s="108" t="s">
        <v>517</v>
      </c>
      <c r="G54" s="44" t="s">
        <v>518</v>
      </c>
      <c r="K54" s="109" t="s">
        <v>32</v>
      </c>
      <c r="L54" s="109"/>
      <c r="M54" s="130">
        <v>4.4800000000000004</v>
      </c>
      <c r="N54" s="71">
        <v>287</v>
      </c>
      <c r="O54" s="71">
        <f>M54/ N54</f>
        <v>1.5609756097560977E-2</v>
      </c>
      <c r="P54" s="71">
        <f>N54/M54</f>
        <v>64.0625</v>
      </c>
      <c r="Q54" s="34" t="s">
        <v>30</v>
      </c>
      <c r="R54" s="28"/>
      <c r="S54" s="1" t="str">
        <f>MID(E54,3,50)</f>
        <v>Sex</v>
      </c>
      <c r="AB54" s="29" t="s">
        <v>32</v>
      </c>
      <c r="AC54" s="30" t="s">
        <v>32</v>
      </c>
      <c r="AF54" s="126" t="str">
        <f t="shared" si="0"/>
        <v/>
      </c>
    </row>
    <row r="55" spans="1:33" ht="18" hidden="1" customHeight="1" x14ac:dyDescent="0.2">
      <c r="A55" s="23">
        <v>47</v>
      </c>
      <c r="B55" s="31" t="s">
        <v>320</v>
      </c>
      <c r="C55" s="23"/>
      <c r="D55" s="23"/>
      <c r="E55" s="25" t="s">
        <v>321</v>
      </c>
      <c r="F55" s="19" t="s">
        <v>322</v>
      </c>
      <c r="G55" s="58" t="s">
        <v>323</v>
      </c>
      <c r="M55" s="128">
        <v>2.004</v>
      </c>
      <c r="N55" s="27">
        <v>170</v>
      </c>
      <c r="O55" s="71">
        <f>M55/ N55</f>
        <v>1.1788235294117646E-2</v>
      </c>
      <c r="P55" s="71">
        <f>N55/M55</f>
        <v>84.830339321357286</v>
      </c>
      <c r="Q55" s="34" t="s">
        <v>30</v>
      </c>
      <c r="R55" s="28"/>
      <c r="S55" s="1" t="str">
        <f>MID(E55,3,50)</f>
        <v>Hya</v>
      </c>
      <c r="U55" s="1" t="str">
        <f>MID(E55,SEARCH(" ",SUBSTITUTE(E55,CHAR(160)," "))+1,99)</f>
        <v>Hya</v>
      </c>
      <c r="V55" s="1" t="s">
        <v>324</v>
      </c>
      <c r="AB55" s="29" t="s">
        <v>32</v>
      </c>
      <c r="AC55" s="30" t="s">
        <v>32</v>
      </c>
      <c r="AF55" s="126" t="str">
        <f t="shared" si="0"/>
        <v/>
      </c>
    </row>
    <row r="56" spans="1:33" ht="18" hidden="1" customHeight="1" x14ac:dyDescent="0.2">
      <c r="A56" s="23"/>
      <c r="B56" s="24" t="s">
        <v>193</v>
      </c>
      <c r="C56" s="23"/>
      <c r="D56" s="23"/>
      <c r="E56" s="25" t="s">
        <v>194</v>
      </c>
      <c r="F56" s="79" t="s">
        <v>195</v>
      </c>
      <c r="G56" s="26" t="s">
        <v>29</v>
      </c>
      <c r="K56" s="37"/>
      <c r="L56" s="37"/>
      <c r="M56" s="128">
        <v>2.214</v>
      </c>
      <c r="N56" s="27">
        <v>75</v>
      </c>
      <c r="O56" s="71">
        <f>M56/ N56</f>
        <v>2.9520000000000001E-2</v>
      </c>
      <c r="P56" s="71">
        <f>N56/M56</f>
        <v>33.875338753387531</v>
      </c>
      <c r="Q56" s="6" t="s">
        <v>43</v>
      </c>
      <c r="S56" s="1" t="str">
        <f>MID(E56,3,50)</f>
        <v>CrB</v>
      </c>
      <c r="U56" s="1" t="str">
        <f>MID(E56,SEARCH(" ",SUBSTITUTE(E56,CHAR(160)," "))+1,99)</f>
        <v>CrB</v>
      </c>
      <c r="V56" s="1" t="s">
        <v>196</v>
      </c>
      <c r="AB56" s="29" t="s">
        <v>32</v>
      </c>
      <c r="AF56" s="126" t="str">
        <f t="shared" si="0"/>
        <v/>
      </c>
    </row>
    <row r="57" spans="1:33" ht="18" hidden="1" customHeight="1" x14ac:dyDescent="0.2">
      <c r="A57" s="23">
        <v>66</v>
      </c>
      <c r="B57" s="24" t="s">
        <v>197</v>
      </c>
      <c r="C57" s="23"/>
      <c r="D57" s="23"/>
      <c r="E57" s="25" t="s">
        <v>198</v>
      </c>
      <c r="F57" s="79" t="s">
        <v>195</v>
      </c>
      <c r="G57" s="26" t="s">
        <v>29</v>
      </c>
      <c r="K57" s="1" t="s">
        <v>32</v>
      </c>
      <c r="M57" s="128">
        <v>2.2400000000000002</v>
      </c>
      <c r="N57" s="27">
        <v>75</v>
      </c>
      <c r="O57" s="71">
        <f>M57/ N57</f>
        <v>2.986666666666667E-2</v>
      </c>
      <c r="P57" s="71">
        <f>N57/M57</f>
        <v>33.482142857142854</v>
      </c>
      <c r="Q57" s="6" t="s">
        <v>43</v>
      </c>
      <c r="S57" s="1" t="str">
        <f>MID(E57,3,50)</f>
        <v> CrB</v>
      </c>
      <c r="U57" s="1" t="str">
        <f>MID(E57,SEARCH(" ",SUBSTITUTE(E57,CHAR(160)," "))+1,99)</f>
        <v>CrB</v>
      </c>
      <c r="V57" s="1" t="s">
        <v>196</v>
      </c>
      <c r="AB57" s="29" t="s">
        <v>32</v>
      </c>
      <c r="AF57" s="126" t="str">
        <f t="shared" si="0"/>
        <v/>
      </c>
    </row>
    <row r="58" spans="1:33" ht="18" hidden="1" customHeight="1" x14ac:dyDescent="0.2">
      <c r="A58" s="23">
        <v>53</v>
      </c>
      <c r="B58" s="31" t="s">
        <v>51</v>
      </c>
      <c r="C58" s="42"/>
      <c r="D58" s="42"/>
      <c r="E58" s="25" t="s">
        <v>52</v>
      </c>
      <c r="F58" s="38" t="s">
        <v>47</v>
      </c>
      <c r="G58" s="39" t="s">
        <v>42</v>
      </c>
      <c r="I58" s="29" t="s">
        <v>32</v>
      </c>
      <c r="K58" s="37"/>
      <c r="L58" s="37"/>
      <c r="M58" s="128">
        <v>2.06</v>
      </c>
      <c r="N58" s="27">
        <v>97</v>
      </c>
      <c r="O58" s="71">
        <f>M58/ N58</f>
        <v>2.1237113402061858E-2</v>
      </c>
      <c r="P58" s="71">
        <f>N58/M58</f>
        <v>47.087378640776699</v>
      </c>
      <c r="Q58" s="28" t="s">
        <v>43</v>
      </c>
      <c r="R58" s="28"/>
      <c r="S58" s="1" t="str">
        <f>MID(E58,3,50)</f>
        <v>And</v>
      </c>
      <c r="U58" s="1" t="str">
        <f>MID(E58,SEARCH(" ",SUBSTITUTE(E58,CHAR(160)," "))+1,99)</f>
        <v>And</v>
      </c>
      <c r="V58" s="1" t="s">
        <v>48</v>
      </c>
      <c r="W58" s="1" t="s">
        <v>32</v>
      </c>
      <c r="AB58" s="29" t="s">
        <v>32</v>
      </c>
      <c r="AC58" s="30" t="s">
        <v>32</v>
      </c>
      <c r="AF58" s="126" t="str">
        <f t="shared" si="0"/>
        <v/>
      </c>
    </row>
    <row r="59" spans="1:33" ht="18" hidden="1" customHeight="1" x14ac:dyDescent="0.2">
      <c r="A59" s="23">
        <v>12</v>
      </c>
      <c r="B59" s="31" t="s">
        <v>33</v>
      </c>
      <c r="C59" s="32"/>
      <c r="D59" s="32"/>
      <c r="E59" s="25" t="s">
        <v>34</v>
      </c>
      <c r="F59" s="19" t="s">
        <v>28</v>
      </c>
      <c r="G59" s="26" t="s">
        <v>29</v>
      </c>
      <c r="J59" s="33" t="s">
        <v>35</v>
      </c>
      <c r="K59" s="1" t="s">
        <v>32</v>
      </c>
      <c r="L59" s="1">
        <v>1.81</v>
      </c>
      <c r="M59" s="128">
        <v>0.77</v>
      </c>
      <c r="N59" s="27">
        <v>17</v>
      </c>
      <c r="O59" s="71">
        <f>M59/ N59</f>
        <v>4.5294117647058825E-2</v>
      </c>
      <c r="P59" s="71">
        <f>N59/M59</f>
        <v>22.077922077922079</v>
      </c>
      <c r="Q59" s="34" t="s">
        <v>30</v>
      </c>
      <c r="R59" s="28"/>
      <c r="S59" s="1" t="str">
        <f>MID(E59,3,50)</f>
        <v>Aql</v>
      </c>
      <c r="U59" s="1" t="str">
        <f>MID(E59,SEARCH(" ",SUBSTITUTE(E59,CHAR(160)," "))+1,99)</f>
        <v>Aql</v>
      </c>
      <c r="V59" s="1" t="s">
        <v>31</v>
      </c>
      <c r="W59" s="1" t="s">
        <v>32</v>
      </c>
      <c r="Y59" s="1" t="s">
        <v>32</v>
      </c>
      <c r="AB59" s="29" t="s">
        <v>32</v>
      </c>
      <c r="AC59" s="30" t="s">
        <v>32</v>
      </c>
      <c r="AF59" s="126" t="str">
        <f t="shared" si="0"/>
        <v/>
      </c>
      <c r="AG59" s="37"/>
    </row>
    <row r="60" spans="1:33" ht="18" hidden="1" customHeight="1" x14ac:dyDescent="0.2">
      <c r="A60" s="23"/>
      <c r="B60" s="24" t="s">
        <v>98</v>
      </c>
      <c r="C60" s="23"/>
      <c r="D60" s="23"/>
      <c r="E60" s="25" t="s">
        <v>99</v>
      </c>
      <c r="F60" s="57" t="s">
        <v>100</v>
      </c>
      <c r="G60" s="58" t="s">
        <v>101</v>
      </c>
      <c r="H60" s="45" t="s">
        <v>59</v>
      </c>
      <c r="I60" s="46"/>
      <c r="J60" s="46"/>
      <c r="K60" s="1" t="s">
        <v>32</v>
      </c>
      <c r="M60" s="128">
        <v>3.53</v>
      </c>
      <c r="N60" s="59">
        <v>290</v>
      </c>
      <c r="O60" s="71">
        <f>M60/ N60</f>
        <v>1.2172413793103447E-2</v>
      </c>
      <c r="P60" s="71">
        <f>N60/M60</f>
        <v>82.1529745042493</v>
      </c>
      <c r="Q60" s="6" t="s">
        <v>43</v>
      </c>
      <c r="S60" s="1" t="str">
        <f>MID(E60,3,50)</f>
        <v>Cnc</v>
      </c>
      <c r="U60" s="1" t="str">
        <f>MID(E60,SEARCH(" ",SUBSTITUTE(E60,CHAR(160)," "))+1,99)</f>
        <v>Cnc</v>
      </c>
      <c r="AB60" s="29" t="s">
        <v>32</v>
      </c>
      <c r="AF60" s="126" t="str">
        <f t="shared" si="0"/>
        <v/>
      </c>
      <c r="AG60" s="37"/>
    </row>
    <row r="61" spans="1:33" ht="18" hidden="1" customHeight="1" x14ac:dyDescent="0.2">
      <c r="A61" s="23">
        <v>83</v>
      </c>
      <c r="B61" s="114" t="s">
        <v>279</v>
      </c>
      <c r="C61" s="23" t="s">
        <v>593</v>
      </c>
      <c r="D61" s="23"/>
      <c r="E61" s="25" t="s">
        <v>280</v>
      </c>
      <c r="F61" s="89" t="s">
        <v>277</v>
      </c>
      <c r="G61" s="58" t="s">
        <v>109</v>
      </c>
      <c r="M61" s="128">
        <v>2.4</v>
      </c>
      <c r="N61" s="124">
        <v>2000</v>
      </c>
      <c r="O61" s="71">
        <f>M61/ N61</f>
        <v>1.1999999999999999E-3</v>
      </c>
      <c r="P61" s="71">
        <f>N61/M61</f>
        <v>833.33333333333337</v>
      </c>
      <c r="Q61" s="28" t="s">
        <v>85</v>
      </c>
      <c r="S61" s="1" t="str">
        <f>MID(E61,3,50)</f>
        <v>CMa</v>
      </c>
      <c r="U61" s="1" t="str">
        <f>MID(E61,SEARCH(" ",SUBSTITUTE(E61,CHAR(160)," "))+1,99)</f>
        <v>CMa</v>
      </c>
      <c r="V61" s="1" t="s">
        <v>278</v>
      </c>
      <c r="AB61" s="29" t="s">
        <v>32</v>
      </c>
      <c r="AF61" s="126" t="str">
        <f t="shared" si="0"/>
        <v/>
      </c>
    </row>
    <row r="62" spans="1:33" ht="18" hidden="1" customHeight="1" x14ac:dyDescent="0.2">
      <c r="A62" s="23">
        <v>255</v>
      </c>
      <c r="B62" s="24" t="s">
        <v>265</v>
      </c>
      <c r="C62" s="23"/>
      <c r="D62" s="23"/>
      <c r="E62" s="25" t="s">
        <v>266</v>
      </c>
      <c r="F62" s="86" t="s">
        <v>263</v>
      </c>
      <c r="G62" s="58" t="s">
        <v>109</v>
      </c>
      <c r="H62" s="45" t="s">
        <v>59</v>
      </c>
      <c r="K62" s="87"/>
      <c r="L62" s="87"/>
      <c r="M62" s="128">
        <v>3.4</v>
      </c>
      <c r="N62" s="27">
        <v>57</v>
      </c>
      <c r="O62" s="71">
        <f>M62/ N62</f>
        <v>5.9649122807017542E-2</v>
      </c>
      <c r="P62" s="71">
        <f>N62/M62</f>
        <v>16.764705882352942</v>
      </c>
      <c r="Q62" s="6" t="s">
        <v>43</v>
      </c>
      <c r="S62" s="1" t="str">
        <f>MID(E62,3,50)</f>
        <v>Gem</v>
      </c>
      <c r="U62" s="1" t="str">
        <f>MID(E62,SEARCH(" ",SUBSTITUTE(E62,CHAR(160)," "))+1,99)</f>
        <v>Gem</v>
      </c>
      <c r="V62" s="1" t="s">
        <v>264</v>
      </c>
      <c r="AB62" s="29" t="s">
        <v>32</v>
      </c>
      <c r="AF62" s="126" t="str">
        <f t="shared" si="0"/>
        <v/>
      </c>
    </row>
    <row r="63" spans="1:33" ht="18" hidden="1" customHeight="1" x14ac:dyDescent="0.2">
      <c r="A63" s="23">
        <v>79</v>
      </c>
      <c r="B63" s="24" t="s">
        <v>451</v>
      </c>
      <c r="C63" s="23"/>
      <c r="D63" s="23"/>
      <c r="E63" s="25" t="s">
        <v>452</v>
      </c>
      <c r="F63" s="62" t="s">
        <v>450</v>
      </c>
      <c r="G63" s="39" t="s">
        <v>42</v>
      </c>
      <c r="H63" s="46" t="s">
        <v>6</v>
      </c>
      <c r="I63" s="46"/>
      <c r="J63" s="46"/>
      <c r="K63" s="35" t="s">
        <v>32</v>
      </c>
      <c r="L63" s="35"/>
      <c r="M63" s="128">
        <v>2.37</v>
      </c>
      <c r="N63" s="27">
        <v>77</v>
      </c>
      <c r="O63" s="71">
        <f>M63/ N63</f>
        <v>3.0779220779220781E-2</v>
      </c>
      <c r="P63" s="71">
        <f>N63/M63</f>
        <v>32.489451476793249</v>
      </c>
      <c r="Q63" s="28" t="s">
        <v>85</v>
      </c>
      <c r="R63" s="28"/>
      <c r="S63" s="1" t="str">
        <f>MID(E63,3,50)</f>
        <v>Phe</v>
      </c>
      <c r="U63" s="1" t="str">
        <f>MID(E63,SEARCH(" ",SUBSTITUTE(E63,CHAR(160)," "))+1,99)</f>
        <v>Phe</v>
      </c>
      <c r="AB63" s="29" t="s">
        <v>32</v>
      </c>
      <c r="AF63" s="126" t="str">
        <f t="shared" si="0"/>
        <v/>
      </c>
    </row>
    <row r="64" spans="1:33" ht="18" customHeight="1" x14ac:dyDescent="0.2">
      <c r="A64" s="23"/>
      <c r="B64" s="24" t="s">
        <v>441</v>
      </c>
      <c r="C64" s="23"/>
      <c r="D64" s="23"/>
      <c r="E64" s="25"/>
      <c r="F64" s="56" t="s">
        <v>442</v>
      </c>
      <c r="G64" s="26" t="s">
        <v>29</v>
      </c>
      <c r="K64" s="37" t="s">
        <v>32</v>
      </c>
      <c r="L64" s="37"/>
      <c r="M64" s="128"/>
      <c r="N64" s="27"/>
      <c r="O64" s="27"/>
      <c r="P64" s="27"/>
      <c r="Q64" s="6" t="s">
        <v>85</v>
      </c>
      <c r="AF64" s="126" t="str">
        <f t="shared" si="0"/>
        <v>ligne vide</v>
      </c>
    </row>
    <row r="65" spans="1:33" ht="18" hidden="1" customHeight="1" x14ac:dyDescent="0.2">
      <c r="A65" s="23">
        <v>16</v>
      </c>
      <c r="B65" s="114" t="s">
        <v>483</v>
      </c>
      <c r="C65" s="32"/>
      <c r="D65" s="32"/>
      <c r="E65" s="25" t="s">
        <v>484</v>
      </c>
      <c r="F65" s="106" t="s">
        <v>480</v>
      </c>
      <c r="G65" s="26" t="s">
        <v>29</v>
      </c>
      <c r="H65" s="45" t="s">
        <v>6</v>
      </c>
      <c r="J65" s="33" t="s">
        <v>35</v>
      </c>
      <c r="L65" s="117">
        <v>800</v>
      </c>
      <c r="M65" s="128">
        <v>1.0900000000000001</v>
      </c>
      <c r="N65" s="27">
        <v>600</v>
      </c>
      <c r="O65" s="71">
        <f>M65/ N65</f>
        <v>1.8166666666666667E-3</v>
      </c>
      <c r="P65" s="71">
        <f>N65/M65</f>
        <v>550.45871559633019</v>
      </c>
      <c r="Q65" s="6" t="s">
        <v>43</v>
      </c>
      <c r="S65" s="1" t="str">
        <f>MID(E65,3,50)</f>
        <v>Sco</v>
      </c>
      <c r="U65" s="1" t="str">
        <f>MID(E65,SEARCH(" ",SUBSTITUTE(E65,CHAR(160)," "))+1,99)</f>
        <v>Sco</v>
      </c>
      <c r="V65" s="1" t="s">
        <v>481</v>
      </c>
      <c r="W65" s="1" t="s">
        <v>32</v>
      </c>
      <c r="Z65" s="1" t="s">
        <v>32</v>
      </c>
      <c r="AB65" s="29" t="s">
        <v>32</v>
      </c>
      <c r="AC65" s="30" t="s">
        <v>32</v>
      </c>
      <c r="AF65" s="126" t="str">
        <f t="shared" si="0"/>
        <v/>
      </c>
    </row>
    <row r="66" spans="1:33" ht="18" hidden="1" customHeight="1" x14ac:dyDescent="0.2">
      <c r="A66" s="23">
        <v>3</v>
      </c>
      <c r="B66" s="114" t="s">
        <v>86</v>
      </c>
      <c r="C66" s="32"/>
      <c r="D66" s="32"/>
      <c r="E66" s="25" t="s">
        <v>87</v>
      </c>
      <c r="F66" s="52" t="s">
        <v>88</v>
      </c>
      <c r="G66" s="44" t="s">
        <v>58</v>
      </c>
      <c r="J66" s="33" t="s">
        <v>35</v>
      </c>
      <c r="K66" s="1" t="s">
        <v>32</v>
      </c>
      <c r="L66" s="1">
        <v>25.7</v>
      </c>
      <c r="M66" s="128">
        <v>-0.04</v>
      </c>
      <c r="N66" s="27">
        <v>37</v>
      </c>
      <c r="O66" s="71">
        <f>M66/ N66</f>
        <v>-1.0810810810810811E-3</v>
      </c>
      <c r="P66" s="71">
        <f>N66/M66</f>
        <v>-925</v>
      </c>
      <c r="Q66" s="6" t="s">
        <v>43</v>
      </c>
      <c r="S66" s="1" t="str">
        <f>MID(E66,3,50)</f>
        <v>Boo</v>
      </c>
      <c r="U66" s="1" t="str">
        <f>MID(E66,SEARCH(" ",SUBSTITUTE(E66,CHAR(160)," "))+1,99)</f>
        <v>Boo</v>
      </c>
      <c r="V66" s="1" t="s">
        <v>89</v>
      </c>
      <c r="W66" s="1" t="s">
        <v>32</v>
      </c>
      <c r="Y66" s="1" t="s">
        <v>32</v>
      </c>
      <c r="Z66" s="1" t="s">
        <v>32</v>
      </c>
      <c r="AB66" s="29" t="s">
        <v>32</v>
      </c>
      <c r="AC66" s="30" t="s">
        <v>32</v>
      </c>
      <c r="AF66" s="126" t="str">
        <f t="shared" si="0"/>
        <v/>
      </c>
    </row>
    <row r="67" spans="1:33" ht="18" hidden="1" customHeight="1" x14ac:dyDescent="0.2">
      <c r="A67" s="23">
        <v>97</v>
      </c>
      <c r="B67" s="24" t="s">
        <v>348</v>
      </c>
      <c r="C67" s="23"/>
      <c r="D67" s="23"/>
      <c r="E67" s="25" t="s">
        <v>349</v>
      </c>
      <c r="F67" s="62" t="s">
        <v>350</v>
      </c>
      <c r="G67" s="58" t="s">
        <v>109</v>
      </c>
      <c r="K67" s="37" t="s">
        <v>32</v>
      </c>
      <c r="L67" s="37"/>
      <c r="M67" s="128">
        <v>2.597</v>
      </c>
      <c r="N67" s="27">
        <v>1300</v>
      </c>
      <c r="O67" s="71">
        <f>M67/ N67</f>
        <v>1.9976923076923075E-3</v>
      </c>
      <c r="P67" s="71">
        <f>N67/M67</f>
        <v>500.57758952637658</v>
      </c>
      <c r="Q67" s="28" t="s">
        <v>85</v>
      </c>
      <c r="R67" s="28"/>
      <c r="S67" s="1" t="str">
        <f>MID(E67,3,50)</f>
        <v>Lep</v>
      </c>
      <c r="U67" s="1" t="str">
        <f>MID(E67,SEARCH(" ",SUBSTITUTE(E67,CHAR(160)," "))+1,99)</f>
        <v>Lep</v>
      </c>
      <c r="V67" s="1" t="s">
        <v>351</v>
      </c>
      <c r="AB67" s="29" t="s">
        <v>32</v>
      </c>
      <c r="AF67" s="126" t="str">
        <f t="shared" ref="AF67:AF130" si="1">IF(COUNTIF(M67:N67,"")=0,"","ligne vide")</f>
        <v/>
      </c>
    </row>
    <row r="68" spans="1:33" ht="18" hidden="1" customHeight="1" x14ac:dyDescent="0.2">
      <c r="A68" s="23">
        <v>100</v>
      </c>
      <c r="B68" s="24" t="s">
        <v>469</v>
      </c>
      <c r="C68" s="23"/>
      <c r="D68" s="23"/>
      <c r="E68" s="25" t="s">
        <v>470</v>
      </c>
      <c r="F68" s="63" t="s">
        <v>471</v>
      </c>
      <c r="G68" s="26" t="s">
        <v>29</v>
      </c>
      <c r="H68" s="45" t="s">
        <v>59</v>
      </c>
      <c r="M68" s="128">
        <v>2.6070000000000002</v>
      </c>
      <c r="N68" s="27">
        <v>89</v>
      </c>
      <c r="O68" s="71">
        <f>M68/ N68</f>
        <v>2.9292134831460676E-2</v>
      </c>
      <c r="P68" s="71">
        <f>N68/M68</f>
        <v>34.138856923667049</v>
      </c>
      <c r="Q68" s="6" t="s">
        <v>43</v>
      </c>
      <c r="S68" s="1" t="str">
        <f>MID(E68,3,50)</f>
        <v>Sgr</v>
      </c>
      <c r="U68" s="1" t="str">
        <f>MID(E68,SEARCH(" ",SUBSTITUTE(E68,CHAR(160)," "))+1,99)</f>
        <v>Sgr</v>
      </c>
      <c r="V68" s="1" t="s">
        <v>472</v>
      </c>
      <c r="AB68" s="29" t="s">
        <v>32</v>
      </c>
      <c r="AF68" s="126" t="str">
        <f t="shared" si="1"/>
        <v/>
      </c>
    </row>
    <row r="69" spans="1:33" ht="18" hidden="1" customHeight="1" x14ac:dyDescent="0.2">
      <c r="A69" s="23">
        <v>67</v>
      </c>
      <c r="B69" s="24" t="s">
        <v>106</v>
      </c>
      <c r="C69" s="23"/>
      <c r="D69" s="23"/>
      <c r="E69" s="25" t="s">
        <v>107</v>
      </c>
      <c r="F69" s="62" t="s">
        <v>108</v>
      </c>
      <c r="G69" s="58" t="s">
        <v>109</v>
      </c>
      <c r="K69" s="37"/>
      <c r="L69" s="37"/>
      <c r="M69" s="128">
        <v>2.2490000000000001</v>
      </c>
      <c r="N69" s="27">
        <v>690</v>
      </c>
      <c r="O69" s="71">
        <f>M69/ N69</f>
        <v>3.2594202898550725E-3</v>
      </c>
      <c r="P69" s="71">
        <f>N69/M69</f>
        <v>306.80302356602931</v>
      </c>
      <c r="Q69" s="28" t="s">
        <v>85</v>
      </c>
      <c r="R69" s="28"/>
      <c r="S69" s="1" t="str">
        <f>MID(E69,3,50)</f>
        <v>Car</v>
      </c>
      <c r="U69" s="1" t="str">
        <f>MID(E69,SEARCH(" ",SUBSTITUTE(E69,CHAR(160)," "))+1,99)</f>
        <v>Car</v>
      </c>
      <c r="V69" s="1" t="s">
        <v>110</v>
      </c>
      <c r="AB69" s="29" t="s">
        <v>32</v>
      </c>
      <c r="AF69" s="126" t="str">
        <f t="shared" si="1"/>
        <v/>
      </c>
    </row>
    <row r="70" spans="1:33" ht="18" hidden="1" customHeight="1" x14ac:dyDescent="0.2">
      <c r="A70" s="23">
        <v>43</v>
      </c>
      <c r="B70" s="24" t="s">
        <v>542</v>
      </c>
      <c r="C70" s="23"/>
      <c r="D70" s="23"/>
      <c r="E70" s="25" t="s">
        <v>543</v>
      </c>
      <c r="F70" s="62" t="s">
        <v>544</v>
      </c>
      <c r="G70" s="39" t="s">
        <v>42</v>
      </c>
      <c r="K70" s="37" t="s">
        <v>32</v>
      </c>
      <c r="L70" s="37"/>
      <c r="M70" s="128">
        <v>1.92</v>
      </c>
      <c r="N70" s="27">
        <v>420</v>
      </c>
      <c r="O70" s="71">
        <f>M70/ N70</f>
        <v>4.5714285714285709E-3</v>
      </c>
      <c r="P70" s="71">
        <f>N70/M70</f>
        <v>218.75</v>
      </c>
      <c r="Q70" s="28" t="s">
        <v>85</v>
      </c>
      <c r="R70" s="28" t="s">
        <v>97</v>
      </c>
      <c r="S70" s="1" t="str">
        <f>MID(E70,3,50)</f>
        <v>TrA</v>
      </c>
      <c r="U70" s="1" t="str">
        <f>MID(E70,SEARCH(" ",SUBSTITUTE(E70,CHAR(160)," "))+1,99)</f>
        <v>TrA</v>
      </c>
      <c r="V70" s="1" t="s">
        <v>545</v>
      </c>
      <c r="AB70" s="29" t="s">
        <v>32</v>
      </c>
      <c r="AF70" s="126" t="str">
        <f t="shared" si="1"/>
        <v/>
      </c>
    </row>
    <row r="71" spans="1:33" ht="18" hidden="1" customHeight="1" x14ac:dyDescent="0.2">
      <c r="A71" s="23"/>
      <c r="B71" s="24" t="s">
        <v>111</v>
      </c>
      <c r="C71" s="23"/>
      <c r="D71" s="23"/>
      <c r="E71" s="25" t="s">
        <v>112</v>
      </c>
      <c r="F71" s="62" t="s">
        <v>108</v>
      </c>
      <c r="G71" s="58" t="s">
        <v>109</v>
      </c>
      <c r="K71" s="37"/>
      <c r="L71" s="37"/>
      <c r="M71" s="128">
        <v>1.9529999999999998</v>
      </c>
      <c r="N71" s="27">
        <v>630</v>
      </c>
      <c r="O71" s="71">
        <f>M71/ N71</f>
        <v>3.0999999999999999E-3</v>
      </c>
      <c r="P71" s="71">
        <f>N71/M71</f>
        <v>322.58064516129036</v>
      </c>
      <c r="Q71" s="28" t="s">
        <v>85</v>
      </c>
      <c r="R71" s="28"/>
      <c r="S71" s="1" t="str">
        <f>MID(E71,3,50)</f>
        <v>Car</v>
      </c>
      <c r="U71" s="1" t="str">
        <f>MID(E71,SEARCH(" ",SUBSTITUTE(E71,CHAR(160)," "))+1,99)</f>
        <v>Car</v>
      </c>
      <c r="V71" s="1" t="s">
        <v>110</v>
      </c>
      <c r="AB71" s="29" t="s">
        <v>32</v>
      </c>
      <c r="AF71" s="126" t="str">
        <f t="shared" si="1"/>
        <v/>
      </c>
    </row>
    <row r="72" spans="1:33" ht="18" hidden="1" customHeight="1" x14ac:dyDescent="0.2">
      <c r="A72" s="23">
        <v>82</v>
      </c>
      <c r="B72" s="24" t="s">
        <v>113</v>
      </c>
      <c r="C72" s="23"/>
      <c r="D72" s="23"/>
      <c r="E72" s="25" t="s">
        <v>114</v>
      </c>
      <c r="F72" s="62" t="s">
        <v>108</v>
      </c>
      <c r="G72" s="58" t="s">
        <v>109</v>
      </c>
      <c r="K72" s="37" t="s">
        <v>32</v>
      </c>
      <c r="L72" s="37"/>
      <c r="M72" s="128">
        <v>2.4</v>
      </c>
      <c r="N72" s="27">
        <v>630</v>
      </c>
      <c r="O72" s="71">
        <f>M72/ N72</f>
        <v>3.8095238095238095E-3</v>
      </c>
      <c r="P72" s="71">
        <f>N72/M72</f>
        <v>262.5</v>
      </c>
      <c r="Q72" s="28" t="s">
        <v>85</v>
      </c>
      <c r="R72" s="28"/>
      <c r="S72" s="1" t="str">
        <f>MID(E72,3,50)</f>
        <v> Car</v>
      </c>
      <c r="U72" s="1" t="str">
        <f>MID(E72,SEARCH(" ",SUBSTITUTE(E72,CHAR(160)," "))+1,99)</f>
        <v>Car</v>
      </c>
      <c r="V72" s="1" t="s">
        <v>110</v>
      </c>
      <c r="AB72" s="29" t="s">
        <v>32</v>
      </c>
      <c r="AF72" s="126" t="str">
        <f t="shared" si="1"/>
        <v/>
      </c>
    </row>
    <row r="73" spans="1:33" ht="18" hidden="1" customHeight="1" x14ac:dyDescent="0.2">
      <c r="A73" s="23">
        <v>27</v>
      </c>
      <c r="B73" s="31" t="s">
        <v>392</v>
      </c>
      <c r="C73" s="23" t="s">
        <v>393</v>
      </c>
      <c r="D73" s="23"/>
      <c r="E73" s="25" t="s">
        <v>394</v>
      </c>
      <c r="F73" s="19" t="s">
        <v>387</v>
      </c>
      <c r="G73" s="58" t="s">
        <v>109</v>
      </c>
      <c r="J73" s="33" t="s">
        <v>35</v>
      </c>
      <c r="M73" s="128">
        <v>1.64</v>
      </c>
      <c r="N73" s="27">
        <v>240</v>
      </c>
      <c r="O73" s="71">
        <f>M73/ N73</f>
        <v>6.8333333333333328E-3</v>
      </c>
      <c r="P73" s="71">
        <f>N73/M73</f>
        <v>146.34146341463415</v>
      </c>
      <c r="Q73" s="28" t="s">
        <v>30</v>
      </c>
      <c r="R73" s="28"/>
      <c r="S73" s="1" t="str">
        <f>MID(E73,3,50)</f>
        <v>Ori</v>
      </c>
      <c r="U73" s="1" t="str">
        <f>MID(E73,SEARCH(" ",SUBSTITUTE(E73,CHAR(160)," "))+1,99)</f>
        <v>Ori</v>
      </c>
      <c r="V73" s="1" t="s">
        <v>388</v>
      </c>
      <c r="W73" s="1" t="s">
        <v>32</v>
      </c>
      <c r="AB73" s="29" t="s">
        <v>97</v>
      </c>
      <c r="AC73" s="30" t="s">
        <v>32</v>
      </c>
      <c r="AF73" s="126" t="str">
        <f t="shared" si="1"/>
        <v/>
      </c>
    </row>
    <row r="74" spans="1:33" ht="18" customHeight="1" x14ac:dyDescent="0.2">
      <c r="B74" s="2" t="s">
        <v>273</v>
      </c>
      <c r="F74" s="54" t="s">
        <v>274</v>
      </c>
      <c r="G74" s="67" t="s">
        <v>125</v>
      </c>
      <c r="I74" s="29" t="s">
        <v>32</v>
      </c>
      <c r="K74" s="1" t="s">
        <v>32</v>
      </c>
      <c r="Q74" s="6" t="s">
        <v>43</v>
      </c>
      <c r="R74" s="66" t="s">
        <v>32</v>
      </c>
      <c r="AF74" s="126" t="str">
        <f t="shared" si="1"/>
        <v>ligne vide</v>
      </c>
    </row>
    <row r="75" spans="1:33" ht="18" customHeight="1" x14ac:dyDescent="0.2">
      <c r="A75" s="23"/>
      <c r="B75" s="24" t="s">
        <v>161</v>
      </c>
      <c r="C75" s="23"/>
      <c r="D75" s="23"/>
      <c r="E75" s="25"/>
      <c r="F75" s="72" t="s">
        <v>162</v>
      </c>
      <c r="G75" s="58" t="s">
        <v>109</v>
      </c>
      <c r="K75" s="37" t="s">
        <v>32</v>
      </c>
      <c r="L75" s="37"/>
      <c r="M75" s="128"/>
      <c r="N75" s="27"/>
      <c r="O75" s="27"/>
      <c r="P75" s="27"/>
      <c r="Q75" s="28" t="s">
        <v>43</v>
      </c>
      <c r="R75" s="28"/>
      <c r="AF75" s="126" t="str">
        <f t="shared" si="1"/>
        <v>ligne vide</v>
      </c>
      <c r="AG75" s="37"/>
    </row>
    <row r="76" spans="1:33" ht="18" customHeight="1" x14ac:dyDescent="0.2">
      <c r="B76" s="2" t="s">
        <v>219</v>
      </c>
      <c r="F76" s="68" t="s">
        <v>220</v>
      </c>
      <c r="G76" s="26" t="s">
        <v>29</v>
      </c>
      <c r="K76" s="1" t="s">
        <v>32</v>
      </c>
      <c r="Q76" s="6" t="s">
        <v>43</v>
      </c>
      <c r="AF76" s="126" t="str">
        <f t="shared" si="1"/>
        <v>ligne vide</v>
      </c>
    </row>
    <row r="77" spans="1:33" ht="18" hidden="1" customHeight="1" x14ac:dyDescent="0.2">
      <c r="A77" s="23">
        <v>60</v>
      </c>
      <c r="B77" s="24" t="s">
        <v>311</v>
      </c>
      <c r="C77" s="23"/>
      <c r="D77" s="23"/>
      <c r="E77" s="25" t="s">
        <v>312</v>
      </c>
      <c r="F77" s="91" t="s">
        <v>309</v>
      </c>
      <c r="G77" s="39" t="s">
        <v>42</v>
      </c>
      <c r="K77" s="37"/>
      <c r="L77" s="37"/>
      <c r="M77" s="128">
        <v>2.13</v>
      </c>
      <c r="N77" s="27">
        <v>170</v>
      </c>
      <c r="O77" s="71">
        <f>M77/ N77</f>
        <v>1.2529411764705881E-2</v>
      </c>
      <c r="P77" s="71">
        <f>N77/M77</f>
        <v>79.812206572769952</v>
      </c>
      <c r="Q77" s="28" t="s">
        <v>85</v>
      </c>
      <c r="R77" s="28"/>
      <c r="S77" s="1" t="str">
        <f>MID(E77,3,50)</f>
        <v>Gru</v>
      </c>
      <c r="U77" s="1" t="str">
        <f>MID(E77,SEARCH(" ",SUBSTITUTE(E77,CHAR(160)," "))+1,99)</f>
        <v>Gru</v>
      </c>
      <c r="V77" s="1" t="s">
        <v>310</v>
      </c>
      <c r="AB77" s="29" t="s">
        <v>32</v>
      </c>
      <c r="AF77" s="126" t="str">
        <f t="shared" si="1"/>
        <v/>
      </c>
    </row>
    <row r="78" spans="1:33" ht="18" hidden="1" customHeight="1" x14ac:dyDescent="0.2">
      <c r="A78" s="23">
        <v>128</v>
      </c>
      <c r="B78" s="24" t="s">
        <v>325</v>
      </c>
      <c r="C78" s="23"/>
      <c r="D78" s="23"/>
      <c r="E78" s="25" t="s">
        <v>326</v>
      </c>
      <c r="F78" s="93" t="s">
        <v>327</v>
      </c>
      <c r="G78" s="39" t="s">
        <v>42</v>
      </c>
      <c r="K78" s="37" t="s">
        <v>32</v>
      </c>
      <c r="L78" s="37"/>
      <c r="M78" s="128">
        <v>2.8</v>
      </c>
      <c r="N78" s="27">
        <v>24</v>
      </c>
      <c r="O78" s="71">
        <f>M78/ N78</f>
        <v>0.11666666666666665</v>
      </c>
      <c r="P78" s="71">
        <f>N78/M78</f>
        <v>8.5714285714285712</v>
      </c>
      <c r="Q78" s="28" t="s">
        <v>85</v>
      </c>
      <c r="R78" s="28" t="s">
        <v>97</v>
      </c>
      <c r="S78" s="1" t="str">
        <f>MID(E78,3,50)</f>
        <v>Hyi</v>
      </c>
      <c r="U78" s="1" t="str">
        <f>MID(E78,SEARCH(" ",SUBSTITUTE(E78,CHAR(160)," "))+1,99)</f>
        <v>Hyi</v>
      </c>
      <c r="V78" s="1" t="s">
        <v>328</v>
      </c>
      <c r="W78" s="1" t="s">
        <v>32</v>
      </c>
      <c r="AA78" s="1" t="s">
        <v>32</v>
      </c>
      <c r="AB78" s="29" t="s">
        <v>32</v>
      </c>
      <c r="AF78" s="126" t="str">
        <f t="shared" si="1"/>
        <v/>
      </c>
    </row>
    <row r="79" spans="1:33" ht="18" hidden="1" customHeight="1" x14ac:dyDescent="0.2">
      <c r="B79" s="2" t="s">
        <v>344</v>
      </c>
      <c r="C79" s="2"/>
      <c r="D79" s="2"/>
      <c r="E79" s="70" t="s">
        <v>345</v>
      </c>
      <c r="F79" s="19" t="s">
        <v>346</v>
      </c>
      <c r="G79" s="58" t="s">
        <v>109</v>
      </c>
      <c r="K79" s="6" t="s">
        <v>32</v>
      </c>
      <c r="L79" s="6"/>
      <c r="M79" s="130">
        <v>3.76</v>
      </c>
      <c r="N79" s="71">
        <v>690</v>
      </c>
      <c r="O79" s="71">
        <f>M79/ N79</f>
        <v>5.4492753623188407E-3</v>
      </c>
      <c r="P79" s="71">
        <f>N79/M79</f>
        <v>183.51063829787236</v>
      </c>
      <c r="Q79" s="34" t="s">
        <v>30</v>
      </c>
      <c r="R79" s="28"/>
      <c r="S79" s="1" t="str">
        <f>MID(E79,3,50)</f>
        <v>Mon</v>
      </c>
      <c r="AB79" s="29" t="s">
        <v>32</v>
      </c>
      <c r="AC79" s="30" t="s">
        <v>32</v>
      </c>
      <c r="AF79" s="126" t="str">
        <f t="shared" si="1"/>
        <v/>
      </c>
    </row>
    <row r="80" spans="1:33" ht="18" hidden="1" customHeight="1" x14ac:dyDescent="0.2">
      <c r="A80" s="23">
        <v>168</v>
      </c>
      <c r="B80" s="24" t="s">
        <v>537</v>
      </c>
      <c r="C80" s="23"/>
      <c r="D80" s="23"/>
      <c r="E80" s="25" t="s">
        <v>538</v>
      </c>
      <c r="F80" s="1" t="s">
        <v>539</v>
      </c>
      <c r="G80" s="39" t="s">
        <v>540</v>
      </c>
      <c r="I80" s="29" t="s">
        <v>32</v>
      </c>
      <c r="K80" s="1" t="s">
        <v>32</v>
      </c>
      <c r="M80" s="128">
        <v>3</v>
      </c>
      <c r="N80" s="27">
        <v>120</v>
      </c>
      <c r="O80" s="71">
        <f>M80/ N80</f>
        <v>2.5000000000000001E-2</v>
      </c>
      <c r="P80" s="71">
        <f>N80/M80</f>
        <v>40</v>
      </c>
      <c r="Q80" s="6" t="s">
        <v>43</v>
      </c>
      <c r="S80" s="1" t="str">
        <f>MID(E80,3,50)</f>
        <v>Tri</v>
      </c>
      <c r="U80" s="1" t="str">
        <f>MID(E80,SEARCH(" ",SUBSTITUTE(E80,CHAR(160)," "))+1,99)</f>
        <v>Tri</v>
      </c>
      <c r="V80" s="1" t="s">
        <v>541</v>
      </c>
      <c r="AB80" s="29" t="s">
        <v>32</v>
      </c>
      <c r="AF80" s="126" t="str">
        <f t="shared" si="1"/>
        <v/>
      </c>
    </row>
    <row r="81" spans="1:32" ht="18" customHeight="1" x14ac:dyDescent="0.2">
      <c r="B81" s="2" t="s">
        <v>458</v>
      </c>
      <c r="F81" s="105" t="s">
        <v>459</v>
      </c>
      <c r="K81" s="37" t="s">
        <v>32</v>
      </c>
      <c r="L81" s="37"/>
      <c r="M81" s="131"/>
      <c r="N81" s="44"/>
      <c r="O81" s="44"/>
      <c r="P81" s="44"/>
      <c r="Q81" s="28" t="s">
        <v>85</v>
      </c>
      <c r="R81" s="28" t="s">
        <v>97</v>
      </c>
      <c r="AF81" s="126" t="str">
        <f t="shared" si="1"/>
        <v>ligne vide</v>
      </c>
    </row>
    <row r="82" spans="1:32" ht="18" hidden="1" customHeight="1" x14ac:dyDescent="0.2">
      <c r="A82" s="23">
        <v>9</v>
      </c>
      <c r="B82" s="114" t="s">
        <v>395</v>
      </c>
      <c r="C82" s="32"/>
      <c r="D82" s="32"/>
      <c r="E82" s="25" t="s">
        <v>396</v>
      </c>
      <c r="F82" s="19" t="s">
        <v>387</v>
      </c>
      <c r="G82" s="58" t="s">
        <v>109</v>
      </c>
      <c r="J82" s="33" t="s">
        <v>35</v>
      </c>
      <c r="L82" s="117">
        <v>950</v>
      </c>
      <c r="M82" s="128">
        <v>0.58000000000000007</v>
      </c>
      <c r="N82" s="27">
        <v>430</v>
      </c>
      <c r="O82" s="71">
        <f>M82/ N82</f>
        <v>1.3488372093023258E-3</v>
      </c>
      <c r="P82" s="71">
        <f>N82/M82</f>
        <v>741.37931034482745</v>
      </c>
      <c r="Q82" s="28" t="s">
        <v>30</v>
      </c>
      <c r="R82" s="28"/>
      <c r="S82" s="1" t="str">
        <f>MID(E82,3,50)</f>
        <v>Ori</v>
      </c>
      <c r="T82" s="52">
        <v>6.55</v>
      </c>
      <c r="U82" s="1" t="str">
        <f>MID(E82,SEARCH(" ",SUBSTITUTE(E82,CHAR(160)," "))+1,99)</f>
        <v>Ori</v>
      </c>
      <c r="V82" s="1" t="s">
        <v>388</v>
      </c>
      <c r="W82" s="1" t="s">
        <v>32</v>
      </c>
      <c r="Z82" s="1" t="s">
        <v>32</v>
      </c>
      <c r="AB82" s="29" t="s">
        <v>97</v>
      </c>
      <c r="AC82" s="30" t="s">
        <v>32</v>
      </c>
      <c r="AF82" s="126" t="str">
        <f t="shared" si="1"/>
        <v/>
      </c>
    </row>
    <row r="83" spans="1:32" ht="18" hidden="1" customHeight="1" x14ac:dyDescent="0.2">
      <c r="A83" s="23">
        <v>2</v>
      </c>
      <c r="B83" s="31" t="s">
        <v>115</v>
      </c>
      <c r="C83" s="32"/>
      <c r="D83" s="32"/>
      <c r="E83" s="25" t="s">
        <v>116</v>
      </c>
      <c r="F83" s="62" t="s">
        <v>108</v>
      </c>
      <c r="G83" s="58" t="s">
        <v>109</v>
      </c>
      <c r="J83" s="33" t="s">
        <v>35</v>
      </c>
      <c r="K83" s="37"/>
      <c r="L83" s="37"/>
      <c r="M83" s="128">
        <v>-0.72</v>
      </c>
      <c r="N83" s="27">
        <v>310</v>
      </c>
      <c r="O83" s="71">
        <f>M83/ N83</f>
        <v>-2.3225806451612901E-3</v>
      </c>
      <c r="P83" s="71">
        <f>N83/M83</f>
        <v>-430.5555555555556</v>
      </c>
      <c r="Q83" s="28" t="s">
        <v>85</v>
      </c>
      <c r="R83" s="28"/>
      <c r="S83" s="1" t="str">
        <f>MID(E83,3,50)</f>
        <v>Car</v>
      </c>
      <c r="U83" s="1" t="str">
        <f>MID(E83,SEARCH(" ",SUBSTITUTE(E83,CHAR(160)," "))+1,99)</f>
        <v>Car</v>
      </c>
      <c r="V83" s="1" t="s">
        <v>110</v>
      </c>
      <c r="W83" s="1" t="s">
        <v>32</v>
      </c>
      <c r="Z83" s="1" t="s">
        <v>32</v>
      </c>
      <c r="AB83" s="29" t="s">
        <v>97</v>
      </c>
      <c r="AC83" s="49"/>
      <c r="AF83" s="126" t="str">
        <f t="shared" si="1"/>
        <v/>
      </c>
    </row>
    <row r="84" spans="1:32" ht="18" hidden="1" customHeight="1" x14ac:dyDescent="0.2">
      <c r="A84" s="23"/>
      <c r="B84" s="31" t="s">
        <v>167</v>
      </c>
      <c r="C84" s="32"/>
      <c r="D84" s="32"/>
      <c r="E84" s="25" t="s">
        <v>168</v>
      </c>
      <c r="F84" s="74" t="s">
        <v>169</v>
      </c>
      <c r="G84" s="58" t="s">
        <v>109</v>
      </c>
      <c r="I84" s="29" t="s">
        <v>32</v>
      </c>
      <c r="M84" s="128">
        <v>0.08</v>
      </c>
      <c r="N84" s="27">
        <v>42</v>
      </c>
      <c r="O84" s="71">
        <f>M84/ N84</f>
        <v>1.9047619047619048E-3</v>
      </c>
      <c r="P84" s="71">
        <f>N84/M84</f>
        <v>525</v>
      </c>
      <c r="Q84" s="6" t="s">
        <v>43</v>
      </c>
      <c r="S84" s="1" t="str">
        <f>MID(E84,3,50)</f>
        <v>Aur</v>
      </c>
      <c r="U84" s="1" t="str">
        <f>MID(E84,SEARCH(" ",SUBSTITUTE(E84,CHAR(160)," "))+1,99)</f>
        <v>Aur</v>
      </c>
      <c r="V84" s="1" t="s">
        <v>170</v>
      </c>
      <c r="W84" s="1" t="s">
        <v>32</v>
      </c>
      <c r="Y84" s="1" t="s">
        <v>32</v>
      </c>
      <c r="Z84" s="1" t="s">
        <v>32</v>
      </c>
      <c r="AB84" s="29" t="s">
        <v>97</v>
      </c>
      <c r="AC84" s="30" t="s">
        <v>32</v>
      </c>
      <c r="AF84" s="126" t="str">
        <f t="shared" si="1"/>
        <v/>
      </c>
    </row>
    <row r="85" spans="1:32" ht="18" hidden="1" customHeight="1" x14ac:dyDescent="0.2">
      <c r="A85" s="23">
        <v>11</v>
      </c>
      <c r="B85" s="31" t="s">
        <v>171</v>
      </c>
      <c r="C85" s="32"/>
      <c r="D85" s="32"/>
      <c r="E85" s="25" t="s">
        <v>172</v>
      </c>
      <c r="F85" s="74" t="s">
        <v>169</v>
      </c>
      <c r="G85" s="58" t="s">
        <v>109</v>
      </c>
      <c r="I85" s="29" t="s">
        <v>32</v>
      </c>
      <c r="J85" s="33" t="s">
        <v>35</v>
      </c>
      <c r="K85" s="1" t="s">
        <v>32</v>
      </c>
      <c r="M85" s="128">
        <v>0.71</v>
      </c>
      <c r="N85" s="27">
        <v>42</v>
      </c>
      <c r="O85" s="71">
        <f>M85/ N85</f>
        <v>1.6904761904761905E-2</v>
      </c>
      <c r="P85" s="71">
        <f>N85/M85</f>
        <v>59.154929577464792</v>
      </c>
      <c r="Q85" s="6" t="s">
        <v>43</v>
      </c>
      <c r="S85" s="1" t="str">
        <f>MID(E85,3,50)</f>
        <v> Aur</v>
      </c>
      <c r="U85" s="1" t="str">
        <f>MID(E85,SEARCH(" ",SUBSTITUTE(E85,CHAR(160)," "))+1,99)</f>
        <v>Aur</v>
      </c>
      <c r="V85" s="1" t="s">
        <v>170</v>
      </c>
      <c r="W85" s="1" t="s">
        <v>32</v>
      </c>
      <c r="Y85" s="1" t="s">
        <v>32</v>
      </c>
      <c r="Z85" s="1" t="s">
        <v>32</v>
      </c>
      <c r="AB85" s="29" t="s">
        <v>97</v>
      </c>
      <c r="AC85" s="30" t="s">
        <v>32</v>
      </c>
      <c r="AF85" s="126" t="str">
        <f t="shared" si="1"/>
        <v/>
      </c>
    </row>
    <row r="86" spans="1:32" ht="18" hidden="1" customHeight="1" x14ac:dyDescent="0.2">
      <c r="A86" s="23">
        <v>14</v>
      </c>
      <c r="B86" s="31" t="s">
        <v>173</v>
      </c>
      <c r="C86" s="32"/>
      <c r="D86" s="32"/>
      <c r="E86" s="25" t="s">
        <v>174</v>
      </c>
      <c r="F86" s="74" t="s">
        <v>169</v>
      </c>
      <c r="G86" s="58" t="s">
        <v>109</v>
      </c>
      <c r="I86" s="29" t="s">
        <v>32</v>
      </c>
      <c r="J86" s="33" t="s">
        <v>35</v>
      </c>
      <c r="M86" s="128">
        <v>0.96</v>
      </c>
      <c r="N86" s="27">
        <v>42</v>
      </c>
      <c r="O86" s="71">
        <f>M86/ N86</f>
        <v>2.2857142857142857E-2</v>
      </c>
      <c r="P86" s="71">
        <f>N86/M86</f>
        <v>43.75</v>
      </c>
      <c r="Q86" s="6" t="s">
        <v>43</v>
      </c>
      <c r="S86" s="1" t="str">
        <f>MID(E86,3,50)</f>
        <v> Aur</v>
      </c>
      <c r="U86" s="1" t="str">
        <f>MID(E86,SEARCH(" ",SUBSTITUTE(E86,CHAR(160)," "))+1,99)</f>
        <v>Aur</v>
      </c>
      <c r="V86" s="1" t="s">
        <v>170</v>
      </c>
      <c r="W86" s="1" t="s">
        <v>32</v>
      </c>
      <c r="Y86" s="1" t="s">
        <v>32</v>
      </c>
      <c r="Z86" s="1" t="s">
        <v>32</v>
      </c>
      <c r="AB86" s="29" t="s">
        <v>97</v>
      </c>
      <c r="AC86" s="30" t="s">
        <v>32</v>
      </c>
      <c r="AF86" s="126" t="str">
        <f t="shared" si="1"/>
        <v/>
      </c>
    </row>
    <row r="87" spans="1:32" ht="18" hidden="1" customHeight="1" x14ac:dyDescent="0.2">
      <c r="A87" s="23">
        <v>71</v>
      </c>
      <c r="B87" s="24" t="s">
        <v>122</v>
      </c>
      <c r="C87" s="23"/>
      <c r="D87" s="23"/>
      <c r="E87" s="25" t="s">
        <v>123</v>
      </c>
      <c r="F87" s="63" t="s">
        <v>124</v>
      </c>
      <c r="G87" s="64" t="s">
        <v>125</v>
      </c>
      <c r="H87" s="37"/>
      <c r="I87" s="65" t="s">
        <v>32</v>
      </c>
      <c r="M87" s="128">
        <v>2.27</v>
      </c>
      <c r="N87" s="27">
        <v>54</v>
      </c>
      <c r="O87" s="71">
        <f>M87/ N87</f>
        <v>4.2037037037037039E-2</v>
      </c>
      <c r="P87" s="71">
        <f>N87/M87</f>
        <v>23.788546255506606</v>
      </c>
      <c r="Q87" s="6" t="s">
        <v>43</v>
      </c>
      <c r="R87" s="66" t="s">
        <v>32</v>
      </c>
      <c r="S87" s="1" t="str">
        <f>MID(E87,3,50)</f>
        <v>Cas</v>
      </c>
      <c r="U87" s="1" t="str">
        <f>MID(E87,SEARCH(" ",SUBSTITUTE(E87,CHAR(160)," "))+1,99)</f>
        <v>Cas</v>
      </c>
      <c r="V87" s="1" t="s">
        <v>126</v>
      </c>
      <c r="AB87" s="29" t="s">
        <v>32</v>
      </c>
      <c r="AF87" s="126" t="str">
        <f t="shared" si="1"/>
        <v/>
      </c>
    </row>
    <row r="88" spans="1:32" ht="18" hidden="1" customHeight="1" x14ac:dyDescent="0.2">
      <c r="A88" s="23"/>
      <c r="B88" s="31" t="s">
        <v>267</v>
      </c>
      <c r="C88" s="32"/>
      <c r="D88" s="32"/>
      <c r="E88" s="25" t="s">
        <v>268</v>
      </c>
      <c r="F88" s="86" t="s">
        <v>263</v>
      </c>
      <c r="G88" s="58" t="s">
        <v>109</v>
      </c>
      <c r="H88" s="46" t="s">
        <v>59</v>
      </c>
      <c r="K88" s="87"/>
      <c r="L88" s="87"/>
      <c r="M88" s="128">
        <v>1.59</v>
      </c>
      <c r="N88" s="27">
        <v>52</v>
      </c>
      <c r="O88" s="71">
        <f>M88/ N88</f>
        <v>3.0576923076923078E-2</v>
      </c>
      <c r="P88" s="71">
        <f>N88/M88</f>
        <v>32.704402515723267</v>
      </c>
      <c r="Q88" s="6" t="s">
        <v>43</v>
      </c>
      <c r="S88" s="1" t="str">
        <f>MID(E88,3,50)</f>
        <v>Gem</v>
      </c>
      <c r="U88" s="1" t="str">
        <f>MID(E88,SEARCH(" ",SUBSTITUTE(E88,CHAR(160)," "))+1,99)</f>
        <v>Gem</v>
      </c>
      <c r="V88" s="1" t="s">
        <v>264</v>
      </c>
      <c r="W88" s="1" t="s">
        <v>32</v>
      </c>
      <c r="Y88" s="1" t="s">
        <v>32</v>
      </c>
      <c r="Z88" s="1" t="s">
        <v>32</v>
      </c>
      <c r="AB88" s="29" t="s">
        <v>97</v>
      </c>
      <c r="AC88" s="30" t="s">
        <v>32</v>
      </c>
      <c r="AF88" s="126" t="str">
        <f t="shared" si="1"/>
        <v/>
      </c>
    </row>
    <row r="89" spans="1:32" ht="18" hidden="1" customHeight="1" x14ac:dyDescent="0.2">
      <c r="A89" s="23">
        <v>44</v>
      </c>
      <c r="B89" s="24" t="s">
        <v>269</v>
      </c>
      <c r="C89" s="23"/>
      <c r="D89" s="23"/>
      <c r="E89" s="25" t="s">
        <v>270</v>
      </c>
      <c r="F89" s="88" t="s">
        <v>263</v>
      </c>
      <c r="G89" s="58" t="s">
        <v>109</v>
      </c>
      <c r="H89" s="45" t="s">
        <v>59</v>
      </c>
      <c r="I89" s="46"/>
      <c r="J89" s="46"/>
      <c r="K89" s="1" t="s">
        <v>32</v>
      </c>
      <c r="M89" s="128">
        <v>1.96</v>
      </c>
      <c r="N89" s="27">
        <v>52</v>
      </c>
      <c r="O89" s="71">
        <f>M89/ N89</f>
        <v>3.7692307692307692E-2</v>
      </c>
      <c r="P89" s="71">
        <f>N89/M89</f>
        <v>26.530612244897959</v>
      </c>
      <c r="Q89" s="6" t="s">
        <v>43</v>
      </c>
      <c r="S89" s="1" t="str">
        <f>MID(E89,3,50)</f>
        <v> Gem</v>
      </c>
      <c r="U89" s="1" t="str">
        <f>MID(E89,SEARCH(" ",SUBSTITUTE(E89,CHAR(160)," "))+1,99)</f>
        <v>Gem</v>
      </c>
      <c r="AB89" s="29" t="s">
        <v>32</v>
      </c>
      <c r="AF89" s="126" t="str">
        <f t="shared" si="1"/>
        <v/>
      </c>
    </row>
    <row r="90" spans="1:32" ht="18" hidden="1" customHeight="1" x14ac:dyDescent="0.2">
      <c r="A90" s="23">
        <v>136</v>
      </c>
      <c r="B90" s="24" t="s">
        <v>331</v>
      </c>
      <c r="C90" s="23"/>
      <c r="D90" s="23"/>
      <c r="E90" s="25" t="s">
        <v>332</v>
      </c>
      <c r="F90" s="62" t="s">
        <v>333</v>
      </c>
      <c r="G90" s="26" t="s">
        <v>29</v>
      </c>
      <c r="K90" s="37"/>
      <c r="L90" s="37"/>
      <c r="M90" s="128">
        <v>2.8359999999999999</v>
      </c>
      <c r="N90" s="27">
        <v>240</v>
      </c>
      <c r="O90" s="71">
        <f>M90/ N90</f>
        <v>1.1816666666666666E-2</v>
      </c>
      <c r="P90" s="71">
        <f>N90/M90</f>
        <v>84.626234132581104</v>
      </c>
      <c r="Q90" s="28" t="s">
        <v>85</v>
      </c>
      <c r="R90" s="28"/>
      <c r="S90" s="1" t="str">
        <f>MID(E90,3,50)</f>
        <v>Ara</v>
      </c>
      <c r="U90" s="1" t="str">
        <f>MID(E90,SEARCH(" ",SUBSTITUTE(E90,CHAR(160)," "))+1,99)</f>
        <v>Ara</v>
      </c>
      <c r="V90" s="1" t="s">
        <v>334</v>
      </c>
      <c r="AB90" s="29" t="s">
        <v>32</v>
      </c>
      <c r="AF90" s="126" t="str">
        <f t="shared" si="1"/>
        <v/>
      </c>
    </row>
    <row r="91" spans="1:32" ht="18" hidden="1" customHeight="1" x14ac:dyDescent="0.2">
      <c r="A91" s="23">
        <v>148</v>
      </c>
      <c r="B91" s="24" t="s">
        <v>163</v>
      </c>
      <c r="C91" s="23"/>
      <c r="D91" s="23"/>
      <c r="E91" s="25" t="s">
        <v>164</v>
      </c>
      <c r="F91" s="73" t="s">
        <v>165</v>
      </c>
      <c r="G91" s="58" t="s">
        <v>58</v>
      </c>
      <c r="I91" s="29" t="s">
        <v>32</v>
      </c>
      <c r="K91" s="37" t="s">
        <v>32</v>
      </c>
      <c r="L91" s="37"/>
      <c r="M91" s="128">
        <v>2.9</v>
      </c>
      <c r="N91" s="27">
        <v>110</v>
      </c>
      <c r="O91" s="71">
        <f>M91/ N91</f>
        <v>2.6363636363636363E-2</v>
      </c>
      <c r="P91" s="71">
        <f>N91/M91</f>
        <v>37.931034482758619</v>
      </c>
      <c r="Q91" s="6" t="s">
        <v>43</v>
      </c>
      <c r="S91" s="1" t="str">
        <f>MID(E91,3,50)</f>
        <v> CVn</v>
      </c>
      <c r="U91" s="1" t="str">
        <f>MID(E91,SEARCH(" ",SUBSTITUTE(E91,CHAR(160)," "))+1,99)</f>
        <v>CVn</v>
      </c>
      <c r="V91" s="1" t="s">
        <v>166</v>
      </c>
      <c r="AB91" s="29" t="s">
        <v>32</v>
      </c>
      <c r="AF91" s="126" t="str">
        <f t="shared" si="1"/>
        <v/>
      </c>
    </row>
    <row r="92" spans="1:32" ht="18" hidden="1" customHeight="1" x14ac:dyDescent="0.2">
      <c r="B92" s="81" t="s">
        <v>248</v>
      </c>
      <c r="C92" s="1" t="s">
        <v>249</v>
      </c>
      <c r="E92" s="1" t="s">
        <v>249</v>
      </c>
      <c r="F92" s="62" t="s">
        <v>244</v>
      </c>
      <c r="G92" s="58" t="s">
        <v>109</v>
      </c>
      <c r="K92" s="37" t="s">
        <v>32</v>
      </c>
      <c r="L92" s="37"/>
      <c r="M92" s="130">
        <v>2.75</v>
      </c>
      <c r="N92" s="82">
        <v>89</v>
      </c>
      <c r="O92" s="71">
        <f>M92/ N92</f>
        <v>3.0898876404494381E-2</v>
      </c>
      <c r="P92" s="71">
        <f>N92/M92</f>
        <v>32.363636363636367</v>
      </c>
      <c r="Q92" s="28" t="s">
        <v>250</v>
      </c>
      <c r="R92" s="28"/>
      <c r="S92" s="1" t="s">
        <v>245</v>
      </c>
      <c r="AB92" s="29" t="s">
        <v>97</v>
      </c>
      <c r="AC92" s="30" t="s">
        <v>32</v>
      </c>
      <c r="AF92" s="126" t="str">
        <f t="shared" si="1"/>
        <v/>
      </c>
    </row>
    <row r="93" spans="1:32" ht="18" hidden="1" customHeight="1" x14ac:dyDescent="0.2">
      <c r="A93" s="23">
        <v>140</v>
      </c>
      <c r="B93" s="24" t="s">
        <v>103</v>
      </c>
      <c r="C93" s="23"/>
      <c r="D93" s="23"/>
      <c r="E93" s="25" t="s">
        <v>104</v>
      </c>
      <c r="F93" s="61" t="s">
        <v>105</v>
      </c>
      <c r="G93" s="39" t="s">
        <v>29</v>
      </c>
      <c r="H93" s="45" t="s">
        <v>59</v>
      </c>
      <c r="I93" s="46"/>
      <c r="J93" s="46"/>
      <c r="K93" s="1" t="s">
        <v>32</v>
      </c>
      <c r="M93" s="128">
        <v>2.87</v>
      </c>
      <c r="N93" s="27">
        <v>39</v>
      </c>
      <c r="O93" s="71">
        <f>M93/ N93</f>
        <v>7.3589743589743586E-2</v>
      </c>
      <c r="P93" s="71">
        <f>N93/M93</f>
        <v>13.588850174216027</v>
      </c>
      <c r="Q93" s="6" t="s">
        <v>43</v>
      </c>
      <c r="S93" s="1" t="str">
        <f>MID(E93,3,50)</f>
        <v>Cap</v>
      </c>
      <c r="U93" s="1" t="str">
        <f>MID(E93,SEARCH(" ",SUBSTITUTE(E93,CHAR(160)," "))+1,99)</f>
        <v>Cap</v>
      </c>
      <c r="W93" s="1" t="s">
        <v>32</v>
      </c>
      <c r="AB93" s="29" t="s">
        <v>32</v>
      </c>
      <c r="AF93" s="126" t="str">
        <f t="shared" si="1"/>
        <v/>
      </c>
    </row>
    <row r="94" spans="1:32" ht="18" customHeight="1" x14ac:dyDescent="0.2">
      <c r="B94" s="2" t="s">
        <v>189</v>
      </c>
      <c r="F94" s="77" t="s">
        <v>190</v>
      </c>
      <c r="Q94" s="6" t="s">
        <v>85</v>
      </c>
      <c r="AF94" s="126" t="str">
        <f t="shared" si="1"/>
        <v>ligne vide</v>
      </c>
    </row>
    <row r="95" spans="1:32" ht="18" hidden="1" customHeight="1" x14ac:dyDescent="0.2">
      <c r="A95" s="23"/>
      <c r="B95" s="24" t="s">
        <v>588</v>
      </c>
      <c r="C95" s="23"/>
      <c r="D95" s="23"/>
      <c r="E95" s="25"/>
      <c r="F95" s="62"/>
      <c r="G95" s="39"/>
      <c r="K95" s="37"/>
      <c r="L95" s="37"/>
      <c r="M95" s="128">
        <v>2.3199999999999998</v>
      </c>
      <c r="N95" s="27">
        <v>443.6</v>
      </c>
      <c r="O95" s="71"/>
      <c r="P95" s="71"/>
      <c r="Q95" s="28"/>
      <c r="R95" s="28"/>
      <c r="AB95" s="29"/>
      <c r="AF95" s="126" t="str">
        <f t="shared" si="1"/>
        <v/>
      </c>
    </row>
    <row r="96" spans="1:32" ht="18" hidden="1" customHeight="1" x14ac:dyDescent="0.2">
      <c r="A96" s="23"/>
      <c r="B96" s="24" t="s">
        <v>561</v>
      </c>
      <c r="C96" s="23"/>
      <c r="D96" s="23"/>
      <c r="E96" s="25" t="s">
        <v>562</v>
      </c>
      <c r="F96" s="62" t="s">
        <v>563</v>
      </c>
      <c r="G96" s="58" t="s">
        <v>109</v>
      </c>
      <c r="K96" s="35"/>
      <c r="L96" s="35"/>
      <c r="M96" s="128">
        <v>1.9500000000000002</v>
      </c>
      <c r="N96" s="27">
        <v>80</v>
      </c>
      <c r="O96" s="71">
        <f>M96/ N96</f>
        <v>2.4375000000000001E-2</v>
      </c>
      <c r="P96" s="71">
        <f>N96/M96</f>
        <v>41.025641025641022</v>
      </c>
      <c r="Q96" s="28" t="s">
        <v>85</v>
      </c>
      <c r="R96" s="28"/>
      <c r="S96" s="1" t="str">
        <f>MID(E96,3,50)</f>
        <v>Vel</v>
      </c>
      <c r="U96" s="1" t="str">
        <f>MID(E96,SEARCH(" ",SUBSTITUTE(E96,CHAR(160)," "))+1,99)</f>
        <v>Vel</v>
      </c>
      <c r="V96" s="1" t="s">
        <v>564</v>
      </c>
      <c r="AB96" s="29" t="s">
        <v>32</v>
      </c>
      <c r="AF96" s="126" t="str">
        <f t="shared" si="1"/>
        <v/>
      </c>
    </row>
    <row r="97" spans="1:32" ht="18" hidden="1" customHeight="1" x14ac:dyDescent="0.2">
      <c r="A97" s="23">
        <v>49</v>
      </c>
      <c r="B97" s="24" t="s">
        <v>565</v>
      </c>
      <c r="C97" s="23"/>
      <c r="D97" s="23"/>
      <c r="E97" s="25" t="s">
        <v>566</v>
      </c>
      <c r="F97" s="62" t="s">
        <v>563</v>
      </c>
      <c r="G97" s="58" t="s">
        <v>109</v>
      </c>
      <c r="K97" s="35"/>
      <c r="L97" s="35"/>
      <c r="M97" s="128">
        <v>2.0299999999999998</v>
      </c>
      <c r="N97" s="27">
        <v>80</v>
      </c>
      <c r="O97" s="71">
        <f>M97/ N97</f>
        <v>2.5374999999999998E-2</v>
      </c>
      <c r="P97" s="71">
        <f>N97/M97</f>
        <v>39.408866995073893</v>
      </c>
      <c r="Q97" s="28" t="s">
        <v>85</v>
      </c>
      <c r="R97" s="28"/>
      <c r="S97" s="1" t="str">
        <f>MID(E97,3,50)</f>
        <v> Vel</v>
      </c>
      <c r="U97" s="1" t="str">
        <f>MID(E97,SEARCH(" ",SUBSTITUTE(E97,CHAR(160)," "))+1,99)</f>
        <v>Vel</v>
      </c>
      <c r="V97" s="1" t="s">
        <v>564</v>
      </c>
      <c r="AB97" s="29" t="s">
        <v>32</v>
      </c>
      <c r="AF97" s="126" t="str">
        <f t="shared" si="1"/>
        <v/>
      </c>
    </row>
    <row r="98" spans="1:32" ht="18" customHeight="1" x14ac:dyDescent="0.2">
      <c r="B98" s="2" t="s">
        <v>374</v>
      </c>
      <c r="F98" s="98" t="s">
        <v>375</v>
      </c>
      <c r="G98" s="58" t="s">
        <v>109</v>
      </c>
      <c r="K98" s="1" t="s">
        <v>32</v>
      </c>
      <c r="N98" s="5">
        <v>13.16</v>
      </c>
      <c r="O98" s="71">
        <f>M98/ N98</f>
        <v>0</v>
      </c>
      <c r="P98" s="71"/>
      <c r="Q98" s="6" t="s">
        <v>85</v>
      </c>
      <c r="AF98" s="126" t="str">
        <f t="shared" si="1"/>
        <v>ligne vide</v>
      </c>
    </row>
    <row r="99" spans="1:32" ht="18" hidden="1" customHeight="1" x14ac:dyDescent="0.2">
      <c r="A99" s="23">
        <v>19</v>
      </c>
      <c r="B99" s="123" t="s">
        <v>214</v>
      </c>
      <c r="C99" s="32"/>
      <c r="D99" s="32"/>
      <c r="E99" s="25" t="s">
        <v>215</v>
      </c>
      <c r="F99" s="38" t="s">
        <v>209</v>
      </c>
      <c r="G99" s="26" t="s">
        <v>29</v>
      </c>
      <c r="I99" s="29" t="s">
        <v>32</v>
      </c>
      <c r="J99" s="33" t="s">
        <v>35</v>
      </c>
      <c r="L99" s="1">
        <v>203</v>
      </c>
      <c r="M99" s="132">
        <v>1.25</v>
      </c>
      <c r="N99" s="125">
        <v>2615</v>
      </c>
      <c r="O99" s="71">
        <f>M99/ N99</f>
        <v>4.7801147227533459E-4</v>
      </c>
      <c r="P99" s="71">
        <f>N99/M99</f>
        <v>2092</v>
      </c>
      <c r="Q99" s="6" t="s">
        <v>43</v>
      </c>
      <c r="S99" s="1" t="str">
        <f>MID(E99,3,50)</f>
        <v>Cyg</v>
      </c>
      <c r="U99" s="1" t="str">
        <f>MID(E99,SEARCH(" ",SUBSTITUTE(E99,CHAR(160)," "))+1,99)</f>
        <v>Cyg</v>
      </c>
      <c r="V99" s="1" t="s">
        <v>213</v>
      </c>
      <c r="W99" s="1" t="s">
        <v>32</v>
      </c>
      <c r="Z99" s="1" t="s">
        <v>32</v>
      </c>
      <c r="AB99" s="29" t="s">
        <v>32</v>
      </c>
      <c r="AC99" s="30" t="s">
        <v>32</v>
      </c>
      <c r="AF99" s="126" t="str">
        <f t="shared" si="1"/>
        <v/>
      </c>
    </row>
    <row r="100" spans="1:32" ht="18" hidden="1" customHeight="1" x14ac:dyDescent="0.2">
      <c r="A100" s="23">
        <v>165</v>
      </c>
      <c r="B100" s="36" t="s">
        <v>36</v>
      </c>
      <c r="C100" s="23"/>
      <c r="D100" s="23"/>
      <c r="E100" s="25" t="s">
        <v>37</v>
      </c>
      <c r="F100" s="19" t="s">
        <v>28</v>
      </c>
      <c r="G100" s="26" t="s">
        <v>29</v>
      </c>
      <c r="H100" s="21"/>
      <c r="I100" s="21"/>
      <c r="J100" s="21"/>
      <c r="K100" s="21"/>
      <c r="L100" s="21"/>
      <c r="M100" s="128">
        <v>2.988</v>
      </c>
      <c r="N100" s="27">
        <v>83</v>
      </c>
      <c r="O100" s="71">
        <f>M100/ N100</f>
        <v>3.5999999999999997E-2</v>
      </c>
      <c r="P100" s="71">
        <f>N100/M100</f>
        <v>27.777777777777779</v>
      </c>
      <c r="Q100" s="34" t="s">
        <v>30</v>
      </c>
      <c r="R100" s="28"/>
      <c r="S100" s="21" t="str">
        <f>MID(E100,3,50)</f>
        <v>Aql</v>
      </c>
      <c r="T100" s="21"/>
      <c r="U100" s="21" t="str">
        <f>MID(E100,SEARCH(" ",SUBSTITUTE(E100,CHAR(160)," "))+1,99)</f>
        <v>Aql</v>
      </c>
      <c r="V100" s="21" t="s">
        <v>31</v>
      </c>
      <c r="W100" s="21"/>
      <c r="X100" s="21"/>
      <c r="Y100" s="21"/>
      <c r="Z100" s="21"/>
      <c r="AA100" s="21"/>
      <c r="AB100" s="29" t="s">
        <v>32</v>
      </c>
      <c r="AC100" s="30" t="s">
        <v>32</v>
      </c>
      <c r="AD100" s="21"/>
      <c r="AE100" s="21"/>
      <c r="AF100" s="126" t="str">
        <f t="shared" si="1"/>
        <v/>
      </c>
    </row>
    <row r="101" spans="1:32" ht="18" hidden="1" customHeight="1" x14ac:dyDescent="0.2">
      <c r="A101" s="23">
        <v>50</v>
      </c>
      <c r="B101" s="24" t="s">
        <v>65</v>
      </c>
      <c r="C101" s="23"/>
      <c r="D101" s="23"/>
      <c r="E101" s="25" t="s">
        <v>66</v>
      </c>
      <c r="F101" s="19" t="s">
        <v>67</v>
      </c>
      <c r="G101" s="39" t="s">
        <v>68</v>
      </c>
      <c r="K101" s="1" t="s">
        <v>32</v>
      </c>
      <c r="M101" s="128">
        <v>2.04</v>
      </c>
      <c r="N101" s="27">
        <v>96</v>
      </c>
      <c r="O101" s="71">
        <f>M101/ N101</f>
        <v>2.1250000000000002E-2</v>
      </c>
      <c r="P101" s="71">
        <f>N101/M101</f>
        <v>47.058823529411761</v>
      </c>
      <c r="Q101" s="34" t="s">
        <v>30</v>
      </c>
      <c r="R101" s="28"/>
      <c r="S101" s="1" t="str">
        <f>MID(E101,3,50)</f>
        <v>Cet</v>
      </c>
      <c r="U101" s="1" t="str">
        <f>MID(E101,SEARCH(" ",SUBSTITUTE(E101,CHAR(160)," "))+1,99)</f>
        <v>Cet</v>
      </c>
      <c r="V101" s="1" t="s">
        <v>69</v>
      </c>
      <c r="AB101" s="29" t="s">
        <v>32</v>
      </c>
      <c r="AC101" s="30" t="s">
        <v>32</v>
      </c>
      <c r="AF101" s="126" t="str">
        <f t="shared" si="1"/>
        <v/>
      </c>
    </row>
    <row r="102" spans="1:32" ht="18" hidden="1" customHeight="1" x14ac:dyDescent="0.2">
      <c r="A102" s="23">
        <v>61</v>
      </c>
      <c r="B102" s="24" t="s">
        <v>355</v>
      </c>
      <c r="C102" s="23"/>
      <c r="D102" s="23"/>
      <c r="E102" s="25" t="s">
        <v>356</v>
      </c>
      <c r="F102" s="97" t="s">
        <v>354</v>
      </c>
      <c r="G102" s="44" t="s">
        <v>58</v>
      </c>
      <c r="H102" s="45" t="s">
        <v>59</v>
      </c>
      <c r="J102" s="3" t="s">
        <v>357</v>
      </c>
      <c r="M102" s="128">
        <v>2.14</v>
      </c>
      <c r="N102" s="27">
        <v>36</v>
      </c>
      <c r="O102" s="71">
        <f>M102/ N102</f>
        <v>5.9444444444444446E-2</v>
      </c>
      <c r="P102" s="71">
        <f>N102/M102</f>
        <v>16.822429906542055</v>
      </c>
      <c r="Q102" s="6" t="s">
        <v>43</v>
      </c>
      <c r="S102" s="1" t="str">
        <f>MID(E102,3,50)</f>
        <v>Leo</v>
      </c>
      <c r="U102" s="1" t="str">
        <f>MID(E102,SEARCH(" ",SUBSTITUTE(E102,CHAR(160)," "))+1,99)</f>
        <v>Leo</v>
      </c>
      <c r="V102" s="1" t="s">
        <v>357</v>
      </c>
      <c r="W102" s="1" t="s">
        <v>32</v>
      </c>
      <c r="AB102" s="29" t="s">
        <v>32</v>
      </c>
      <c r="AF102" s="126" t="str">
        <f t="shared" si="1"/>
        <v/>
      </c>
    </row>
    <row r="103" spans="1:32" ht="18" hidden="1" customHeight="1" x14ac:dyDescent="0.2">
      <c r="A103" s="23">
        <v>76</v>
      </c>
      <c r="B103" s="24" t="s">
        <v>485</v>
      </c>
      <c r="C103" s="23"/>
      <c r="D103" s="23"/>
      <c r="E103" s="25" t="s">
        <v>486</v>
      </c>
      <c r="F103" s="106" t="s">
        <v>480</v>
      </c>
      <c r="G103" s="26" t="s">
        <v>29</v>
      </c>
      <c r="H103" s="45" t="s">
        <v>6</v>
      </c>
      <c r="M103" s="128">
        <v>2.2909999999999999</v>
      </c>
      <c r="N103" s="27">
        <v>400</v>
      </c>
      <c r="O103" s="71">
        <f>M103/ N103</f>
        <v>5.7275E-3</v>
      </c>
      <c r="P103" s="71">
        <f>N103/M103</f>
        <v>174.59624618070711</v>
      </c>
      <c r="Q103" s="6" t="s">
        <v>43</v>
      </c>
      <c r="S103" s="1" t="str">
        <f>MID(E103,3,50)</f>
        <v>Sco</v>
      </c>
      <c r="U103" s="1" t="str">
        <f>MID(E103,SEARCH(" ",SUBSTITUTE(E103,CHAR(160)," "))+1,99)</f>
        <v>Sco</v>
      </c>
      <c r="V103" s="1" t="s">
        <v>481</v>
      </c>
      <c r="AB103" s="29" t="s">
        <v>32</v>
      </c>
      <c r="AF103" s="126" t="str">
        <f t="shared" si="1"/>
        <v/>
      </c>
    </row>
    <row r="104" spans="1:32" ht="18" hidden="1" customHeight="1" x14ac:dyDescent="0.2">
      <c r="A104" s="23">
        <v>33</v>
      </c>
      <c r="B104" s="31" t="s">
        <v>295</v>
      </c>
      <c r="C104" s="42"/>
      <c r="D104" s="42"/>
      <c r="E104" s="25" t="s">
        <v>296</v>
      </c>
      <c r="F104" s="79" t="s">
        <v>291</v>
      </c>
      <c r="G104" s="67" t="s">
        <v>125</v>
      </c>
      <c r="I104" s="65" t="s">
        <v>32</v>
      </c>
      <c r="J104" s="3" t="s">
        <v>297</v>
      </c>
      <c r="K104" s="37" t="s">
        <v>32</v>
      </c>
      <c r="L104" s="37"/>
      <c r="M104" s="128">
        <v>1.79</v>
      </c>
      <c r="N104" s="27">
        <v>120</v>
      </c>
      <c r="O104" s="71">
        <f>M104/ N104</f>
        <v>1.4916666666666667E-2</v>
      </c>
      <c r="P104" s="71">
        <f>N104/M104</f>
        <v>67.039106145251395</v>
      </c>
      <c r="Q104" s="6" t="s">
        <v>43</v>
      </c>
      <c r="R104" s="66" t="s">
        <v>32</v>
      </c>
      <c r="S104" s="1" t="str">
        <f>MID(E104,3,50)</f>
        <v> UMa</v>
      </c>
      <c r="U104" s="1" t="str">
        <f>MID(E104,SEARCH(" ",SUBSTITUTE(E104,CHAR(160)," "))+1,99)</f>
        <v>UMa</v>
      </c>
      <c r="V104" s="1" t="s">
        <v>292</v>
      </c>
      <c r="W104" s="1" t="s">
        <v>32</v>
      </c>
      <c r="AB104" s="29" t="s">
        <v>32</v>
      </c>
      <c r="AC104" s="30" t="s">
        <v>32</v>
      </c>
      <c r="AF104" s="126" t="str">
        <f t="shared" si="1"/>
        <v/>
      </c>
    </row>
    <row r="105" spans="1:32" ht="18" customHeight="1" x14ac:dyDescent="0.2">
      <c r="B105" s="2" t="s">
        <v>102</v>
      </c>
      <c r="F105" s="60" t="s">
        <v>100</v>
      </c>
      <c r="G105" s="58" t="s">
        <v>101</v>
      </c>
      <c r="H105" s="46" t="s">
        <v>59</v>
      </c>
      <c r="J105" s="40"/>
      <c r="N105" s="5">
        <v>11.82</v>
      </c>
      <c r="O105" s="71">
        <f>M105/ N105</f>
        <v>0</v>
      </c>
      <c r="P105" s="71"/>
      <c r="Q105" s="28" t="s">
        <v>43</v>
      </c>
      <c r="AF105" s="126" t="str">
        <f t="shared" si="1"/>
        <v>ligne vide</v>
      </c>
    </row>
    <row r="106" spans="1:32" ht="18" hidden="1" customHeight="1" x14ac:dyDescent="0.2">
      <c r="A106" s="23"/>
      <c r="B106" s="120" t="s">
        <v>582</v>
      </c>
      <c r="C106" s="23"/>
      <c r="D106" s="23"/>
      <c r="E106" s="25"/>
      <c r="F106" s="89"/>
      <c r="G106" s="58"/>
      <c r="M106" s="128">
        <v>27.2</v>
      </c>
      <c r="N106" s="121">
        <v>28000000000</v>
      </c>
      <c r="O106" s="71">
        <f>M106/ N106</f>
        <v>9.7142857142857138E-10</v>
      </c>
      <c r="P106" s="71"/>
      <c r="Q106" s="28"/>
      <c r="AB106" s="29"/>
      <c r="AF106" s="126" t="str">
        <f t="shared" si="1"/>
        <v/>
      </c>
    </row>
    <row r="107" spans="1:32" ht="18" hidden="1" customHeight="1" x14ac:dyDescent="0.2">
      <c r="A107" s="23">
        <v>231</v>
      </c>
      <c r="B107" s="24" t="s">
        <v>227</v>
      </c>
      <c r="C107" s="23"/>
      <c r="D107" s="23"/>
      <c r="E107" s="25" t="s">
        <v>228</v>
      </c>
      <c r="F107" s="80" t="s">
        <v>225</v>
      </c>
      <c r="G107" s="67" t="s">
        <v>125</v>
      </c>
      <c r="I107" s="65" t="s">
        <v>32</v>
      </c>
      <c r="M107" s="128">
        <v>3.31</v>
      </c>
      <c r="N107" s="27">
        <v>100</v>
      </c>
      <c r="O107" s="71">
        <f>M107/ N107</f>
        <v>3.3099999999999997E-2</v>
      </c>
      <c r="P107" s="71">
        <f>N107/M107</f>
        <v>30.211480362537763</v>
      </c>
      <c r="Q107" s="6" t="s">
        <v>43</v>
      </c>
      <c r="R107" s="66" t="s">
        <v>32</v>
      </c>
      <c r="S107" s="1" t="str">
        <f>MID(E107,3,50)</f>
        <v>Dra</v>
      </c>
      <c r="U107" s="1" t="str">
        <f>MID(E107,SEARCH(" ",SUBSTITUTE(E107,CHAR(160)," "))+1,99)</f>
        <v>Dra</v>
      </c>
      <c r="V107" s="1" t="s">
        <v>226</v>
      </c>
      <c r="AB107" s="29" t="s">
        <v>32</v>
      </c>
      <c r="AF107" s="126" t="str">
        <f t="shared" si="1"/>
        <v/>
      </c>
    </row>
    <row r="108" spans="1:32" ht="18" hidden="1" customHeight="1" x14ac:dyDescent="0.2">
      <c r="A108" s="23">
        <v>28</v>
      </c>
      <c r="B108" s="24" t="s">
        <v>525</v>
      </c>
      <c r="C108" s="23"/>
      <c r="D108" s="23"/>
      <c r="E108" s="25" t="s">
        <v>526</v>
      </c>
      <c r="F108" s="111" t="s">
        <v>523</v>
      </c>
      <c r="G108" s="58" t="s">
        <v>109</v>
      </c>
      <c r="H108" s="45" t="s">
        <v>59</v>
      </c>
      <c r="J108" s="33" t="s">
        <v>35</v>
      </c>
      <c r="M108" s="128">
        <v>1.6800000000000002</v>
      </c>
      <c r="N108" s="27">
        <v>130</v>
      </c>
      <c r="O108" s="71">
        <f>M108/ N108</f>
        <v>1.2923076923076924E-2</v>
      </c>
      <c r="P108" s="71">
        <f>N108/M108</f>
        <v>77.38095238095238</v>
      </c>
      <c r="Q108" s="6" t="s">
        <v>43</v>
      </c>
      <c r="S108" s="1" t="str">
        <f>MID(E108,3,50)</f>
        <v>Tau</v>
      </c>
      <c r="U108" s="1" t="str">
        <f>MID(E108,SEARCH(" ",SUBSTITUTE(E108,CHAR(160)," "))+1,99)</f>
        <v>Tau</v>
      </c>
      <c r="V108" s="1" t="s">
        <v>524</v>
      </c>
      <c r="AB108" s="29" t="s">
        <v>32</v>
      </c>
      <c r="AC108" s="30" t="s">
        <v>32</v>
      </c>
      <c r="AF108" s="126" t="str">
        <f t="shared" si="1"/>
        <v/>
      </c>
    </row>
    <row r="109" spans="1:32" ht="18" hidden="1" customHeight="1" x14ac:dyDescent="0.2">
      <c r="A109" s="23">
        <v>64</v>
      </c>
      <c r="B109" s="24" t="s">
        <v>229</v>
      </c>
      <c r="C109" s="23"/>
      <c r="D109" s="23"/>
      <c r="E109" s="25" t="s">
        <v>230</v>
      </c>
      <c r="F109" s="80" t="s">
        <v>225</v>
      </c>
      <c r="G109" s="67" t="s">
        <v>125</v>
      </c>
      <c r="I109" s="65" t="s">
        <v>32</v>
      </c>
      <c r="M109" s="128">
        <v>2.23</v>
      </c>
      <c r="N109" s="27">
        <v>150</v>
      </c>
      <c r="O109" s="71">
        <f>M109/ N109</f>
        <v>1.4866666666666667E-2</v>
      </c>
      <c r="P109" s="71">
        <f>N109/M109</f>
        <v>67.264573991031384</v>
      </c>
      <c r="Q109" s="6" t="s">
        <v>43</v>
      </c>
      <c r="R109" s="66" t="s">
        <v>32</v>
      </c>
      <c r="S109" s="1" t="str">
        <f>MID(E109,3,50)</f>
        <v>Dra</v>
      </c>
      <c r="U109" s="1" t="str">
        <f>MID(E109,SEARCH(" ",SUBSTITUTE(E109,CHAR(160)," "))+1,99)</f>
        <v>Dra</v>
      </c>
      <c r="V109" s="1" t="s">
        <v>226</v>
      </c>
      <c r="AB109" s="29" t="s">
        <v>32</v>
      </c>
      <c r="AF109" s="126" t="str">
        <f t="shared" si="1"/>
        <v/>
      </c>
    </row>
    <row r="110" spans="1:32" ht="18" hidden="1" customHeight="1" x14ac:dyDescent="0.2">
      <c r="A110" s="23">
        <v>84</v>
      </c>
      <c r="B110" s="24" t="s">
        <v>414</v>
      </c>
      <c r="C110" s="23"/>
      <c r="D110" s="23"/>
      <c r="E110" s="25" t="s">
        <v>415</v>
      </c>
      <c r="F110" s="19" t="s">
        <v>413</v>
      </c>
      <c r="G110" s="39" t="s">
        <v>42</v>
      </c>
      <c r="I110" s="29" t="s">
        <v>32</v>
      </c>
      <c r="K110" s="1" t="s">
        <v>32</v>
      </c>
      <c r="M110" s="128">
        <v>2.4039999999999999</v>
      </c>
      <c r="N110" s="27">
        <v>670</v>
      </c>
      <c r="O110" s="71">
        <f>M110/ N110</f>
        <v>3.588059701492537E-3</v>
      </c>
      <c r="P110" s="71">
        <f>N110/M110</f>
        <v>278.70216306156408</v>
      </c>
      <c r="Q110" s="6" t="s">
        <v>43</v>
      </c>
      <c r="S110" s="1" t="str">
        <f>MID(E110,3,50)</f>
        <v>Peg</v>
      </c>
      <c r="U110" s="1" t="str">
        <f>MID(E110,SEARCH(" ",SUBSTITUTE(E110,CHAR(160)," "))+1,99)</f>
        <v>Peg</v>
      </c>
      <c r="V110" s="1" t="s">
        <v>405</v>
      </c>
      <c r="AB110" s="29" t="s">
        <v>32</v>
      </c>
      <c r="AF110" s="126" t="str">
        <f t="shared" si="1"/>
        <v/>
      </c>
    </row>
    <row r="111" spans="1:32" ht="18" hidden="1" customHeight="1" x14ac:dyDescent="0.2">
      <c r="A111" s="23">
        <v>70</v>
      </c>
      <c r="B111" s="114" t="s">
        <v>141</v>
      </c>
      <c r="C111" s="42"/>
      <c r="D111" s="42"/>
      <c r="E111" s="25" t="s">
        <v>142</v>
      </c>
      <c r="F111" s="68" t="s">
        <v>133</v>
      </c>
      <c r="G111" s="44" t="s">
        <v>58</v>
      </c>
      <c r="M111" s="128">
        <v>2.2650000000000001</v>
      </c>
      <c r="N111" s="124">
        <v>2350</v>
      </c>
      <c r="O111" s="71">
        <f>M111/ N111</f>
        <v>9.6382978723404263E-4</v>
      </c>
      <c r="P111" s="71">
        <f>N111/M111</f>
        <v>1037.5275938189845</v>
      </c>
      <c r="Q111" s="28" t="s">
        <v>85</v>
      </c>
      <c r="S111" s="1" t="str">
        <f>MID(E111,3,50)</f>
        <v>Cen</v>
      </c>
      <c r="U111" s="1" t="str">
        <f>MID(E111,SEARCH(" ",SUBSTITUTE(E111,CHAR(160)," "))+1,99)</f>
        <v>Cen</v>
      </c>
      <c r="V111" s="1" t="s">
        <v>134</v>
      </c>
      <c r="W111" s="1" t="s">
        <v>32</v>
      </c>
      <c r="AB111" s="29" t="s">
        <v>32</v>
      </c>
      <c r="AC111" s="30"/>
      <c r="AF111" s="126" t="str">
        <f t="shared" si="1"/>
        <v/>
      </c>
    </row>
    <row r="112" spans="1:32" ht="18" customHeight="1" x14ac:dyDescent="0.2">
      <c r="B112" s="2" t="s">
        <v>251</v>
      </c>
      <c r="F112" s="62" t="s">
        <v>244</v>
      </c>
      <c r="G112" s="58" t="s">
        <v>109</v>
      </c>
      <c r="J112" s="40"/>
      <c r="N112" s="5">
        <v>10.52</v>
      </c>
      <c r="O112" s="71">
        <f>M112/ N112</f>
        <v>0</v>
      </c>
      <c r="P112" s="71"/>
      <c r="Q112" s="28" t="s">
        <v>85</v>
      </c>
      <c r="AF112" s="126" t="str">
        <f t="shared" si="1"/>
        <v>ligne vide</v>
      </c>
    </row>
    <row r="113" spans="1:33" ht="18" hidden="1" customHeight="1" x14ac:dyDescent="0.2">
      <c r="B113" s="47" t="s">
        <v>251</v>
      </c>
      <c r="C113" s="47"/>
      <c r="D113" s="47"/>
      <c r="E113" s="1" t="s">
        <v>252</v>
      </c>
      <c r="F113" s="62" t="s">
        <v>244</v>
      </c>
      <c r="G113" s="58" t="s">
        <v>109</v>
      </c>
      <c r="J113" s="40"/>
      <c r="M113" s="133">
        <v>6.1920000000000002</v>
      </c>
      <c r="N113" s="84">
        <v>10</v>
      </c>
      <c r="O113" s="71">
        <f>M113/ N113</f>
        <v>0.61919999999999997</v>
      </c>
      <c r="P113" s="71"/>
      <c r="Q113" s="28" t="s">
        <v>85</v>
      </c>
      <c r="R113" s="28"/>
      <c r="T113" s="52">
        <v>310.95</v>
      </c>
      <c r="V113" s="1" t="s">
        <v>245</v>
      </c>
      <c r="W113" s="1" t="s">
        <v>32</v>
      </c>
      <c r="AE113" s="30" t="s">
        <v>32</v>
      </c>
      <c r="AF113" s="126" t="str">
        <f t="shared" si="1"/>
        <v/>
      </c>
    </row>
    <row r="114" spans="1:33" ht="18" customHeight="1" x14ac:dyDescent="0.2">
      <c r="B114" s="2" t="s">
        <v>329</v>
      </c>
      <c r="F114" s="19" t="s">
        <v>330</v>
      </c>
      <c r="G114" s="26" t="s">
        <v>29</v>
      </c>
      <c r="J114" s="40"/>
      <c r="N114" s="5">
        <v>11.82</v>
      </c>
      <c r="O114" s="71">
        <f>M114/ N114</f>
        <v>0</v>
      </c>
      <c r="P114" s="71"/>
      <c r="Q114" s="6" t="s">
        <v>85</v>
      </c>
      <c r="AF114" s="126" t="str">
        <f t="shared" si="1"/>
        <v>ligne vide</v>
      </c>
    </row>
    <row r="115" spans="1:33" ht="18" hidden="1" customHeight="1" x14ac:dyDescent="0.2">
      <c r="A115" s="23"/>
      <c r="B115" s="24" t="s">
        <v>587</v>
      </c>
      <c r="C115" s="23"/>
      <c r="D115" s="23"/>
      <c r="E115" s="25"/>
      <c r="F115" s="62"/>
      <c r="G115" s="39"/>
      <c r="K115" s="37"/>
      <c r="L115" s="37"/>
      <c r="M115" s="128">
        <v>3.53</v>
      </c>
      <c r="N115" s="27">
        <v>147</v>
      </c>
      <c r="O115" s="71"/>
      <c r="P115" s="71"/>
      <c r="Q115" s="28"/>
      <c r="R115" s="28"/>
      <c r="AB115" s="29"/>
      <c r="AF115" s="126" t="str">
        <f t="shared" si="1"/>
        <v/>
      </c>
    </row>
    <row r="116" spans="1:33" ht="18" hidden="1" customHeight="1" x14ac:dyDescent="0.2">
      <c r="A116" s="23">
        <v>77</v>
      </c>
      <c r="B116" s="24" t="s">
        <v>143</v>
      </c>
      <c r="C116" s="23"/>
      <c r="D116" s="23"/>
      <c r="E116" s="25" t="s">
        <v>144</v>
      </c>
      <c r="F116" s="68" t="s">
        <v>133</v>
      </c>
      <c r="G116" s="44" t="s">
        <v>58</v>
      </c>
      <c r="M116" s="128">
        <v>2.3220000000000001</v>
      </c>
      <c r="N116" s="27">
        <v>310</v>
      </c>
      <c r="O116" s="71">
        <f>M116/ N116</f>
        <v>7.4903225806451611E-3</v>
      </c>
      <c r="P116" s="71">
        <f>N116/M116</f>
        <v>133.50559862187768</v>
      </c>
      <c r="Q116" s="28" t="s">
        <v>85</v>
      </c>
      <c r="S116" s="1" t="str">
        <f>MID(E116,3,50)</f>
        <v>Cen</v>
      </c>
      <c r="U116" s="1" t="str">
        <f>MID(E116,SEARCH(" ",SUBSTITUTE(E116,CHAR(160)," "))+1,99)</f>
        <v>Cen</v>
      </c>
      <c r="V116" s="1" t="s">
        <v>134</v>
      </c>
      <c r="AB116" s="29" t="s">
        <v>32</v>
      </c>
      <c r="AF116" s="126" t="str">
        <f t="shared" si="1"/>
        <v/>
      </c>
    </row>
    <row r="117" spans="1:33" ht="18" hidden="1" customHeight="1" x14ac:dyDescent="0.2">
      <c r="B117" s="47" t="s">
        <v>502</v>
      </c>
      <c r="C117" s="47"/>
      <c r="D117" s="47"/>
      <c r="E117" s="70" t="s">
        <v>503</v>
      </c>
      <c r="F117" s="19" t="s">
        <v>504</v>
      </c>
      <c r="G117" s="26" t="s">
        <v>29</v>
      </c>
      <c r="J117" s="40"/>
      <c r="M117" s="130">
        <v>9.57</v>
      </c>
      <c r="N117" s="71">
        <v>5.41</v>
      </c>
      <c r="O117" s="71">
        <f>M117/ N117</f>
        <v>1.7689463955637708</v>
      </c>
      <c r="P117" s="71">
        <f>N117/M117</f>
        <v>0.5653082549634274</v>
      </c>
      <c r="Q117" s="34" t="s">
        <v>30</v>
      </c>
      <c r="S117" s="1" t="s">
        <v>500</v>
      </c>
      <c r="T117" s="52">
        <v>547.45060000000001</v>
      </c>
      <c r="W117" s="1" t="s">
        <v>32</v>
      </c>
      <c r="Y117" s="1" t="s">
        <v>32</v>
      </c>
      <c r="AB117" s="1" t="s">
        <v>32</v>
      </c>
      <c r="AC117" s="49"/>
      <c r="AE117" s="30" t="s">
        <v>32</v>
      </c>
      <c r="AF117" s="126" t="str">
        <f t="shared" si="1"/>
        <v/>
      </c>
    </row>
    <row r="118" spans="1:33" ht="18" customHeight="1" x14ac:dyDescent="0.2">
      <c r="B118" s="47" t="s">
        <v>420</v>
      </c>
      <c r="C118" s="85"/>
      <c r="D118" s="85"/>
      <c r="F118" s="68" t="s">
        <v>421</v>
      </c>
      <c r="G118" s="58" t="s">
        <v>109</v>
      </c>
      <c r="K118" s="1" t="s">
        <v>32</v>
      </c>
      <c r="N118" s="5">
        <v>12.77</v>
      </c>
      <c r="O118" s="71">
        <f>M118/ N118</f>
        <v>0</v>
      </c>
      <c r="P118" s="71"/>
      <c r="Q118" s="6" t="s">
        <v>85</v>
      </c>
      <c r="AE118" s="30" t="s">
        <v>32</v>
      </c>
      <c r="AF118" s="126" t="str">
        <f t="shared" si="1"/>
        <v>ligne vide</v>
      </c>
    </row>
    <row r="119" spans="1:33" ht="18" customHeight="1" x14ac:dyDescent="0.2">
      <c r="B119" s="47" t="s">
        <v>433</v>
      </c>
      <c r="C119" s="85"/>
      <c r="D119" s="85"/>
      <c r="F119" s="19" t="s">
        <v>434</v>
      </c>
      <c r="G119" s="58" t="s">
        <v>109</v>
      </c>
      <c r="N119" s="5">
        <v>12.36</v>
      </c>
      <c r="O119" s="71">
        <f>M119/ N119</f>
        <v>0</v>
      </c>
      <c r="P119" s="71" t="e">
        <f>N119/M119</f>
        <v>#DIV/0!</v>
      </c>
      <c r="Q119" s="34" t="s">
        <v>30</v>
      </c>
      <c r="AB119" s="1" t="s">
        <v>32</v>
      </c>
      <c r="AE119" s="30" t="s">
        <v>32</v>
      </c>
      <c r="AF119" s="126" t="str">
        <f t="shared" si="1"/>
        <v>ligne vide</v>
      </c>
    </row>
    <row r="120" spans="1:33" ht="18" customHeight="1" x14ac:dyDescent="0.2">
      <c r="B120" s="2" t="s">
        <v>77</v>
      </c>
      <c r="F120" s="5" t="s">
        <v>78</v>
      </c>
      <c r="G120" s="39" t="s">
        <v>68</v>
      </c>
      <c r="H120" s="46" t="s">
        <v>6</v>
      </c>
      <c r="N120" s="5">
        <v>12.5</v>
      </c>
      <c r="O120" s="71">
        <f>M120/ N120</f>
        <v>0</v>
      </c>
      <c r="P120" s="71"/>
      <c r="Q120" s="28" t="s">
        <v>43</v>
      </c>
      <c r="AF120" s="126" t="str">
        <f t="shared" si="1"/>
        <v>ligne vide</v>
      </c>
    </row>
    <row r="121" spans="1:33" ht="18" customHeight="1" x14ac:dyDescent="0.2">
      <c r="B121" s="2" t="s">
        <v>460</v>
      </c>
      <c r="F121" s="1" t="s">
        <v>461</v>
      </c>
      <c r="G121" s="39" t="s">
        <v>42</v>
      </c>
      <c r="H121" s="46" t="s">
        <v>6</v>
      </c>
      <c r="I121" s="46"/>
      <c r="K121" s="1" t="s">
        <v>32</v>
      </c>
      <c r="N121" s="5">
        <v>14.06</v>
      </c>
      <c r="O121" s="71">
        <f>M121/ N121</f>
        <v>0</v>
      </c>
      <c r="P121" s="71"/>
      <c r="Q121" s="6" t="s">
        <v>43</v>
      </c>
      <c r="AF121" s="126" t="str">
        <f t="shared" si="1"/>
        <v>ligne vide</v>
      </c>
      <c r="AG121" s="35"/>
    </row>
    <row r="122" spans="1:33" ht="18" customHeight="1" x14ac:dyDescent="0.2">
      <c r="B122" s="2" t="s">
        <v>546</v>
      </c>
      <c r="F122" s="95" t="s">
        <v>547</v>
      </c>
      <c r="G122" s="39" t="s">
        <v>42</v>
      </c>
      <c r="H122" s="46" t="s">
        <v>59</v>
      </c>
      <c r="J122" s="40"/>
      <c r="N122" s="5">
        <v>11.26</v>
      </c>
      <c r="O122" s="71">
        <f>M122/ N122</f>
        <v>0</v>
      </c>
      <c r="P122" s="71"/>
      <c r="Q122" s="6" t="s">
        <v>43</v>
      </c>
      <c r="AF122" s="126" t="str">
        <f t="shared" si="1"/>
        <v>ligne vide</v>
      </c>
    </row>
    <row r="123" spans="1:33" ht="18" hidden="1" customHeight="1" x14ac:dyDescent="0.2">
      <c r="A123" s="23">
        <v>18</v>
      </c>
      <c r="B123" s="31" t="s">
        <v>453</v>
      </c>
      <c r="C123" s="51"/>
      <c r="D123" s="51"/>
      <c r="E123" s="25" t="s">
        <v>454</v>
      </c>
      <c r="F123" s="104" t="s">
        <v>455</v>
      </c>
      <c r="G123" s="39" t="s">
        <v>42</v>
      </c>
      <c r="J123" s="33" t="s">
        <v>35</v>
      </c>
      <c r="K123" s="37" t="s">
        <v>32</v>
      </c>
      <c r="L123" s="37"/>
      <c r="M123" s="128">
        <v>1.1599999999999999</v>
      </c>
      <c r="N123" s="27">
        <v>25</v>
      </c>
      <c r="O123" s="71">
        <f>M123/ N123</f>
        <v>4.6399999999999997E-2</v>
      </c>
      <c r="P123" s="71">
        <f>N123/M123</f>
        <v>21.551724137931036</v>
      </c>
      <c r="Q123" s="28" t="s">
        <v>85</v>
      </c>
      <c r="R123" s="28"/>
      <c r="S123" s="1" t="str">
        <f>MID(E123,3,50)</f>
        <v>PsA</v>
      </c>
      <c r="U123" s="1" t="str">
        <f>MID(E123,SEARCH(" ",SUBSTITUTE(E123,CHAR(160)," "))+1,99)</f>
        <v>PsA</v>
      </c>
      <c r="V123" s="1" t="s">
        <v>456</v>
      </c>
      <c r="W123" s="1" t="s">
        <v>32</v>
      </c>
      <c r="Y123" s="1" t="s">
        <v>32</v>
      </c>
      <c r="Z123" s="1" t="s">
        <v>32</v>
      </c>
      <c r="AB123" s="29" t="s">
        <v>32</v>
      </c>
      <c r="AC123" s="30"/>
      <c r="AE123" s="30" t="s">
        <v>32</v>
      </c>
      <c r="AF123" s="126" t="str">
        <f t="shared" si="1"/>
        <v/>
      </c>
    </row>
    <row r="124" spans="1:33" ht="18" hidden="1" customHeight="1" x14ac:dyDescent="0.2">
      <c r="A124" s="23">
        <v>26</v>
      </c>
      <c r="B124" s="24" t="s">
        <v>204</v>
      </c>
      <c r="C124" s="23"/>
      <c r="D124" s="23"/>
      <c r="E124" s="25" t="s">
        <v>205</v>
      </c>
      <c r="F124" s="52" t="s">
        <v>200</v>
      </c>
      <c r="G124" s="44" t="s">
        <v>58</v>
      </c>
      <c r="J124" s="33" t="s">
        <v>35</v>
      </c>
      <c r="K124" s="37"/>
      <c r="L124" s="37"/>
      <c r="M124" s="128">
        <v>1.63</v>
      </c>
      <c r="N124" s="27">
        <v>88</v>
      </c>
      <c r="O124" s="71">
        <f>M124/ N124</f>
        <v>1.8522727272727271E-2</v>
      </c>
      <c r="P124" s="71">
        <f>N124/M124</f>
        <v>53.987730061349694</v>
      </c>
      <c r="Q124" s="28" t="s">
        <v>85</v>
      </c>
      <c r="R124" s="28" t="s">
        <v>97</v>
      </c>
      <c r="S124" s="1" t="str">
        <f>MID(E124,3,50)</f>
        <v>Cru</v>
      </c>
      <c r="U124" s="1" t="str">
        <f>MID(E124,SEARCH(" ",SUBSTITUTE(E124,CHAR(160)," "))+1,99)</f>
        <v>Cru</v>
      </c>
      <c r="V124" s="1" t="s">
        <v>201</v>
      </c>
      <c r="AB124" s="29" t="s">
        <v>32</v>
      </c>
      <c r="AF124" s="126" t="str">
        <f t="shared" si="1"/>
        <v/>
      </c>
    </row>
    <row r="125" spans="1:33" ht="18" hidden="1" customHeight="1" x14ac:dyDescent="0.2">
      <c r="A125" s="23">
        <v>81</v>
      </c>
      <c r="B125" s="31" t="s">
        <v>127</v>
      </c>
      <c r="C125" s="23"/>
      <c r="D125" s="23"/>
      <c r="E125" s="25" t="s">
        <v>128</v>
      </c>
      <c r="F125" s="63" t="s">
        <v>124</v>
      </c>
      <c r="G125" s="67" t="s">
        <v>125</v>
      </c>
      <c r="I125" s="65" t="s">
        <v>32</v>
      </c>
      <c r="K125" s="37"/>
      <c r="L125" s="37"/>
      <c r="M125" s="128">
        <v>2.39</v>
      </c>
      <c r="N125" s="124">
        <v>2300</v>
      </c>
      <c r="O125" s="71">
        <f>M125/ N125</f>
        <v>1.0391304347826087E-3</v>
      </c>
      <c r="P125" s="71">
        <f>N125/M125</f>
        <v>962.34309623430954</v>
      </c>
      <c r="Q125" s="28" t="s">
        <v>43</v>
      </c>
      <c r="R125" s="66" t="s">
        <v>32</v>
      </c>
      <c r="S125" s="1" t="str">
        <f>MID(E125,3,50)</f>
        <v>Cas</v>
      </c>
      <c r="U125" s="1" t="str">
        <f>MID(E125,SEARCH(" ",SUBSTITUTE(E125,CHAR(160)," "))+1,99)</f>
        <v>Cas</v>
      </c>
      <c r="V125" s="1" t="s">
        <v>126</v>
      </c>
      <c r="AB125" s="29" t="s">
        <v>32</v>
      </c>
      <c r="AF125" s="126" t="str">
        <f t="shared" si="1"/>
        <v/>
      </c>
    </row>
    <row r="126" spans="1:33" ht="18" hidden="1" customHeight="1" x14ac:dyDescent="0.2">
      <c r="A126" s="23"/>
      <c r="B126" s="24" t="s">
        <v>145</v>
      </c>
      <c r="C126" s="23"/>
      <c r="D126" s="23"/>
      <c r="E126" s="25" t="s">
        <v>146</v>
      </c>
      <c r="F126" s="68" t="s">
        <v>133</v>
      </c>
      <c r="G126" s="44" t="s">
        <v>58</v>
      </c>
      <c r="M126" s="128">
        <v>2.1800000000000002</v>
      </c>
      <c r="N126" s="27">
        <v>130</v>
      </c>
      <c r="O126" s="71">
        <f>M126/ N126</f>
        <v>1.6769230769230769E-2</v>
      </c>
      <c r="P126" s="71">
        <f>N126/M126</f>
        <v>59.633027522935777</v>
      </c>
      <c r="Q126" s="28" t="s">
        <v>85</v>
      </c>
      <c r="S126" s="1" t="str">
        <f>MID(E126,3,50)</f>
        <v>Cen</v>
      </c>
      <c r="U126" s="1" t="str">
        <f>MID(E126,SEARCH(" ",SUBSTITUTE(E126,CHAR(160)," "))+1,99)</f>
        <v>Cen</v>
      </c>
      <c r="V126" s="1" t="s">
        <v>134</v>
      </c>
      <c r="AB126" s="29" t="s">
        <v>32</v>
      </c>
      <c r="AF126" s="126" t="str">
        <f t="shared" si="1"/>
        <v/>
      </c>
    </row>
    <row r="127" spans="1:33" ht="18" hidden="1" customHeight="1" x14ac:dyDescent="0.2">
      <c r="A127" s="23"/>
      <c r="B127" s="24" t="s">
        <v>256</v>
      </c>
      <c r="C127" s="23"/>
      <c r="D127" s="23"/>
      <c r="E127" s="25" t="s">
        <v>257</v>
      </c>
      <c r="F127" s="1" t="s">
        <v>258</v>
      </c>
      <c r="G127" s="26" t="s">
        <v>29</v>
      </c>
      <c r="K127" s="1" t="s">
        <v>32</v>
      </c>
      <c r="M127" s="128">
        <v>3.51</v>
      </c>
      <c r="N127" s="27">
        <v>274</v>
      </c>
      <c r="O127" s="71">
        <f>M127/ N127</f>
        <v>1.2810218978102189E-2</v>
      </c>
      <c r="P127" s="71">
        <f>N127/M127</f>
        <v>78.062678062678074</v>
      </c>
      <c r="Q127" s="6" t="s">
        <v>43</v>
      </c>
      <c r="AB127" s="29" t="s">
        <v>32</v>
      </c>
      <c r="AF127" s="126" t="str">
        <f t="shared" si="1"/>
        <v/>
      </c>
    </row>
    <row r="128" spans="1:33" ht="18" customHeight="1" x14ac:dyDescent="0.2">
      <c r="B128" s="2" t="s">
        <v>505</v>
      </c>
      <c r="F128" s="19" t="s">
        <v>504</v>
      </c>
      <c r="G128" s="26" t="s">
        <v>29</v>
      </c>
      <c r="N128" s="5">
        <v>13.82</v>
      </c>
      <c r="O128" s="71">
        <f>M128/ N128</f>
        <v>0</v>
      </c>
      <c r="P128" s="71" t="e">
        <f>N128/M128</f>
        <v>#DIV/0!</v>
      </c>
      <c r="Q128" s="34" t="s">
        <v>30</v>
      </c>
      <c r="AB128" s="1" t="s">
        <v>32</v>
      </c>
      <c r="AF128" s="126" t="str">
        <f t="shared" si="1"/>
        <v>ligne vide</v>
      </c>
    </row>
    <row r="129" spans="1:32" ht="18" hidden="1" customHeight="1" x14ac:dyDescent="0.2">
      <c r="A129" s="23">
        <v>90</v>
      </c>
      <c r="B129" s="24" t="s">
        <v>185</v>
      </c>
      <c r="C129" s="23"/>
      <c r="D129" s="23"/>
      <c r="E129" s="25" t="s">
        <v>216</v>
      </c>
      <c r="F129" s="38" t="s">
        <v>209</v>
      </c>
      <c r="G129" s="26" t="s">
        <v>29</v>
      </c>
      <c r="I129" s="29" t="s">
        <v>32</v>
      </c>
      <c r="M129" s="128">
        <v>2.5</v>
      </c>
      <c r="N129" s="27">
        <v>72</v>
      </c>
      <c r="O129" s="71">
        <f>M129/ N129</f>
        <v>3.4722222222222224E-2</v>
      </c>
      <c r="P129" s="71">
        <f>N129/M129</f>
        <v>28.8</v>
      </c>
      <c r="Q129" s="6" t="s">
        <v>43</v>
      </c>
      <c r="S129" s="1" t="str">
        <f>MID(E129,3,50)</f>
        <v>Cyg</v>
      </c>
      <c r="U129" s="1" t="str">
        <f>MID(E129,SEARCH(" ",SUBSTITUTE(E129,CHAR(160)," "))+1,99)</f>
        <v>Cyg</v>
      </c>
      <c r="V129" s="1" t="s">
        <v>213</v>
      </c>
      <c r="AB129" s="29" t="s">
        <v>32</v>
      </c>
      <c r="AF129" s="126" t="str">
        <f t="shared" si="1"/>
        <v/>
      </c>
    </row>
    <row r="130" spans="1:32" ht="18" hidden="1" customHeight="1" x14ac:dyDescent="0.2">
      <c r="A130" s="23">
        <v>96</v>
      </c>
      <c r="B130" s="24" t="s">
        <v>185</v>
      </c>
      <c r="C130" s="23"/>
      <c r="D130" s="23"/>
      <c r="E130" s="25" t="s">
        <v>186</v>
      </c>
      <c r="F130" s="76" t="s">
        <v>187</v>
      </c>
      <c r="G130" s="44" t="s">
        <v>58</v>
      </c>
      <c r="K130" s="35" t="s">
        <v>32</v>
      </c>
      <c r="L130" s="35"/>
      <c r="M130" s="128">
        <v>2.59</v>
      </c>
      <c r="N130" s="27">
        <v>160</v>
      </c>
      <c r="O130" s="71">
        <f>M130/ N130</f>
        <v>1.61875E-2</v>
      </c>
      <c r="P130" s="71">
        <f>N130/M130</f>
        <v>61.776061776061781</v>
      </c>
      <c r="Q130" s="28" t="s">
        <v>85</v>
      </c>
      <c r="R130" s="28"/>
      <c r="S130" s="1" t="str">
        <f>MID(E130,3,50)</f>
        <v>Crv</v>
      </c>
      <c r="U130" s="1" t="str">
        <f>MID(E130,SEARCH(" ",SUBSTITUTE(E130,CHAR(160)," "))+1,99)</f>
        <v>Crv</v>
      </c>
      <c r="V130" s="1" t="s">
        <v>188</v>
      </c>
      <c r="AB130" s="29" t="s">
        <v>32</v>
      </c>
      <c r="AF130" s="126" t="str">
        <f t="shared" si="1"/>
        <v/>
      </c>
    </row>
    <row r="131" spans="1:32" ht="18" hidden="1" customHeight="1" x14ac:dyDescent="0.2">
      <c r="A131" s="23">
        <v>80</v>
      </c>
      <c r="B131" s="24" t="s">
        <v>487</v>
      </c>
      <c r="C131" s="23"/>
      <c r="D131" s="23"/>
      <c r="E131" s="25" t="s">
        <v>488</v>
      </c>
      <c r="F131" s="106" t="s">
        <v>480</v>
      </c>
      <c r="G131" s="26" t="s">
        <v>29</v>
      </c>
      <c r="H131" s="45" t="s">
        <v>6</v>
      </c>
      <c r="M131" s="128">
        <v>2.375</v>
      </c>
      <c r="N131" s="27">
        <v>460</v>
      </c>
      <c r="O131" s="71">
        <f>M131/ N131</f>
        <v>5.1630434782608692E-3</v>
      </c>
      <c r="P131" s="71">
        <f>N131/M131</f>
        <v>193.68421052631578</v>
      </c>
      <c r="Q131" s="6" t="s">
        <v>43</v>
      </c>
      <c r="S131" s="1" t="str">
        <f>MID(E131,3,50)</f>
        <v>Sco</v>
      </c>
      <c r="U131" s="1" t="str">
        <f>MID(E131,SEARCH(" ",SUBSTITUTE(E131,CHAR(160)," "))+1,99)</f>
        <v>Sco</v>
      </c>
      <c r="V131" s="1" t="s">
        <v>481</v>
      </c>
      <c r="AB131" s="29" t="s">
        <v>32</v>
      </c>
      <c r="AF131" s="126" t="str">
        <f t="shared" ref="AF131:AF194" si="2">IF(COUNTIF(M131:N131,"")=0,"","ligne vide")</f>
        <v/>
      </c>
    </row>
    <row r="132" spans="1:32" ht="18" customHeight="1" x14ac:dyDescent="0.2">
      <c r="B132" s="2" t="s">
        <v>495</v>
      </c>
      <c r="F132" s="107" t="s">
        <v>496</v>
      </c>
      <c r="G132" s="39" t="s">
        <v>42</v>
      </c>
      <c r="K132" s="1" t="s">
        <v>32</v>
      </c>
      <c r="N132" s="5">
        <v>14.23</v>
      </c>
      <c r="O132" s="71">
        <f>M132/ N132</f>
        <v>0</v>
      </c>
      <c r="P132" s="71"/>
      <c r="Q132" s="6" t="s">
        <v>85</v>
      </c>
      <c r="AF132" s="126" t="str">
        <f t="shared" si="2"/>
        <v>ligne vide</v>
      </c>
    </row>
    <row r="133" spans="1:32" ht="18" customHeight="1" x14ac:dyDescent="0.2">
      <c r="B133" s="2" t="s">
        <v>318</v>
      </c>
      <c r="F133" s="55" t="s">
        <v>319</v>
      </c>
      <c r="G133" s="39" t="s">
        <v>42</v>
      </c>
      <c r="J133" s="40"/>
      <c r="K133" s="1" t="s">
        <v>32</v>
      </c>
      <c r="N133" s="5">
        <v>11.99</v>
      </c>
      <c r="O133" s="71">
        <f>M133/ N133</f>
        <v>0</v>
      </c>
      <c r="P133" s="71"/>
      <c r="Q133" s="6" t="s">
        <v>85</v>
      </c>
      <c r="AF133" s="126" t="str">
        <f t="shared" si="2"/>
        <v>ligne vide</v>
      </c>
    </row>
    <row r="134" spans="1:32" ht="18" customHeight="1" x14ac:dyDescent="0.25">
      <c r="B134" s="47" t="s">
        <v>60</v>
      </c>
      <c r="C134" s="48"/>
      <c r="D134" s="48"/>
      <c r="E134" s="49" t="s">
        <v>61</v>
      </c>
      <c r="F134" s="4" t="s">
        <v>57</v>
      </c>
      <c r="G134" s="44" t="s">
        <v>58</v>
      </c>
      <c r="H134" s="46" t="s">
        <v>59</v>
      </c>
      <c r="N134" s="5">
        <v>20</v>
      </c>
      <c r="O134" s="71">
        <f>M134/ N134</f>
        <v>0</v>
      </c>
      <c r="P134" s="71"/>
      <c r="Q134" s="28" t="s">
        <v>43</v>
      </c>
      <c r="AE134" s="30" t="s">
        <v>32</v>
      </c>
      <c r="AF134" s="126" t="str">
        <f t="shared" si="2"/>
        <v>ligne vide</v>
      </c>
    </row>
    <row r="135" spans="1:32" ht="18" customHeight="1" x14ac:dyDescent="0.2">
      <c r="B135" s="2" t="s">
        <v>40</v>
      </c>
      <c r="F135" s="38" t="s">
        <v>41</v>
      </c>
      <c r="G135" s="39" t="s">
        <v>42</v>
      </c>
      <c r="I135" s="29" t="s">
        <v>32</v>
      </c>
      <c r="J135" s="40"/>
      <c r="N135" s="5">
        <v>11.62</v>
      </c>
      <c r="O135" s="71">
        <f>M135/ N135</f>
        <v>0</v>
      </c>
      <c r="P135" s="71"/>
      <c r="Q135" s="28" t="s">
        <v>43</v>
      </c>
      <c r="AF135" s="126" t="str">
        <f t="shared" si="2"/>
        <v>ligne vide</v>
      </c>
    </row>
    <row r="136" spans="1:32" ht="18" hidden="1" customHeight="1" x14ac:dyDescent="0.2">
      <c r="A136" s="23">
        <v>10</v>
      </c>
      <c r="B136" s="31" t="s">
        <v>147</v>
      </c>
      <c r="C136" s="32"/>
      <c r="D136" s="32"/>
      <c r="E136" s="25" t="s">
        <v>148</v>
      </c>
      <c r="F136" s="68" t="s">
        <v>133</v>
      </c>
      <c r="G136" s="44" t="s">
        <v>58</v>
      </c>
      <c r="J136" s="33" t="s">
        <v>35</v>
      </c>
      <c r="M136" s="128">
        <v>0.60000000000000009</v>
      </c>
      <c r="N136" s="27">
        <v>530</v>
      </c>
      <c r="O136" s="71">
        <f>M136/ N136</f>
        <v>1.1320754716981135E-3</v>
      </c>
      <c r="P136" s="71">
        <f>N136/M136</f>
        <v>883.33333333333326</v>
      </c>
      <c r="Q136" s="28" t="s">
        <v>85</v>
      </c>
      <c r="S136" s="1" t="str">
        <f>MID(E136,3,50)</f>
        <v>Cen</v>
      </c>
      <c r="U136" s="1" t="str">
        <f>MID(E136,SEARCH(" ",SUBSTITUTE(E136,CHAR(160)," "))+1,99)</f>
        <v>Cen</v>
      </c>
      <c r="V136" s="1" t="s">
        <v>134</v>
      </c>
      <c r="W136" s="1" t="s">
        <v>32</v>
      </c>
      <c r="Z136" s="1" t="s">
        <v>32</v>
      </c>
      <c r="AB136" s="29" t="s">
        <v>32</v>
      </c>
      <c r="AC136" s="30" t="s">
        <v>32</v>
      </c>
      <c r="AF136" s="126" t="str">
        <f t="shared" si="2"/>
        <v/>
      </c>
    </row>
    <row r="137" spans="1:32" ht="18" customHeight="1" x14ac:dyDescent="0.2">
      <c r="A137" s="23"/>
      <c r="B137" s="50" t="s">
        <v>422</v>
      </c>
      <c r="C137" s="51"/>
      <c r="D137" s="51"/>
      <c r="E137" s="25"/>
      <c r="F137" s="68" t="s">
        <v>421</v>
      </c>
      <c r="G137" s="58" t="s">
        <v>109</v>
      </c>
      <c r="J137" s="33"/>
      <c r="M137" s="128"/>
      <c r="N137" s="27">
        <v>42</v>
      </c>
      <c r="O137" s="71">
        <f>M137/ N137</f>
        <v>0</v>
      </c>
      <c r="P137" s="71"/>
      <c r="Q137" s="6" t="s">
        <v>85</v>
      </c>
      <c r="AE137" s="30" t="s">
        <v>32</v>
      </c>
      <c r="AF137" s="126" t="str">
        <f t="shared" si="2"/>
        <v>ligne vide</v>
      </c>
    </row>
    <row r="138" spans="1:32" ht="18" hidden="1" customHeight="1" x14ac:dyDescent="0.2">
      <c r="A138" s="23"/>
      <c r="B138" s="120" t="s">
        <v>583</v>
      </c>
      <c r="C138" s="23"/>
      <c r="D138" s="23"/>
      <c r="E138" s="25"/>
      <c r="F138" s="89"/>
      <c r="G138" s="58"/>
      <c r="M138" s="128">
        <v>29.9</v>
      </c>
      <c r="N138" s="121">
        <v>9300000000</v>
      </c>
      <c r="O138" s="71">
        <f>M138/ N138</f>
        <v>3.2150537634408602E-9</v>
      </c>
      <c r="P138" s="71"/>
      <c r="Q138" s="28"/>
      <c r="AB138" s="29"/>
      <c r="AF138" s="126" t="str">
        <f t="shared" si="2"/>
        <v/>
      </c>
    </row>
    <row r="139" spans="1:32" ht="18" hidden="1" customHeight="1" x14ac:dyDescent="0.2">
      <c r="A139" s="23">
        <v>46</v>
      </c>
      <c r="B139" s="24" t="str">
        <f>B138</f>
        <v>Icare  MACS J1149+2223 Lensed Star 1</v>
      </c>
      <c r="C139" s="23"/>
      <c r="D139" s="23"/>
      <c r="E139" s="25" t="s">
        <v>79</v>
      </c>
      <c r="F139" s="53" t="s">
        <v>78</v>
      </c>
      <c r="G139" s="39" t="s">
        <v>68</v>
      </c>
      <c r="H139" s="45" t="s">
        <v>6</v>
      </c>
      <c r="I139" s="46"/>
      <c r="J139" s="46"/>
      <c r="K139" s="1" t="s">
        <v>32</v>
      </c>
      <c r="M139" s="128">
        <v>2</v>
      </c>
      <c r="N139" s="27">
        <v>66</v>
      </c>
      <c r="O139" s="71">
        <f>M139/ N139</f>
        <v>3.0303030303030304E-2</v>
      </c>
      <c r="P139" s="71">
        <f>N139/M139</f>
        <v>33</v>
      </c>
      <c r="Q139" s="6" t="s">
        <v>43</v>
      </c>
      <c r="S139" s="1" t="str">
        <f>MID(E139,3,50)</f>
        <v>Ari</v>
      </c>
      <c r="U139" s="1" t="str">
        <f>MID(E139,SEARCH(" ",SUBSTITUTE(E139,CHAR(160)," "))+1,99)</f>
        <v>Ari</v>
      </c>
      <c r="AB139" s="29" t="s">
        <v>32</v>
      </c>
      <c r="AF139" s="126" t="str">
        <f t="shared" si="2"/>
        <v/>
      </c>
    </row>
    <row r="140" spans="1:32" ht="18" hidden="1" customHeight="1" x14ac:dyDescent="0.2">
      <c r="A140" s="23"/>
      <c r="B140" s="24" t="s">
        <v>90</v>
      </c>
      <c r="C140" s="23"/>
      <c r="D140" s="23"/>
      <c r="E140" s="25" t="s">
        <v>91</v>
      </c>
      <c r="F140" s="52" t="s">
        <v>88</v>
      </c>
      <c r="G140" s="44" t="s">
        <v>58</v>
      </c>
      <c r="K140" s="37"/>
      <c r="L140" s="37"/>
      <c r="M140" s="128">
        <v>2.39</v>
      </c>
      <c r="N140" s="27">
        <v>210</v>
      </c>
      <c r="O140" s="71">
        <f>M140/ N140</f>
        <v>1.1380952380952382E-2</v>
      </c>
      <c r="P140" s="71">
        <f>N140/M140</f>
        <v>87.86610878661088</v>
      </c>
      <c r="Q140" s="6" t="s">
        <v>43</v>
      </c>
      <c r="S140" s="1" t="str">
        <f>MID(E140,3,50)</f>
        <v>Boo</v>
      </c>
      <c r="U140" s="1" t="str">
        <f>MID(E140,SEARCH(" ",SUBSTITUTE(E140,CHAR(160)," "))+1,99)</f>
        <v>Boo</v>
      </c>
      <c r="V140" s="1" t="s">
        <v>89</v>
      </c>
      <c r="AB140" s="29" t="s">
        <v>32</v>
      </c>
      <c r="AF140" s="126" t="str">
        <f t="shared" si="2"/>
        <v/>
      </c>
    </row>
    <row r="141" spans="1:32" ht="18" hidden="1" customHeight="1" x14ac:dyDescent="0.2">
      <c r="A141" s="23">
        <v>88</v>
      </c>
      <c r="B141" s="24" t="s">
        <v>567</v>
      </c>
      <c r="C141" s="23"/>
      <c r="D141" s="23"/>
      <c r="E141" s="25" t="s">
        <v>568</v>
      </c>
      <c r="F141" s="62" t="s">
        <v>563</v>
      </c>
      <c r="G141" s="58" t="s">
        <v>109</v>
      </c>
      <c r="K141" s="37"/>
      <c r="L141" s="37"/>
      <c r="M141" s="128">
        <v>2.464</v>
      </c>
      <c r="N141" s="27">
        <v>540</v>
      </c>
      <c r="O141" s="71">
        <f>M141/ N141</f>
        <v>4.5629629629629631E-3</v>
      </c>
      <c r="P141" s="71">
        <f>N141/M141</f>
        <v>219.15584415584416</v>
      </c>
      <c r="Q141" s="28" t="s">
        <v>85</v>
      </c>
      <c r="R141" s="28"/>
      <c r="S141" s="1" t="str">
        <f>MID(E141,3,50)</f>
        <v>Vel</v>
      </c>
      <c r="U141" s="1" t="str">
        <f>MID(E141,SEARCH(" ",SUBSTITUTE(E141,CHAR(160)," "))+1,99)</f>
        <v>Vel</v>
      </c>
      <c r="V141" s="1" t="s">
        <v>564</v>
      </c>
      <c r="AB141" s="29" t="s">
        <v>32</v>
      </c>
      <c r="AF141" s="126" t="str">
        <f t="shared" si="2"/>
        <v/>
      </c>
    </row>
    <row r="142" spans="1:32" ht="18" hidden="1" customHeight="1" x14ac:dyDescent="0.2">
      <c r="A142" s="23">
        <v>35</v>
      </c>
      <c r="B142" s="24" t="s">
        <v>473</v>
      </c>
      <c r="C142" s="23"/>
      <c r="D142" s="23"/>
      <c r="E142" s="25" t="s">
        <v>474</v>
      </c>
      <c r="F142" s="63" t="s">
        <v>471</v>
      </c>
      <c r="G142" s="26" t="s">
        <v>29</v>
      </c>
      <c r="H142" s="45" t="s">
        <v>59</v>
      </c>
      <c r="I142" s="46"/>
      <c r="J142" s="46"/>
      <c r="K142" s="37" t="s">
        <v>32</v>
      </c>
      <c r="L142" s="37"/>
      <c r="M142" s="128">
        <v>1.8</v>
      </c>
      <c r="N142" s="27">
        <v>140</v>
      </c>
      <c r="O142" s="71">
        <f>M142/ N142</f>
        <v>1.2857142857142857E-2</v>
      </c>
      <c r="P142" s="71">
        <f>N142/M142</f>
        <v>77.777777777777771</v>
      </c>
      <c r="Q142" s="6" t="s">
        <v>43</v>
      </c>
      <c r="S142" s="1" t="str">
        <f>MID(E142,3,50)</f>
        <v>Sgr</v>
      </c>
      <c r="U142" s="1" t="str">
        <f>MID(E142,SEARCH(" ",SUBSTITUTE(E142,CHAR(160)," "))+1,99)</f>
        <v>Sgr</v>
      </c>
      <c r="AB142" s="29" t="s">
        <v>32</v>
      </c>
      <c r="AF142" s="126" t="str">
        <f t="shared" si="2"/>
        <v/>
      </c>
    </row>
    <row r="143" spans="1:32" ht="18" customHeight="1" x14ac:dyDescent="0.2">
      <c r="B143" s="2" t="s">
        <v>430</v>
      </c>
      <c r="C143" s="2" t="s">
        <v>431</v>
      </c>
      <c r="D143" s="2"/>
      <c r="F143" s="100" t="s">
        <v>432</v>
      </c>
      <c r="Q143" s="6" t="s">
        <v>43</v>
      </c>
      <c r="AF143" s="126" t="str">
        <f t="shared" si="2"/>
        <v>ligne vide</v>
      </c>
    </row>
    <row r="144" spans="1:32" ht="18" hidden="1" customHeight="1" x14ac:dyDescent="0.2">
      <c r="A144" s="23">
        <v>56</v>
      </c>
      <c r="B144" s="24" t="s">
        <v>443</v>
      </c>
      <c r="C144" s="23"/>
      <c r="D144" s="23"/>
      <c r="E144" s="25" t="s">
        <v>444</v>
      </c>
      <c r="F144" s="101" t="s">
        <v>445</v>
      </c>
      <c r="G144" s="67" t="s">
        <v>125</v>
      </c>
      <c r="I144" s="65" t="s">
        <v>32</v>
      </c>
      <c r="M144" s="128">
        <v>2.0779999999999998</v>
      </c>
      <c r="N144" s="27">
        <v>130</v>
      </c>
      <c r="O144" s="71">
        <f>M144/ N144</f>
        <v>1.5984615384615382E-2</v>
      </c>
      <c r="P144" s="71">
        <f>N144/M144</f>
        <v>62.560153994225224</v>
      </c>
      <c r="Q144" s="28" t="s">
        <v>43</v>
      </c>
      <c r="R144" s="66" t="s">
        <v>32</v>
      </c>
      <c r="S144" s="1" t="str">
        <f>MID(E144,3,50)</f>
        <v>UMi</v>
      </c>
      <c r="U144" s="1" t="str">
        <f>MID(E144,SEARCH(" ",SUBSTITUTE(E144,CHAR(160)," "))+1,99)</f>
        <v>UMi</v>
      </c>
      <c r="V144" s="1" t="s">
        <v>446</v>
      </c>
      <c r="AB144" s="29" t="s">
        <v>32</v>
      </c>
      <c r="AC144" s="30" t="s">
        <v>32</v>
      </c>
      <c r="AF144" s="126" t="str">
        <f t="shared" si="2"/>
        <v/>
      </c>
    </row>
    <row r="145" spans="1:32" ht="18" customHeight="1" x14ac:dyDescent="0.2">
      <c r="B145" s="2" t="s">
        <v>160</v>
      </c>
      <c r="F145" s="19" t="s">
        <v>157</v>
      </c>
      <c r="G145" s="67" t="s">
        <v>125</v>
      </c>
      <c r="I145" s="29" t="s">
        <v>32</v>
      </c>
      <c r="N145" s="5">
        <v>13.14</v>
      </c>
      <c r="O145" s="71">
        <f>M145/ N145</f>
        <v>0</v>
      </c>
      <c r="P145" s="71"/>
      <c r="Q145" s="28" t="s">
        <v>43</v>
      </c>
      <c r="R145" s="66" t="s">
        <v>32</v>
      </c>
      <c r="AF145" s="126" t="str">
        <f t="shared" si="2"/>
        <v>ligne vide</v>
      </c>
    </row>
    <row r="146" spans="1:32" ht="18" hidden="1" customHeight="1" x14ac:dyDescent="0.2">
      <c r="A146" s="23">
        <v>15</v>
      </c>
      <c r="B146" s="31" t="s">
        <v>555</v>
      </c>
      <c r="C146" s="32" t="s">
        <v>556</v>
      </c>
      <c r="D146" s="32"/>
      <c r="E146" s="25" t="s">
        <v>557</v>
      </c>
      <c r="F146" s="113" t="s">
        <v>558</v>
      </c>
      <c r="G146" s="44" t="s">
        <v>58</v>
      </c>
      <c r="H146" s="45" t="s">
        <v>59</v>
      </c>
      <c r="I146" s="46"/>
      <c r="J146" s="33" t="s">
        <v>35</v>
      </c>
      <c r="K146" s="1" t="s">
        <v>32</v>
      </c>
      <c r="M146" s="128">
        <v>1.04</v>
      </c>
      <c r="N146" s="27">
        <v>260</v>
      </c>
      <c r="O146" s="71">
        <f>M146/ N146</f>
        <v>4.0000000000000001E-3</v>
      </c>
      <c r="P146" s="71">
        <f>N146/M146</f>
        <v>250</v>
      </c>
      <c r="Q146" s="6" t="s">
        <v>43</v>
      </c>
      <c r="S146" s="1" t="str">
        <f>MID(E146,3,50)</f>
        <v>Vir</v>
      </c>
      <c r="U146" s="1" t="str">
        <f>MID(E146,SEARCH(" ",SUBSTITUTE(E146,CHAR(160)," "))+1,99)</f>
        <v>Vir</v>
      </c>
      <c r="W146" s="1" t="s">
        <v>32</v>
      </c>
      <c r="Z146" s="1" t="s">
        <v>32</v>
      </c>
      <c r="AB146" s="29" t="s">
        <v>32</v>
      </c>
      <c r="AC146" s="30" t="s">
        <v>32</v>
      </c>
      <c r="AF146" s="126" t="str">
        <f t="shared" si="2"/>
        <v/>
      </c>
    </row>
    <row r="147" spans="1:32" ht="18" customHeight="1" x14ac:dyDescent="0.2">
      <c r="B147" s="2" t="s">
        <v>376</v>
      </c>
      <c r="F147" s="1" t="s">
        <v>377</v>
      </c>
      <c r="G147" s="26" t="s">
        <v>29</v>
      </c>
      <c r="K147" s="1" t="s">
        <v>32</v>
      </c>
      <c r="N147" s="5">
        <v>12.87</v>
      </c>
      <c r="O147" s="71">
        <f>M147/ N147</f>
        <v>0</v>
      </c>
      <c r="P147" s="71"/>
      <c r="Q147" s="6" t="s">
        <v>85</v>
      </c>
      <c r="AF147" s="126" t="str">
        <f t="shared" si="2"/>
        <v>ligne vide</v>
      </c>
    </row>
    <row r="148" spans="1:32" ht="18" customHeight="1" x14ac:dyDescent="0.2">
      <c r="B148" s="2" t="s">
        <v>457</v>
      </c>
      <c r="F148" s="104" t="s">
        <v>455</v>
      </c>
      <c r="G148" s="39" t="s">
        <v>42</v>
      </c>
      <c r="J148" s="40"/>
      <c r="N148" s="5">
        <v>10.74</v>
      </c>
      <c r="O148" s="71">
        <f>M148/ N148</f>
        <v>0</v>
      </c>
      <c r="P148" s="71"/>
      <c r="Q148" s="28" t="s">
        <v>85</v>
      </c>
      <c r="AF148" s="126" t="str">
        <f t="shared" si="2"/>
        <v>ligne vide</v>
      </c>
    </row>
    <row r="149" spans="1:32" ht="18" customHeight="1" x14ac:dyDescent="0.2">
      <c r="B149" s="2" t="s">
        <v>298</v>
      </c>
      <c r="F149" s="79" t="s">
        <v>291</v>
      </c>
      <c r="G149" s="67" t="s">
        <v>125</v>
      </c>
      <c r="I149" s="29" t="s">
        <v>32</v>
      </c>
      <c r="J149" s="40"/>
      <c r="K149" s="37"/>
      <c r="L149" s="37"/>
      <c r="N149" s="5">
        <v>8.2899999999999991</v>
      </c>
      <c r="O149" s="71">
        <f>M149/ N149</f>
        <v>0</v>
      </c>
      <c r="P149" s="71"/>
      <c r="Q149" s="6" t="s">
        <v>43</v>
      </c>
      <c r="R149" s="66" t="s">
        <v>32</v>
      </c>
      <c r="T149" s="52">
        <v>393.42</v>
      </c>
      <c r="Y149" s="1" t="s">
        <v>32</v>
      </c>
      <c r="AF149" s="126" t="str">
        <f t="shared" si="2"/>
        <v>ligne vide</v>
      </c>
    </row>
    <row r="150" spans="1:32" ht="18" hidden="1" customHeight="1" x14ac:dyDescent="0.2">
      <c r="A150" s="23">
        <v>63</v>
      </c>
      <c r="B150" s="24" t="s">
        <v>569</v>
      </c>
      <c r="C150" s="23"/>
      <c r="D150" s="23"/>
      <c r="E150" s="25" t="s">
        <v>570</v>
      </c>
      <c r="F150" s="62" t="s">
        <v>563</v>
      </c>
      <c r="G150" s="58" t="s">
        <v>109</v>
      </c>
      <c r="K150" s="37"/>
      <c r="L150" s="37"/>
      <c r="M150" s="128">
        <v>2.226</v>
      </c>
      <c r="N150" s="27">
        <v>570</v>
      </c>
      <c r="O150" s="71">
        <f>M150/ N150</f>
        <v>3.9052631578947367E-3</v>
      </c>
      <c r="P150" s="71">
        <f>N150/M150</f>
        <v>256.06469002695417</v>
      </c>
      <c r="Q150" s="28" t="s">
        <v>85</v>
      </c>
      <c r="R150" s="28"/>
      <c r="S150" s="1" t="str">
        <f>MID(E150,3,50)</f>
        <v>Vel</v>
      </c>
      <c r="U150" s="1" t="str">
        <f>MID(E150,SEARCH(" ",SUBSTITUTE(E150,CHAR(160)," "))+1,99)</f>
        <v>Vel</v>
      </c>
      <c r="V150" s="1" t="s">
        <v>564</v>
      </c>
      <c r="AB150" s="29" t="s">
        <v>32</v>
      </c>
      <c r="AF150" s="126" t="str">
        <f t="shared" si="2"/>
        <v/>
      </c>
    </row>
    <row r="151" spans="1:32" ht="18" customHeight="1" x14ac:dyDescent="0.2">
      <c r="B151" s="2" t="s">
        <v>410</v>
      </c>
      <c r="F151" s="62" t="s">
        <v>408</v>
      </c>
      <c r="K151" s="37"/>
      <c r="L151" s="37"/>
      <c r="Q151" s="28" t="s">
        <v>85</v>
      </c>
      <c r="R151" s="28" t="s">
        <v>97</v>
      </c>
      <c r="S151" s="3"/>
      <c r="AF151" s="126" t="str">
        <f t="shared" si="2"/>
        <v>ligne vide</v>
      </c>
    </row>
    <row r="152" spans="1:32" ht="18" customHeight="1" x14ac:dyDescent="0.2">
      <c r="A152" s="23"/>
      <c r="B152" s="50" t="s">
        <v>70</v>
      </c>
      <c r="C152" s="51"/>
      <c r="D152" s="51"/>
      <c r="E152" s="25"/>
      <c r="F152" s="19" t="s">
        <v>67</v>
      </c>
      <c r="G152" s="39" t="s">
        <v>68</v>
      </c>
      <c r="K152" s="37"/>
      <c r="L152" s="37"/>
      <c r="M152" s="128"/>
      <c r="N152" s="27">
        <v>40</v>
      </c>
      <c r="O152" s="71">
        <f>M152/ N152</f>
        <v>0</v>
      </c>
      <c r="P152" s="71" t="e">
        <f>N152/M152</f>
        <v>#DIV/0!</v>
      </c>
      <c r="Q152" s="34" t="s">
        <v>30</v>
      </c>
      <c r="R152" s="28"/>
      <c r="AB152" s="1" t="s">
        <v>32</v>
      </c>
      <c r="AC152" s="1" t="s">
        <v>32</v>
      </c>
      <c r="AE152" s="30" t="s">
        <v>32</v>
      </c>
      <c r="AF152" s="126" t="str">
        <f t="shared" si="2"/>
        <v>ligne vide</v>
      </c>
    </row>
    <row r="153" spans="1:32" ht="18" customHeight="1" x14ac:dyDescent="0.2">
      <c r="B153" s="47" t="s">
        <v>253</v>
      </c>
      <c r="C153" s="85"/>
      <c r="D153" s="85"/>
      <c r="F153" s="62" t="s">
        <v>244</v>
      </c>
      <c r="G153" s="58" t="s">
        <v>109</v>
      </c>
      <c r="K153" s="37"/>
      <c r="L153" s="37"/>
      <c r="N153" s="5">
        <v>17.399999999999999</v>
      </c>
      <c r="O153" s="71">
        <f>M153/ N153</f>
        <v>0</v>
      </c>
      <c r="P153" s="71"/>
      <c r="Q153" s="28" t="s">
        <v>85</v>
      </c>
      <c r="AE153" s="30" t="s">
        <v>32</v>
      </c>
      <c r="AF153" s="126" t="str">
        <f t="shared" si="2"/>
        <v>ligne vide</v>
      </c>
    </row>
    <row r="154" spans="1:32" ht="18" customHeight="1" x14ac:dyDescent="0.2">
      <c r="B154" s="2" t="s">
        <v>71</v>
      </c>
      <c r="F154" s="19" t="s">
        <v>67</v>
      </c>
      <c r="G154" s="39" t="s">
        <v>68</v>
      </c>
      <c r="J154" s="40"/>
      <c r="N154" s="5">
        <v>8.7200000000000006</v>
      </c>
      <c r="O154" s="71">
        <f>M154/ N154</f>
        <v>0</v>
      </c>
      <c r="P154" s="71" t="e">
        <f>N154/M154</f>
        <v>#DIV/0!</v>
      </c>
      <c r="Q154" s="34" t="s">
        <v>30</v>
      </c>
      <c r="T154" s="52">
        <v>263.76</v>
      </c>
      <c r="Y154" s="1" t="s">
        <v>32</v>
      </c>
      <c r="AB154" s="1" t="s">
        <v>32</v>
      </c>
      <c r="AF154" s="126" t="str">
        <f t="shared" si="2"/>
        <v>ligne vide</v>
      </c>
    </row>
    <row r="155" spans="1:32" ht="18" hidden="1" customHeight="1" x14ac:dyDescent="0.2">
      <c r="A155" s="23">
        <v>94</v>
      </c>
      <c r="B155" s="24" t="s">
        <v>149</v>
      </c>
      <c r="C155" s="23"/>
      <c r="D155" s="23"/>
      <c r="E155" s="25" t="s">
        <v>150</v>
      </c>
      <c r="F155" s="68" t="s">
        <v>133</v>
      </c>
      <c r="G155" s="44" t="s">
        <v>58</v>
      </c>
      <c r="M155" s="128">
        <v>2.5609999999999999</v>
      </c>
      <c r="N155" s="27">
        <v>400</v>
      </c>
      <c r="O155" s="71">
        <f>M155/ N155</f>
        <v>6.4025000000000002E-3</v>
      </c>
      <c r="P155" s="71">
        <f>N155/M155</f>
        <v>156.18898867629832</v>
      </c>
      <c r="Q155" s="28" t="s">
        <v>85</v>
      </c>
      <c r="S155" s="1" t="str">
        <f>MID(E155,3,50)</f>
        <v>Cen</v>
      </c>
      <c r="U155" s="1" t="str">
        <f>MID(E155,SEARCH(" ",SUBSTITUTE(E155,CHAR(160)," "))+1,99)</f>
        <v>Cen</v>
      </c>
      <c r="V155" s="1" t="s">
        <v>134</v>
      </c>
      <c r="AB155" s="29" t="s">
        <v>32</v>
      </c>
      <c r="AF155" s="126" t="str">
        <f t="shared" si="2"/>
        <v/>
      </c>
    </row>
    <row r="156" spans="1:32" ht="18" hidden="1" customHeight="1" x14ac:dyDescent="0.2">
      <c r="A156" s="23">
        <v>89</v>
      </c>
      <c r="B156" s="24" t="s">
        <v>416</v>
      </c>
      <c r="C156" s="23"/>
      <c r="D156" s="23"/>
      <c r="E156" s="25" t="s">
        <v>417</v>
      </c>
      <c r="F156" s="19" t="s">
        <v>413</v>
      </c>
      <c r="G156" s="39" t="s">
        <v>42</v>
      </c>
      <c r="I156" s="29" t="s">
        <v>32</v>
      </c>
      <c r="M156" s="128">
        <v>2.4900000000000002</v>
      </c>
      <c r="N156" s="27">
        <v>140</v>
      </c>
      <c r="O156" s="71">
        <f>M156/ N156</f>
        <v>1.7785714285714287E-2</v>
      </c>
      <c r="P156" s="71">
        <f>N156/M156</f>
        <v>56.22489959839357</v>
      </c>
      <c r="Q156" s="6" t="s">
        <v>43</v>
      </c>
      <c r="S156" s="1" t="str">
        <f>MID(E156,3,50)</f>
        <v>Peg</v>
      </c>
      <c r="U156" s="1" t="str">
        <f>MID(E156,SEARCH(" ",SUBSTITUTE(E156,CHAR(160)," "))+1,99)</f>
        <v>Peg</v>
      </c>
      <c r="V156" s="1" t="s">
        <v>405</v>
      </c>
      <c r="AB156" s="29" t="s">
        <v>32</v>
      </c>
      <c r="AF156" s="126" t="str">
        <f t="shared" si="2"/>
        <v/>
      </c>
    </row>
    <row r="157" spans="1:32" ht="18" hidden="1" customHeight="1" x14ac:dyDescent="0.2">
      <c r="A157" s="23"/>
      <c r="B157" s="24" t="s">
        <v>175</v>
      </c>
      <c r="C157" s="23"/>
      <c r="D157" s="23"/>
      <c r="E157" s="25" t="s">
        <v>176</v>
      </c>
      <c r="F157" s="74" t="s">
        <v>169</v>
      </c>
      <c r="G157" s="58" t="s">
        <v>109</v>
      </c>
      <c r="I157" s="29" t="s">
        <v>32</v>
      </c>
      <c r="M157" s="128">
        <v>1.8959999999999999</v>
      </c>
      <c r="N157" s="27">
        <v>82</v>
      </c>
      <c r="O157" s="71">
        <f>M157/ N157</f>
        <v>2.3121951219512195E-2</v>
      </c>
      <c r="P157" s="71">
        <f>N157/M157</f>
        <v>43.248945147679329</v>
      </c>
      <c r="Q157" s="6" t="s">
        <v>43</v>
      </c>
      <c r="S157" s="1" t="str">
        <f>MID(E157,3,50)</f>
        <v>Aur</v>
      </c>
      <c r="U157" s="1" t="str">
        <f>MID(E157,SEARCH(" ",SUBSTITUTE(E157,CHAR(160)," "))+1,99)</f>
        <v>Aur</v>
      </c>
      <c r="V157" s="1" t="s">
        <v>170</v>
      </c>
      <c r="AB157" s="29" t="s">
        <v>32</v>
      </c>
      <c r="AF157" s="126" t="str">
        <f t="shared" si="2"/>
        <v/>
      </c>
    </row>
    <row r="158" spans="1:32" ht="18" hidden="1" customHeight="1" x14ac:dyDescent="0.2">
      <c r="A158" s="23">
        <v>92</v>
      </c>
      <c r="B158" s="24" t="s">
        <v>72</v>
      </c>
      <c r="C158" s="23"/>
      <c r="D158" s="23"/>
      <c r="E158" s="25" t="s">
        <v>73</v>
      </c>
      <c r="F158" s="19" t="s">
        <v>67</v>
      </c>
      <c r="G158" s="39" t="s">
        <v>68</v>
      </c>
      <c r="M158" s="128">
        <v>2.56</v>
      </c>
      <c r="N158" s="27">
        <v>220</v>
      </c>
      <c r="O158" s="71">
        <f>M158/ N158</f>
        <v>1.1636363636363637E-2</v>
      </c>
      <c r="P158" s="71">
        <f>N158/M158</f>
        <v>85.9375</v>
      </c>
      <c r="Q158" s="34" t="s">
        <v>30</v>
      </c>
      <c r="R158" s="28"/>
      <c r="S158" s="1" t="str">
        <f>MID(E158,3,50)</f>
        <v>Cet</v>
      </c>
      <c r="U158" s="1" t="str">
        <f>MID(E158,SEARCH(" ",SUBSTITUTE(E158,CHAR(160)," "))+1,99)</f>
        <v>Cet</v>
      </c>
      <c r="V158" s="1" t="s">
        <v>69</v>
      </c>
      <c r="AB158" s="29" t="s">
        <v>32</v>
      </c>
      <c r="AC158" s="30" t="s">
        <v>32</v>
      </c>
      <c r="AF158" s="126" t="str">
        <f t="shared" si="2"/>
        <v/>
      </c>
    </row>
    <row r="159" spans="1:32" ht="18" hidden="1" customHeight="1" x14ac:dyDescent="0.2">
      <c r="A159" s="23">
        <v>55</v>
      </c>
      <c r="B159" s="24" t="s">
        <v>151</v>
      </c>
      <c r="C159" s="23"/>
      <c r="D159" s="23"/>
      <c r="E159" s="25" t="s">
        <v>152</v>
      </c>
      <c r="F159" s="68" t="s">
        <v>133</v>
      </c>
      <c r="G159" s="44" t="s">
        <v>58</v>
      </c>
      <c r="M159" s="128">
        <v>2.06</v>
      </c>
      <c r="N159" s="27">
        <v>61</v>
      </c>
      <c r="O159" s="71">
        <f>M159/ N159</f>
        <v>3.3770491803278686E-2</v>
      </c>
      <c r="P159" s="71">
        <f>N159/M159</f>
        <v>29.611650485436893</v>
      </c>
      <c r="Q159" s="28" t="s">
        <v>85</v>
      </c>
      <c r="S159" s="1" t="str">
        <f>MID(E159,3,50)</f>
        <v>Cen</v>
      </c>
      <c r="U159" s="1" t="str">
        <f>MID(E159,SEARCH(" ",SUBSTITUTE(E159,CHAR(160)," "))+1,99)</f>
        <v>Cen</v>
      </c>
      <c r="V159" s="1" t="s">
        <v>134</v>
      </c>
      <c r="AB159" s="29" t="s">
        <v>32</v>
      </c>
      <c r="AF159" s="126" t="str">
        <f t="shared" si="2"/>
        <v/>
      </c>
    </row>
    <row r="160" spans="1:32" ht="18" hidden="1" customHeight="1" x14ac:dyDescent="0.2">
      <c r="A160" s="23">
        <v>78</v>
      </c>
      <c r="B160" s="24" t="s">
        <v>299</v>
      </c>
      <c r="C160" s="23"/>
      <c r="D160" s="23"/>
      <c r="E160" s="25" t="s">
        <v>300</v>
      </c>
      <c r="F160" s="79" t="s">
        <v>291</v>
      </c>
      <c r="G160" s="67" t="s">
        <v>125</v>
      </c>
      <c r="I160" s="65" t="s">
        <v>32</v>
      </c>
      <c r="K160" s="37"/>
      <c r="L160" s="37"/>
      <c r="M160" s="128">
        <v>2.3460000000000001</v>
      </c>
      <c r="N160" s="27">
        <v>79</v>
      </c>
      <c r="O160" s="71">
        <f>M160/ N160</f>
        <v>2.9696202531645569E-2</v>
      </c>
      <c r="P160" s="71">
        <f>N160/M160</f>
        <v>33.674339300937767</v>
      </c>
      <c r="Q160" s="6" t="s">
        <v>43</v>
      </c>
      <c r="R160" s="66" t="s">
        <v>32</v>
      </c>
      <c r="S160" s="1" t="str">
        <f>MID(E160,3,50)</f>
        <v>UMa</v>
      </c>
      <c r="U160" s="1" t="str">
        <f>MID(E160,SEARCH(" ",SUBSTITUTE(E160,CHAR(160)," "))+1,99)</f>
        <v>UMa</v>
      </c>
      <c r="V160" s="1" t="s">
        <v>292</v>
      </c>
      <c r="AB160" s="29" t="s">
        <v>32</v>
      </c>
      <c r="AF160" s="126" t="str">
        <f t="shared" si="2"/>
        <v/>
      </c>
    </row>
    <row r="161" spans="1:33" ht="18" hidden="1" customHeight="1" x14ac:dyDescent="0.2">
      <c r="A161" s="23">
        <v>29</v>
      </c>
      <c r="B161" s="24" t="s">
        <v>117</v>
      </c>
      <c r="C161" s="23"/>
      <c r="D161" s="23"/>
      <c r="E161" s="25" t="s">
        <v>118</v>
      </c>
      <c r="F161" s="62" t="s">
        <v>108</v>
      </c>
      <c r="G161" s="58" t="s">
        <v>109</v>
      </c>
      <c r="J161" s="33" t="s">
        <v>35</v>
      </c>
      <c r="K161" s="37"/>
      <c r="L161" s="37"/>
      <c r="M161" s="128">
        <v>1.7000000000000002</v>
      </c>
      <c r="N161" s="27">
        <v>110</v>
      </c>
      <c r="O161" s="71">
        <f>M161/ N161</f>
        <v>1.5454545454545457E-2</v>
      </c>
      <c r="P161" s="71">
        <f>N161/M161</f>
        <v>64.705882352941174</v>
      </c>
      <c r="Q161" s="28" t="s">
        <v>85</v>
      </c>
      <c r="R161" s="28"/>
      <c r="S161" s="1" t="str">
        <f>MID(E161,3,50)</f>
        <v>Car</v>
      </c>
      <c r="U161" s="1" t="str">
        <f>MID(E161,SEARCH(" ",SUBSTITUTE(E161,CHAR(160)," "))+1,99)</f>
        <v>Car</v>
      </c>
      <c r="V161" s="1" t="s">
        <v>110</v>
      </c>
      <c r="AB161" s="29" t="s">
        <v>32</v>
      </c>
      <c r="AF161" s="126" t="str">
        <f t="shared" si="2"/>
        <v/>
      </c>
    </row>
    <row r="162" spans="1:33" ht="18" hidden="1" customHeight="1" x14ac:dyDescent="0.2">
      <c r="A162" s="23">
        <v>20</v>
      </c>
      <c r="B162" s="31" t="s">
        <v>206</v>
      </c>
      <c r="C162" s="32"/>
      <c r="D162" s="32"/>
      <c r="E162" s="25" t="s">
        <v>207</v>
      </c>
      <c r="F162" s="52" t="s">
        <v>200</v>
      </c>
      <c r="G162" s="44" t="s">
        <v>58</v>
      </c>
      <c r="J162" s="33" t="s">
        <v>35</v>
      </c>
      <c r="K162" s="37"/>
      <c r="L162" s="37"/>
      <c r="M162" s="128">
        <v>1.2969999999999999</v>
      </c>
      <c r="N162" s="27">
        <v>350</v>
      </c>
      <c r="O162" s="71">
        <f>M162/ N162</f>
        <v>3.7057142857142857E-3</v>
      </c>
      <c r="P162" s="71">
        <f>N162/M162</f>
        <v>269.85350809560526</v>
      </c>
      <c r="Q162" s="28" t="s">
        <v>85</v>
      </c>
      <c r="R162" s="28" t="s">
        <v>97</v>
      </c>
      <c r="S162" s="1" t="str">
        <f>MID(E162,3,50)</f>
        <v>Cru</v>
      </c>
      <c r="U162" s="1" t="str">
        <f>MID(E162,SEARCH(" ",SUBSTITUTE(E162,CHAR(160)," "))+1,99)</f>
        <v>Cru</v>
      </c>
      <c r="V162" s="1" t="s">
        <v>201</v>
      </c>
      <c r="W162" s="1" t="s">
        <v>32</v>
      </c>
      <c r="Z162" s="1" t="s">
        <v>32</v>
      </c>
      <c r="AB162" s="29" t="s">
        <v>32</v>
      </c>
      <c r="AC162" s="49"/>
      <c r="AF162" s="126" t="str">
        <f t="shared" si="2"/>
        <v/>
      </c>
    </row>
    <row r="163" spans="1:33" ht="18" hidden="1" customHeight="1" x14ac:dyDescent="0.2">
      <c r="A163" s="23"/>
      <c r="B163" s="24" t="s">
        <v>397</v>
      </c>
      <c r="C163" s="23"/>
      <c r="D163" s="23"/>
      <c r="E163" s="25" t="s">
        <v>398</v>
      </c>
      <c r="F163" s="19" t="s">
        <v>387</v>
      </c>
      <c r="G163" s="58" t="s">
        <v>109</v>
      </c>
      <c r="K163" s="37"/>
      <c r="L163" s="37"/>
      <c r="M163" s="128">
        <v>2.23</v>
      </c>
      <c r="N163" s="27">
        <v>920</v>
      </c>
      <c r="O163" s="71">
        <f>M163/ N163</f>
        <v>2.4239130434782607E-3</v>
      </c>
      <c r="P163" s="71">
        <f>N163/M163</f>
        <v>412.55605381165918</v>
      </c>
      <c r="Q163" s="34" t="s">
        <v>30</v>
      </c>
      <c r="R163" s="28"/>
      <c r="S163" s="1" t="str">
        <f>MID(E163,3,50)</f>
        <v>Ori</v>
      </c>
      <c r="U163" s="1" t="str">
        <f>MID(E163,SEARCH(" ",SUBSTITUTE(E163,CHAR(160)," "))+1,99)</f>
        <v>Ori</v>
      </c>
      <c r="V163" s="1" t="s">
        <v>388</v>
      </c>
      <c r="AB163" s="29" t="s">
        <v>32</v>
      </c>
      <c r="AC163" s="30" t="s">
        <v>32</v>
      </c>
      <c r="AF163" s="126" t="str">
        <f t="shared" si="2"/>
        <v/>
      </c>
    </row>
    <row r="164" spans="1:33" ht="18" hidden="1" customHeight="1" x14ac:dyDescent="0.2">
      <c r="A164" s="23">
        <v>54</v>
      </c>
      <c r="B164" s="24" t="s">
        <v>53</v>
      </c>
      <c r="C164" s="23"/>
      <c r="D164" s="23"/>
      <c r="E164" s="25" t="s">
        <v>54</v>
      </c>
      <c r="F164" s="38" t="s">
        <v>47</v>
      </c>
      <c r="G164" s="39" t="s">
        <v>42</v>
      </c>
      <c r="I164" s="29" t="s">
        <v>32</v>
      </c>
      <c r="K164" s="37"/>
      <c r="L164" s="37"/>
      <c r="M164" s="128">
        <v>2.06</v>
      </c>
      <c r="N164" s="27">
        <v>200</v>
      </c>
      <c r="O164" s="71">
        <f>M164/ N164</f>
        <v>1.03E-2</v>
      </c>
      <c r="P164" s="71">
        <f>N164/M164</f>
        <v>97.087378640776691</v>
      </c>
      <c r="Q164" s="28" t="s">
        <v>43</v>
      </c>
      <c r="R164" s="28"/>
      <c r="S164" s="1" t="str">
        <f>MID(E164,3,50)</f>
        <v>And</v>
      </c>
      <c r="U164" s="1" t="str">
        <f>MID(E164,SEARCH(" ",SUBSTITUTE(E164,CHAR(160)," "))+1,99)</f>
        <v>And</v>
      </c>
      <c r="V164" s="1" t="s">
        <v>48</v>
      </c>
      <c r="AB164" s="29" t="s">
        <v>32</v>
      </c>
      <c r="AF164" s="126" t="str">
        <f t="shared" si="2"/>
        <v/>
      </c>
    </row>
    <row r="165" spans="1:33" ht="18" hidden="1" customHeight="1" x14ac:dyDescent="0.2">
      <c r="A165" s="23">
        <v>37</v>
      </c>
      <c r="B165" s="24" t="s">
        <v>427</v>
      </c>
      <c r="C165" s="23"/>
      <c r="D165" s="23"/>
      <c r="E165" s="25" t="s">
        <v>428</v>
      </c>
      <c r="F165" s="99" t="s">
        <v>425</v>
      </c>
      <c r="G165" s="58" t="s">
        <v>429</v>
      </c>
      <c r="I165" s="29" t="s">
        <v>32</v>
      </c>
      <c r="K165" s="37"/>
      <c r="L165" s="37"/>
      <c r="M165" s="128">
        <v>1.8160000000000001</v>
      </c>
      <c r="N165" s="27">
        <v>590</v>
      </c>
      <c r="O165" s="71">
        <f>M165/ N165</f>
        <v>3.0779661016949152E-3</v>
      </c>
      <c r="P165" s="71">
        <f>N165/M165</f>
        <v>324.88986784140968</v>
      </c>
      <c r="Q165" s="6" t="s">
        <v>43</v>
      </c>
      <c r="R165" s="28"/>
      <c r="S165" s="1" t="str">
        <f>MID(E165,3,50)</f>
        <v>Per</v>
      </c>
      <c r="U165" s="1" t="str">
        <f>MID(E165,SEARCH(" ",SUBSTITUTE(E165,CHAR(160)," "))+1,99)</f>
        <v>Per</v>
      </c>
      <c r="V165" s="1" t="s">
        <v>426</v>
      </c>
      <c r="AB165" s="29" t="s">
        <v>32</v>
      </c>
      <c r="AF165" s="126" t="str">
        <f t="shared" si="2"/>
        <v/>
      </c>
    </row>
    <row r="166" spans="1:33" ht="18" hidden="1" customHeight="1" x14ac:dyDescent="0.2">
      <c r="A166" s="23"/>
      <c r="B166" s="31" t="s">
        <v>301</v>
      </c>
      <c r="C166" s="23"/>
      <c r="D166" s="23"/>
      <c r="E166" s="25" t="s">
        <v>302</v>
      </c>
      <c r="F166" s="79" t="s">
        <v>291</v>
      </c>
      <c r="G166" s="67" t="s">
        <v>125</v>
      </c>
      <c r="I166" s="65" t="s">
        <v>32</v>
      </c>
      <c r="M166" s="128">
        <v>2.06</v>
      </c>
      <c r="N166" s="27">
        <v>78</v>
      </c>
      <c r="O166" s="71">
        <f>M166/ N166</f>
        <v>2.6410256410256412E-2</v>
      </c>
      <c r="P166" s="71">
        <f>N166/M166</f>
        <v>37.864077669902912</v>
      </c>
      <c r="Q166" s="6" t="s">
        <v>43</v>
      </c>
      <c r="R166" s="66" t="s">
        <v>32</v>
      </c>
      <c r="S166" s="1" t="str">
        <f>MID(E166,3,50)</f>
        <v>UMa</v>
      </c>
      <c r="U166" s="1" t="str">
        <f>MID(E166,SEARCH(" ",SUBSTITUTE(E166,CHAR(160)," "))+1,99)</f>
        <v>UMa</v>
      </c>
      <c r="V166" s="1" t="s">
        <v>292</v>
      </c>
      <c r="AB166" s="29" t="s">
        <v>32</v>
      </c>
      <c r="AF166" s="126" t="str">
        <f t="shared" si="2"/>
        <v/>
      </c>
    </row>
    <row r="167" spans="1:33" ht="18" hidden="1" customHeight="1" x14ac:dyDescent="0.2">
      <c r="A167" s="23">
        <v>72</v>
      </c>
      <c r="B167" s="24" t="s">
        <v>303</v>
      </c>
      <c r="C167" s="23"/>
      <c r="D167" s="23"/>
      <c r="E167" s="25" t="s">
        <v>304</v>
      </c>
      <c r="F167" s="79" t="s">
        <v>291</v>
      </c>
      <c r="G167" s="67" t="s">
        <v>125</v>
      </c>
      <c r="I167" s="65" t="s">
        <v>32</v>
      </c>
      <c r="M167" s="128">
        <v>2.27</v>
      </c>
      <c r="N167" s="27">
        <v>78</v>
      </c>
      <c r="O167" s="71">
        <f>M167/ N167</f>
        <v>2.9102564102564104E-2</v>
      </c>
      <c r="P167" s="71">
        <f>N167/M167</f>
        <v>34.36123348017621</v>
      </c>
      <c r="Q167" s="6" t="s">
        <v>43</v>
      </c>
      <c r="R167" s="66" t="s">
        <v>32</v>
      </c>
      <c r="S167" s="1" t="str">
        <f>MID(E167,3,50)</f>
        <v> UMa</v>
      </c>
      <c r="U167" s="1" t="str">
        <f>MID(E167,SEARCH(" ",SUBSTITUTE(E167,CHAR(160)," "))+1,99)</f>
        <v>UMa</v>
      </c>
      <c r="V167" s="1" t="s">
        <v>292</v>
      </c>
      <c r="AB167" s="29" t="s">
        <v>32</v>
      </c>
      <c r="AF167" s="126" t="str">
        <f t="shared" si="2"/>
        <v/>
      </c>
    </row>
    <row r="168" spans="1:33" ht="18" hidden="1" customHeight="1" x14ac:dyDescent="0.2">
      <c r="A168" s="23">
        <v>45</v>
      </c>
      <c r="B168" s="24" t="s">
        <v>281</v>
      </c>
      <c r="C168" s="23"/>
      <c r="D168" s="23"/>
      <c r="E168" s="25" t="s">
        <v>282</v>
      </c>
      <c r="F168" s="89" t="s">
        <v>277</v>
      </c>
      <c r="G168" s="58" t="s">
        <v>109</v>
      </c>
      <c r="K168" s="37"/>
      <c r="L168" s="37"/>
      <c r="M168" s="128">
        <v>1.98</v>
      </c>
      <c r="N168" s="27">
        <v>500</v>
      </c>
      <c r="O168" s="71">
        <f>M168/ N168</f>
        <v>3.96E-3</v>
      </c>
      <c r="P168" s="71">
        <f>N168/M168</f>
        <v>252.52525252525254</v>
      </c>
      <c r="Q168" s="28" t="s">
        <v>85</v>
      </c>
      <c r="S168" s="1" t="str">
        <f>MID(E168,3,50)</f>
        <v>CMa</v>
      </c>
      <c r="U168" s="1" t="str">
        <f>MID(E168,SEARCH(" ",SUBSTITUTE(E168,CHAR(160)," "))+1,99)</f>
        <v>CMa</v>
      </c>
      <c r="V168" s="1" t="s">
        <v>278</v>
      </c>
      <c r="AB168" s="29" t="s">
        <v>32</v>
      </c>
      <c r="AF168" s="126" t="str">
        <f t="shared" si="2"/>
        <v/>
      </c>
    </row>
    <row r="169" spans="1:33" ht="18" hidden="1" customHeight="1" x14ac:dyDescent="0.2">
      <c r="A169" s="23">
        <v>62</v>
      </c>
      <c r="B169" s="24" t="s">
        <v>586</v>
      </c>
      <c r="C169" s="23"/>
      <c r="D169" s="23"/>
      <c r="E169" s="25" t="s">
        <v>462</v>
      </c>
      <c r="F169" s="62" t="s">
        <v>463</v>
      </c>
      <c r="G169" s="58" t="s">
        <v>109</v>
      </c>
      <c r="K169" s="37" t="s">
        <v>32</v>
      </c>
      <c r="L169" s="37"/>
      <c r="M169" s="128">
        <v>2.21</v>
      </c>
      <c r="N169" s="27">
        <v>1090</v>
      </c>
      <c r="O169" s="71">
        <f>M169/ N169</f>
        <v>2.0275229357798164E-3</v>
      </c>
      <c r="P169" s="71">
        <f>N169/M169</f>
        <v>493.2126696832579</v>
      </c>
      <c r="Q169" s="28" t="s">
        <v>85</v>
      </c>
      <c r="R169" s="28"/>
      <c r="S169" s="1" t="str">
        <f>MID(E169,3,50)</f>
        <v>Pup</v>
      </c>
      <c r="U169" s="1" t="str">
        <f>MID(E169,SEARCH(" ",SUBSTITUTE(E169,CHAR(160)," "))+1,99)</f>
        <v>Pup</v>
      </c>
      <c r="V169" s="1" t="s">
        <v>464</v>
      </c>
      <c r="AB169" s="29" t="s">
        <v>32</v>
      </c>
      <c r="AF169" s="126" t="str">
        <f t="shared" si="2"/>
        <v/>
      </c>
    </row>
    <row r="170" spans="1:33" ht="18" hidden="1" customHeight="1" x14ac:dyDescent="0.2">
      <c r="A170" s="23">
        <v>52</v>
      </c>
      <c r="B170" s="24" t="s">
        <v>475</v>
      </c>
      <c r="C170" s="23"/>
      <c r="D170" s="23"/>
      <c r="E170" s="25" t="s">
        <v>476</v>
      </c>
      <c r="F170" s="63" t="s">
        <v>471</v>
      </c>
      <c r="G170" s="26" t="s">
        <v>29</v>
      </c>
      <c r="H170" s="45" t="s">
        <v>59</v>
      </c>
      <c r="K170" s="37"/>
      <c r="L170" s="37"/>
      <c r="M170" s="128">
        <v>2.0579999999999998</v>
      </c>
      <c r="N170" s="27">
        <v>220</v>
      </c>
      <c r="O170" s="71">
        <f>M170/ N170</f>
        <v>9.3545454545454539E-3</v>
      </c>
      <c r="P170" s="71">
        <f>N170/M170</f>
        <v>106.89990281827018</v>
      </c>
      <c r="Q170" s="6" t="s">
        <v>43</v>
      </c>
      <c r="S170" s="1" t="str">
        <f>MID(E170,3,50)</f>
        <v>Sgr</v>
      </c>
      <c r="U170" s="1" t="str">
        <f>MID(E170,SEARCH(" ",SUBSTITUTE(E170,CHAR(160)," "))+1,99)</f>
        <v>Sgr</v>
      </c>
      <c r="V170" s="1" t="s">
        <v>472</v>
      </c>
      <c r="AB170" s="29" t="s">
        <v>32</v>
      </c>
      <c r="AF170" s="126" t="str">
        <f t="shared" si="2"/>
        <v/>
      </c>
    </row>
    <row r="171" spans="1:33" ht="18" hidden="1" customHeight="1" x14ac:dyDescent="0.2">
      <c r="A171" s="23"/>
      <c r="B171" s="24" t="s">
        <v>589</v>
      </c>
      <c r="C171" s="23"/>
      <c r="D171" s="23"/>
      <c r="E171" s="25"/>
      <c r="F171" s="62"/>
      <c r="G171" s="39"/>
      <c r="K171" s="37"/>
      <c r="L171" s="37"/>
      <c r="M171" s="128">
        <v>3.36</v>
      </c>
      <c r="N171" s="27">
        <v>180</v>
      </c>
      <c r="O171" s="71"/>
      <c r="P171" s="71"/>
      <c r="Q171" s="28"/>
      <c r="R171" s="28"/>
      <c r="AB171" s="29"/>
      <c r="AF171" s="126" t="str">
        <f t="shared" si="2"/>
        <v/>
      </c>
    </row>
    <row r="172" spans="1:33" ht="18" hidden="1" customHeight="1" x14ac:dyDescent="0.2">
      <c r="A172" s="23">
        <v>98</v>
      </c>
      <c r="B172" s="24" t="s">
        <v>177</v>
      </c>
      <c r="C172" s="23"/>
      <c r="D172" s="23"/>
      <c r="E172" s="25" t="s">
        <v>178</v>
      </c>
      <c r="F172" s="55" t="s">
        <v>179</v>
      </c>
      <c r="G172" s="58" t="s">
        <v>109</v>
      </c>
      <c r="K172" s="37" t="s">
        <v>32</v>
      </c>
      <c r="L172" s="37"/>
      <c r="M172" s="128">
        <v>2.6</v>
      </c>
      <c r="N172" s="27">
        <v>270</v>
      </c>
      <c r="O172" s="71">
        <f>M172/ N172</f>
        <v>9.6296296296296303E-3</v>
      </c>
      <c r="P172" s="71">
        <f>N172/M172</f>
        <v>103.84615384615384</v>
      </c>
      <c r="Q172" s="28" t="s">
        <v>85</v>
      </c>
      <c r="R172" s="28"/>
      <c r="S172" s="1" t="str">
        <f>MID(E172,3,50)</f>
        <v>Col</v>
      </c>
      <c r="U172" s="1" t="str">
        <f>MID(E172,SEARCH(" ",SUBSTITUTE(E172,CHAR(160)," "))+1,99)</f>
        <v>Col</v>
      </c>
      <c r="V172" s="1" t="s">
        <v>180</v>
      </c>
      <c r="AB172" s="29" t="s">
        <v>32</v>
      </c>
      <c r="AF172" s="126" t="str">
        <f t="shared" si="2"/>
        <v/>
      </c>
    </row>
    <row r="173" spans="1:33" ht="18" hidden="1" customHeight="1" x14ac:dyDescent="0.2">
      <c r="A173" s="23">
        <v>86</v>
      </c>
      <c r="B173" s="24" t="s">
        <v>305</v>
      </c>
      <c r="C173" s="23"/>
      <c r="D173" s="23"/>
      <c r="E173" s="25" t="s">
        <v>306</v>
      </c>
      <c r="F173" s="79" t="s">
        <v>291</v>
      </c>
      <c r="G173" s="67" t="s">
        <v>125</v>
      </c>
      <c r="I173" s="65" t="s">
        <v>32</v>
      </c>
      <c r="K173" s="37"/>
      <c r="L173" s="37"/>
      <c r="M173" s="128">
        <v>2.427</v>
      </c>
      <c r="N173" s="27">
        <v>84</v>
      </c>
      <c r="O173" s="71">
        <f>M173/ N173</f>
        <v>2.8892857142857144E-2</v>
      </c>
      <c r="P173" s="71">
        <f>N173/M173</f>
        <v>34.610630407911003</v>
      </c>
      <c r="Q173" s="6" t="s">
        <v>43</v>
      </c>
      <c r="R173" s="66" t="s">
        <v>32</v>
      </c>
      <c r="S173" s="1" t="str">
        <f>MID(E173,3,50)</f>
        <v>UMa</v>
      </c>
      <c r="U173" s="1" t="str">
        <f>MID(E173,SEARCH(" ",SUBSTITUTE(E173,CHAR(160)," "))+1,99)</f>
        <v>UMa</v>
      </c>
      <c r="V173" s="1" t="s">
        <v>292</v>
      </c>
      <c r="AB173" s="29" t="s">
        <v>32</v>
      </c>
      <c r="AF173" s="126" t="str">
        <f t="shared" si="2"/>
        <v/>
      </c>
    </row>
    <row r="174" spans="1:33" ht="18" hidden="1" customHeight="1" x14ac:dyDescent="0.2">
      <c r="A174" s="23">
        <v>48</v>
      </c>
      <c r="B174" s="102" t="s">
        <v>447</v>
      </c>
      <c r="C174" s="103"/>
      <c r="D174" s="103"/>
      <c r="E174" s="25" t="s">
        <v>448</v>
      </c>
      <c r="F174" s="101" t="s">
        <v>445</v>
      </c>
      <c r="G174" s="67" t="s">
        <v>125</v>
      </c>
      <c r="I174" s="65" t="s">
        <v>32</v>
      </c>
      <c r="K174" s="37" t="s">
        <v>32</v>
      </c>
      <c r="L174" s="37"/>
      <c r="M174" s="128">
        <v>2.0049999999999999</v>
      </c>
      <c r="N174" s="27">
        <v>430</v>
      </c>
      <c r="O174" s="71">
        <f>M174/ N174</f>
        <v>4.6627906976744182E-3</v>
      </c>
      <c r="P174" s="71">
        <f>N174/M174</f>
        <v>214.46384039900249</v>
      </c>
      <c r="Q174" s="6" t="s">
        <v>43</v>
      </c>
      <c r="R174" s="66" t="s">
        <v>32</v>
      </c>
      <c r="S174" s="1" t="str">
        <f>MID(E174,3,50)</f>
        <v>UMi</v>
      </c>
      <c r="U174" s="1" t="str">
        <f>MID(E174,SEARCH(" ",SUBSTITUTE(E174,CHAR(160)," "))+1,99)</f>
        <v>UMi</v>
      </c>
      <c r="V174" s="1" t="s">
        <v>446</v>
      </c>
      <c r="W174" s="1" t="s">
        <v>32</v>
      </c>
      <c r="AB174" s="29" t="s">
        <v>32</v>
      </c>
      <c r="AC174" s="30" t="s">
        <v>32</v>
      </c>
      <c r="AF174" s="126" t="str">
        <f t="shared" si="2"/>
        <v/>
      </c>
    </row>
    <row r="175" spans="1:33" ht="18" hidden="1" customHeight="1" x14ac:dyDescent="0.2">
      <c r="B175" s="69" t="s">
        <v>591</v>
      </c>
      <c r="F175" s="75" t="s">
        <v>382</v>
      </c>
      <c r="K175" s="37" t="s">
        <v>32</v>
      </c>
      <c r="L175" s="37"/>
      <c r="M175" s="129">
        <v>5.42</v>
      </c>
      <c r="N175" s="27">
        <v>294</v>
      </c>
      <c r="Q175" s="28" t="s">
        <v>85</v>
      </c>
      <c r="R175" s="28" t="s">
        <v>97</v>
      </c>
      <c r="AF175" s="126" t="str">
        <f t="shared" si="2"/>
        <v/>
      </c>
      <c r="AG175" s="21"/>
    </row>
    <row r="176" spans="1:33" ht="18" hidden="1" customHeight="1" x14ac:dyDescent="0.2">
      <c r="A176" s="23">
        <v>17</v>
      </c>
      <c r="B176" s="31" t="s">
        <v>271</v>
      </c>
      <c r="C176" s="32"/>
      <c r="D176" s="32"/>
      <c r="E176" s="25" t="s">
        <v>272</v>
      </c>
      <c r="F176" s="86" t="s">
        <v>263</v>
      </c>
      <c r="G176" s="58" t="s">
        <v>109</v>
      </c>
      <c r="H176" s="46" t="s">
        <v>59</v>
      </c>
      <c r="J176" s="33" t="s">
        <v>35</v>
      </c>
      <c r="K176" s="37"/>
      <c r="L176" s="37"/>
      <c r="M176" s="128">
        <v>1.1499999999999999</v>
      </c>
      <c r="N176" s="27">
        <v>34</v>
      </c>
      <c r="O176" s="71">
        <f>M176/ N176</f>
        <v>3.3823529411764704E-2</v>
      </c>
      <c r="P176" s="71">
        <f>N176/M176</f>
        <v>29.565217391304351</v>
      </c>
      <c r="Q176" s="6" t="s">
        <v>43</v>
      </c>
      <c r="S176" s="1" t="str">
        <f>MID(E176,3,50)</f>
        <v>Gem</v>
      </c>
      <c r="U176" s="1" t="str">
        <f>MID(E176,SEARCH(" ",SUBSTITUTE(E176,CHAR(160)," "))+1,99)</f>
        <v>Gem</v>
      </c>
      <c r="V176" s="1" t="s">
        <v>264</v>
      </c>
      <c r="W176" s="1" t="s">
        <v>32</v>
      </c>
      <c r="Y176" s="1" t="s">
        <v>32</v>
      </c>
      <c r="Z176" s="1" t="s">
        <v>32</v>
      </c>
      <c r="AB176" s="29" t="s">
        <v>97</v>
      </c>
      <c r="AC176" s="30" t="s">
        <v>32</v>
      </c>
      <c r="AF176" s="126" t="str">
        <f t="shared" si="2"/>
        <v/>
      </c>
    </row>
    <row r="177" spans="1:32" ht="18" hidden="1" customHeight="1" x14ac:dyDescent="0.2">
      <c r="A177" s="23">
        <v>7</v>
      </c>
      <c r="B177" s="31" t="s">
        <v>435</v>
      </c>
      <c r="C177" s="32"/>
      <c r="D177" s="32"/>
      <c r="E177" s="25" t="s">
        <v>436</v>
      </c>
      <c r="F177" s="19" t="s">
        <v>434</v>
      </c>
      <c r="G177" s="58" t="s">
        <v>109</v>
      </c>
      <c r="J177" s="33" t="s">
        <v>35</v>
      </c>
      <c r="K177" s="1" t="s">
        <v>32</v>
      </c>
      <c r="M177" s="128">
        <v>0.34</v>
      </c>
      <c r="N177" s="27">
        <v>11</v>
      </c>
      <c r="O177" s="71">
        <f>M177/ N177</f>
        <v>3.090909090909091E-2</v>
      </c>
      <c r="P177" s="71">
        <f>N177/M177</f>
        <v>32.352941176470587</v>
      </c>
      <c r="Q177" s="28" t="s">
        <v>30</v>
      </c>
      <c r="R177" s="28"/>
      <c r="S177" s="1" t="str">
        <f>MID(E177,3,50)</f>
        <v>CMi</v>
      </c>
      <c r="U177" s="1" t="str">
        <f>MID(E177,SEARCH(" ",SUBSTITUTE(E177,CHAR(160)," "))+1,99)</f>
        <v>CMi</v>
      </c>
      <c r="V177" s="1" t="s">
        <v>437</v>
      </c>
      <c r="W177" s="1" t="s">
        <v>32</v>
      </c>
      <c r="Y177" s="1" t="s">
        <v>32</v>
      </c>
      <c r="AB177" s="29" t="s">
        <v>97</v>
      </c>
      <c r="AC177" s="30" t="s">
        <v>32</v>
      </c>
      <c r="AF177" s="126" t="str">
        <f t="shared" si="2"/>
        <v/>
      </c>
    </row>
    <row r="178" spans="1:32" ht="18" hidden="1" customHeight="1" x14ac:dyDescent="0.2">
      <c r="B178" s="69" t="s">
        <v>153</v>
      </c>
      <c r="C178" s="69"/>
      <c r="D178" s="69"/>
      <c r="E178" s="70" t="s">
        <v>154</v>
      </c>
      <c r="F178" s="68" t="s">
        <v>133</v>
      </c>
      <c r="G178" s="44" t="s">
        <v>58</v>
      </c>
      <c r="J178" s="40"/>
      <c r="M178" s="130">
        <v>11.05</v>
      </c>
      <c r="N178" s="71">
        <v>4.2</v>
      </c>
      <c r="O178" s="71">
        <f>M178/ N178</f>
        <v>2.6309523809523809</v>
      </c>
      <c r="P178" s="71"/>
      <c r="Q178" s="28" t="s">
        <v>85</v>
      </c>
      <c r="W178" s="1" t="s">
        <v>32</v>
      </c>
      <c r="Y178" s="1" t="s">
        <v>32</v>
      </c>
      <c r="AF178" s="126" t="str">
        <f t="shared" si="2"/>
        <v/>
      </c>
    </row>
    <row r="179" spans="1:32" ht="18" customHeight="1" x14ac:dyDescent="0.2">
      <c r="B179" s="2" t="s">
        <v>221</v>
      </c>
      <c r="F179" s="54" t="s">
        <v>222</v>
      </c>
      <c r="K179" s="37" t="s">
        <v>32</v>
      </c>
      <c r="L179" s="37"/>
      <c r="Q179" s="28" t="s">
        <v>85</v>
      </c>
      <c r="R179" s="28" t="s">
        <v>97</v>
      </c>
      <c r="AF179" s="126" t="str">
        <f t="shared" si="2"/>
        <v>ligne vide</v>
      </c>
    </row>
    <row r="180" spans="1:32" ht="18" hidden="1" customHeight="1" x14ac:dyDescent="0.2">
      <c r="A180" s="23">
        <v>278</v>
      </c>
      <c r="B180" s="24" t="s">
        <v>315</v>
      </c>
      <c r="C180" s="23"/>
      <c r="D180" s="23"/>
      <c r="E180" s="25" t="s">
        <v>316</v>
      </c>
      <c r="F180" s="92" t="s">
        <v>314</v>
      </c>
      <c r="G180" s="26" t="s">
        <v>29</v>
      </c>
      <c r="M180" s="128">
        <v>3.48</v>
      </c>
      <c r="N180" s="27">
        <v>380</v>
      </c>
      <c r="O180" s="71">
        <f>M180/ N180</f>
        <v>9.1578947368421044E-3</v>
      </c>
      <c r="P180" s="71">
        <f>N180/M180</f>
        <v>109.19540229885058</v>
      </c>
      <c r="Q180" s="6" t="s">
        <v>43</v>
      </c>
      <c r="S180" s="1" t="str">
        <f>MID(E180,3,50)</f>
        <v>Her</v>
      </c>
      <c r="U180" s="1" t="str">
        <f>MID(E180,SEARCH(" ",SUBSTITUTE(E180,CHAR(160)," "))+1,99)</f>
        <v>Her</v>
      </c>
      <c r="V180" s="1" t="s">
        <v>317</v>
      </c>
      <c r="AB180" s="29" t="s">
        <v>32</v>
      </c>
      <c r="AF180" s="126" t="str">
        <f t="shared" si="2"/>
        <v/>
      </c>
    </row>
    <row r="181" spans="1:32" ht="18" hidden="1" customHeight="1" x14ac:dyDescent="0.2">
      <c r="A181" s="23"/>
      <c r="B181" s="24" t="s">
        <v>315</v>
      </c>
      <c r="C181" s="23"/>
      <c r="D181" s="23"/>
      <c r="E181" s="25" t="s">
        <v>316</v>
      </c>
      <c r="F181" s="92" t="s">
        <v>314</v>
      </c>
      <c r="G181" s="26" t="s">
        <v>29</v>
      </c>
      <c r="M181" s="128">
        <v>3.06</v>
      </c>
      <c r="N181" s="27">
        <v>380</v>
      </c>
      <c r="O181" s="71">
        <f>M181/ N181</f>
        <v>8.0526315789473685E-3</v>
      </c>
      <c r="P181" s="71">
        <f>N181/M181</f>
        <v>124.18300653594771</v>
      </c>
      <c r="Q181" s="6" t="s">
        <v>43</v>
      </c>
      <c r="S181" s="1" t="str">
        <f>MID(E181,3,50)</f>
        <v>Her</v>
      </c>
      <c r="U181" s="1" t="str">
        <f>MID(E181,SEARCH(" ",SUBSTITUTE(E181,CHAR(160)," "))+1,99)</f>
        <v>Her</v>
      </c>
      <c r="V181" s="1" t="s">
        <v>317</v>
      </c>
      <c r="AB181" s="29" t="s">
        <v>32</v>
      </c>
      <c r="AF181" s="126" t="str">
        <f t="shared" si="2"/>
        <v/>
      </c>
    </row>
    <row r="182" spans="1:32" ht="18" hidden="1" customHeight="1" x14ac:dyDescent="0.2">
      <c r="A182" s="23">
        <v>58</v>
      </c>
      <c r="B182" s="24" t="s">
        <v>506</v>
      </c>
      <c r="C182" s="23"/>
      <c r="D182" s="23"/>
      <c r="E182" s="25" t="s">
        <v>507</v>
      </c>
      <c r="F182" s="19" t="s">
        <v>504</v>
      </c>
      <c r="G182" s="26" t="s">
        <v>29</v>
      </c>
      <c r="M182" s="128">
        <v>2.1</v>
      </c>
      <c r="N182" s="27">
        <v>47</v>
      </c>
      <c r="O182" s="71">
        <f>M182/ N182</f>
        <v>4.4680851063829789E-2</v>
      </c>
      <c r="P182" s="71">
        <f>N182/M182</f>
        <v>22.38095238095238</v>
      </c>
      <c r="Q182" s="34" t="s">
        <v>30</v>
      </c>
      <c r="R182" s="28"/>
      <c r="S182" s="1" t="str">
        <f>MID(E182,3,50)</f>
        <v>Oph</v>
      </c>
      <c r="U182" s="1" t="str">
        <f>MID(E182,SEARCH(" ",SUBSTITUTE(E182,CHAR(160)," "))+1,99)</f>
        <v>Oph</v>
      </c>
      <c r="V182" s="1" t="s">
        <v>500</v>
      </c>
      <c r="W182" s="1" t="s">
        <v>32</v>
      </c>
      <c r="AB182" s="29" t="s">
        <v>32</v>
      </c>
      <c r="AC182" s="30" t="s">
        <v>32</v>
      </c>
      <c r="AF182" s="126" t="str">
        <f t="shared" si="2"/>
        <v/>
      </c>
    </row>
    <row r="183" spans="1:32" ht="18" hidden="1" customHeight="1" x14ac:dyDescent="0.2">
      <c r="A183" s="23">
        <v>126</v>
      </c>
      <c r="B183" s="24" t="s">
        <v>231</v>
      </c>
      <c r="C183" s="23"/>
      <c r="D183" s="23"/>
      <c r="E183" s="25" t="s">
        <v>232</v>
      </c>
      <c r="F183" s="80" t="s">
        <v>225</v>
      </c>
      <c r="G183" s="67" t="s">
        <v>125</v>
      </c>
      <c r="I183" s="65" t="s">
        <v>32</v>
      </c>
      <c r="M183" s="128">
        <v>2.79</v>
      </c>
      <c r="N183" s="27">
        <v>360</v>
      </c>
      <c r="O183" s="71">
        <f>M183/ N183</f>
        <v>7.7499999999999999E-3</v>
      </c>
      <c r="P183" s="71">
        <f>N183/M183</f>
        <v>129.03225806451613</v>
      </c>
      <c r="Q183" s="6" t="s">
        <v>43</v>
      </c>
      <c r="R183" s="66" t="s">
        <v>32</v>
      </c>
      <c r="S183" s="1" t="str">
        <f>MID(E183,3,50)</f>
        <v>Dra</v>
      </c>
      <c r="U183" s="1" t="str">
        <f>MID(E183,SEARCH(" ",SUBSTITUTE(E183,CHAR(160)," "))+1,99)</f>
        <v>Dra</v>
      </c>
      <c r="V183" s="1" t="s">
        <v>226</v>
      </c>
      <c r="AB183" s="29" t="s">
        <v>32</v>
      </c>
      <c r="AF183" s="126" t="str">
        <f t="shared" si="2"/>
        <v/>
      </c>
    </row>
    <row r="184" spans="1:32" ht="18" hidden="1" customHeight="1" x14ac:dyDescent="0.2">
      <c r="A184" s="23">
        <v>22</v>
      </c>
      <c r="B184" s="31" t="s">
        <v>358</v>
      </c>
      <c r="C184" s="32"/>
      <c r="D184" s="32"/>
      <c r="E184" s="25" t="s">
        <v>359</v>
      </c>
      <c r="F184" s="97" t="s">
        <v>354</v>
      </c>
      <c r="G184" s="44" t="s">
        <v>58</v>
      </c>
      <c r="H184" s="45" t="s">
        <v>59</v>
      </c>
      <c r="J184" s="33" t="s">
        <v>35</v>
      </c>
      <c r="L184" s="1">
        <v>4.21</v>
      </c>
      <c r="M184" s="128">
        <v>1.35</v>
      </c>
      <c r="N184" s="27">
        <v>77</v>
      </c>
      <c r="O184" s="71">
        <f>M184/ N184</f>
        <v>1.7532467532467535E-2</v>
      </c>
      <c r="P184" s="71">
        <f>N184/M184</f>
        <v>57.037037037037031</v>
      </c>
      <c r="Q184" s="6" t="s">
        <v>43</v>
      </c>
      <c r="S184" s="1" t="str">
        <f>MID(E184,3,50)</f>
        <v>Leo</v>
      </c>
      <c r="U184" s="1" t="str">
        <f>MID(E184,SEARCH(" ",SUBSTITUTE(E184,CHAR(160)," "))+1,99)</f>
        <v>Leo</v>
      </c>
      <c r="V184" s="1" t="s">
        <v>357</v>
      </c>
      <c r="W184" s="1" t="s">
        <v>32</v>
      </c>
      <c r="Y184" s="1" t="s">
        <v>32</v>
      </c>
      <c r="Z184" s="1" t="s">
        <v>32</v>
      </c>
      <c r="AB184" s="29" t="s">
        <v>32</v>
      </c>
      <c r="AC184" s="30" t="s">
        <v>32</v>
      </c>
      <c r="AF184" s="126" t="str">
        <f t="shared" si="2"/>
        <v/>
      </c>
    </row>
    <row r="185" spans="1:32" ht="18" hidden="1" customHeight="1" x14ac:dyDescent="0.2">
      <c r="A185" s="23">
        <v>6</v>
      </c>
      <c r="B185" s="31" t="s">
        <v>399</v>
      </c>
      <c r="C185" s="32"/>
      <c r="D185" s="115"/>
      <c r="E185" s="25" t="s">
        <v>400</v>
      </c>
      <c r="F185" s="19" t="s">
        <v>387</v>
      </c>
      <c r="G185" s="58" t="s">
        <v>109</v>
      </c>
      <c r="J185" s="33" t="s">
        <v>35</v>
      </c>
      <c r="L185" s="1">
        <v>78.900000000000006</v>
      </c>
      <c r="M185" s="128">
        <v>0.12</v>
      </c>
      <c r="N185" s="27">
        <v>770</v>
      </c>
      <c r="O185" s="71">
        <f>M185/ N185</f>
        <v>1.5584415584415584E-4</v>
      </c>
      <c r="P185" s="71">
        <f>N185/M185</f>
        <v>6416.666666666667</v>
      </c>
      <c r="Q185" s="28" t="s">
        <v>30</v>
      </c>
      <c r="R185" s="28"/>
      <c r="S185" s="1" t="str">
        <f>MID(E185,3,50)</f>
        <v>Ori</v>
      </c>
      <c r="U185" s="1" t="str">
        <f>MID(E185,SEARCH(" ",SUBSTITUTE(E185,CHAR(160)," "))+1,99)</f>
        <v>Ori</v>
      </c>
      <c r="V185" s="1" t="s">
        <v>388</v>
      </c>
      <c r="W185" s="1" t="s">
        <v>32</v>
      </c>
      <c r="Z185" s="1" t="s">
        <v>32</v>
      </c>
      <c r="AB185" s="29" t="s">
        <v>97</v>
      </c>
      <c r="AC185" s="30" t="s">
        <v>32</v>
      </c>
      <c r="AF185" s="126" t="str">
        <f t="shared" si="2"/>
        <v/>
      </c>
    </row>
    <row r="186" spans="1:32" ht="18" customHeight="1" x14ac:dyDescent="0.25">
      <c r="B186" s="47" t="s">
        <v>559</v>
      </c>
      <c r="C186" s="48"/>
      <c r="D186" s="48"/>
      <c r="F186" s="105" t="s">
        <v>558</v>
      </c>
      <c r="G186" s="44" t="s">
        <v>58</v>
      </c>
      <c r="H186" s="46" t="s">
        <v>59</v>
      </c>
      <c r="J186" s="40"/>
      <c r="N186" s="5">
        <v>10.91</v>
      </c>
      <c r="O186" s="71">
        <f>M186/ N186</f>
        <v>0</v>
      </c>
      <c r="P186" s="71"/>
      <c r="Q186" s="6" t="s">
        <v>43</v>
      </c>
      <c r="AE186" s="30" t="s">
        <v>32</v>
      </c>
      <c r="AF186" s="126" t="str">
        <f t="shared" si="2"/>
        <v>ligne vide</v>
      </c>
    </row>
    <row r="187" spans="1:32" ht="18" customHeight="1" x14ac:dyDescent="0.2">
      <c r="B187" s="2" t="s">
        <v>477</v>
      </c>
      <c r="F187" s="63" t="s">
        <v>471</v>
      </c>
      <c r="G187" s="26" t="s">
        <v>29</v>
      </c>
      <c r="H187" s="46" t="s">
        <v>59</v>
      </c>
      <c r="J187" s="33" t="s">
        <v>471</v>
      </c>
      <c r="N187" s="5">
        <v>9.68</v>
      </c>
      <c r="O187" s="71">
        <f>M187/ N187</f>
        <v>0</v>
      </c>
      <c r="P187" s="71"/>
      <c r="Q187" s="6" t="s">
        <v>43</v>
      </c>
      <c r="T187" s="52">
        <v>336.12279999999998</v>
      </c>
      <c r="AF187" s="126" t="str">
        <f t="shared" si="2"/>
        <v>ligne vide</v>
      </c>
    </row>
    <row r="188" spans="1:32" ht="18" customHeight="1" x14ac:dyDescent="0.2">
      <c r="B188" s="2" t="s">
        <v>44</v>
      </c>
      <c r="F188" s="38" t="s">
        <v>41</v>
      </c>
      <c r="G188" s="39" t="s">
        <v>42</v>
      </c>
      <c r="I188" s="29" t="s">
        <v>32</v>
      </c>
      <c r="J188" s="40"/>
      <c r="N188" s="5">
        <v>10.32</v>
      </c>
      <c r="O188" s="71">
        <f>M188/ N188</f>
        <v>0</v>
      </c>
      <c r="P188" s="71"/>
      <c r="Q188" s="28" t="s">
        <v>43</v>
      </c>
      <c r="AF188" s="126" t="str">
        <f t="shared" si="2"/>
        <v>ligne vide</v>
      </c>
    </row>
    <row r="189" spans="1:32" ht="18" customHeight="1" x14ac:dyDescent="0.2">
      <c r="B189" s="2" t="s">
        <v>347</v>
      </c>
      <c r="F189" s="19" t="s">
        <v>346</v>
      </c>
      <c r="G189" s="58" t="s">
        <v>109</v>
      </c>
      <c r="N189" s="5">
        <v>13.34</v>
      </c>
      <c r="O189" s="71">
        <f>M189/ N189</f>
        <v>0</v>
      </c>
      <c r="P189" s="71" t="e">
        <f>N189/M189</f>
        <v>#DIV/0!</v>
      </c>
      <c r="Q189" s="34" t="s">
        <v>30</v>
      </c>
      <c r="AB189" s="1" t="s">
        <v>32</v>
      </c>
      <c r="AF189" s="126" t="str">
        <f t="shared" si="2"/>
        <v>ligne vide</v>
      </c>
    </row>
    <row r="190" spans="1:32" ht="18" customHeight="1" x14ac:dyDescent="0.2">
      <c r="B190" s="2" t="s">
        <v>548</v>
      </c>
      <c r="F190" s="95" t="s">
        <v>547</v>
      </c>
      <c r="G190" s="39" t="s">
        <v>42</v>
      </c>
      <c r="H190" s="46" t="s">
        <v>59</v>
      </c>
      <c r="N190" s="5">
        <v>15.34</v>
      </c>
      <c r="O190" s="71">
        <f>M190/ N190</f>
        <v>0</v>
      </c>
      <c r="P190" s="71"/>
      <c r="Q190" s="6" t="s">
        <v>43</v>
      </c>
      <c r="AF190" s="126" t="str">
        <f t="shared" si="2"/>
        <v>ligne vide</v>
      </c>
    </row>
    <row r="191" spans="1:32" ht="18" hidden="1" customHeight="1" x14ac:dyDescent="0.2">
      <c r="A191" s="23"/>
      <c r="B191" s="24" t="s">
        <v>508</v>
      </c>
      <c r="C191" s="23"/>
      <c r="D191" s="23"/>
      <c r="E191" s="25" t="s">
        <v>509</v>
      </c>
      <c r="F191" s="19" t="s">
        <v>504</v>
      </c>
      <c r="G191" s="26" t="s">
        <v>29</v>
      </c>
      <c r="M191" s="128">
        <v>2.4300000000000002</v>
      </c>
      <c r="N191" s="27">
        <v>84</v>
      </c>
      <c r="O191" s="71">
        <f>M191/ N191</f>
        <v>2.8928571428571432E-2</v>
      </c>
      <c r="P191" s="71">
        <f>N191/M191</f>
        <v>34.567901234567898</v>
      </c>
      <c r="Q191" s="34" t="s">
        <v>30</v>
      </c>
      <c r="R191" s="28"/>
      <c r="S191" s="1" t="str">
        <f>MID(E191,3,50)</f>
        <v>Oph</v>
      </c>
      <c r="U191" s="1" t="str">
        <f>MID(E191,SEARCH(" ",SUBSTITUTE(E191,CHAR(160)," "))+1,99)</f>
        <v>Oph</v>
      </c>
      <c r="V191" s="1" t="s">
        <v>500</v>
      </c>
      <c r="AB191" s="29" t="s">
        <v>32</v>
      </c>
      <c r="AC191" s="30" t="s">
        <v>32</v>
      </c>
      <c r="AF191" s="126" t="str">
        <f t="shared" si="2"/>
        <v/>
      </c>
    </row>
    <row r="192" spans="1:32" ht="18" hidden="1" customHeight="1" x14ac:dyDescent="0.2">
      <c r="A192" s="23">
        <v>159</v>
      </c>
      <c r="B192" s="24" t="s">
        <v>549</v>
      </c>
      <c r="C192" s="23"/>
      <c r="D192" s="23"/>
      <c r="E192" s="25" t="s">
        <v>550</v>
      </c>
      <c r="F192" s="95" t="s">
        <v>547</v>
      </c>
      <c r="G192" s="39" t="s">
        <v>42</v>
      </c>
      <c r="H192" s="45" t="s">
        <v>59</v>
      </c>
      <c r="M192" s="128">
        <v>2.95</v>
      </c>
      <c r="N192" s="27">
        <v>760</v>
      </c>
      <c r="O192" s="71">
        <f>M192/ N192</f>
        <v>3.8815789473684212E-3</v>
      </c>
      <c r="P192" s="71">
        <f>N192/M192</f>
        <v>257.62711864406776</v>
      </c>
      <c r="Q192" s="6" t="s">
        <v>43</v>
      </c>
      <c r="S192" s="1" t="str">
        <f>MID(E192,3,50)</f>
        <v>Aqr</v>
      </c>
      <c r="U192" s="1" t="str">
        <f>MID(E192,SEARCH(" ",SUBSTITUTE(E192,CHAR(160)," "))+1,99)</f>
        <v>Aqr</v>
      </c>
      <c r="V192" s="1" t="s">
        <v>551</v>
      </c>
      <c r="AB192" s="29" t="s">
        <v>32</v>
      </c>
      <c r="AF192" s="126" t="str">
        <f t="shared" si="2"/>
        <v/>
      </c>
    </row>
    <row r="193" spans="1:32" ht="18" hidden="1" customHeight="1" x14ac:dyDescent="0.2">
      <c r="A193" s="23">
        <v>153</v>
      </c>
      <c r="B193" s="24" t="s">
        <v>552</v>
      </c>
      <c r="C193" s="23"/>
      <c r="D193" s="23"/>
      <c r="E193" s="25" t="s">
        <v>553</v>
      </c>
      <c r="F193" s="95" t="s">
        <v>547</v>
      </c>
      <c r="G193" s="39" t="s">
        <v>42</v>
      </c>
      <c r="H193" s="45" t="s">
        <v>59</v>
      </c>
      <c r="I193" s="46"/>
      <c r="J193" s="46"/>
      <c r="K193" s="1" t="s">
        <v>32</v>
      </c>
      <c r="M193" s="128">
        <v>2.91</v>
      </c>
      <c r="N193" s="27">
        <v>610</v>
      </c>
      <c r="O193" s="71">
        <f>M193/ N193</f>
        <v>4.7704918032786883E-3</v>
      </c>
      <c r="P193" s="71">
        <f>N193/M193</f>
        <v>209.62199312714776</v>
      </c>
      <c r="Q193" s="6" t="s">
        <v>43</v>
      </c>
      <c r="S193" s="1" t="str">
        <f>MID(E193,3,50)</f>
        <v>Aqr</v>
      </c>
      <c r="U193" s="1" t="str">
        <f>MID(E193,SEARCH(" ",SUBSTITUTE(E193,CHAR(160)," "))+1,99)</f>
        <v>Aqr</v>
      </c>
      <c r="AB193" s="29" t="s">
        <v>32</v>
      </c>
      <c r="AF193" s="126" t="str">
        <f t="shared" si="2"/>
        <v/>
      </c>
    </row>
    <row r="194" spans="1:32" ht="18" hidden="1" customHeight="1" x14ac:dyDescent="0.2">
      <c r="A194" s="23">
        <v>65</v>
      </c>
      <c r="B194" s="24" t="s">
        <v>217</v>
      </c>
      <c r="C194" s="23"/>
      <c r="D194" s="23"/>
      <c r="E194" s="25" t="s">
        <v>218</v>
      </c>
      <c r="F194" s="38" t="s">
        <v>209</v>
      </c>
      <c r="G194" s="26" t="s">
        <v>29</v>
      </c>
      <c r="I194" s="29" t="s">
        <v>32</v>
      </c>
      <c r="M194" s="128">
        <v>2.2370000000000001</v>
      </c>
      <c r="N194" s="27">
        <v>1500</v>
      </c>
      <c r="O194" s="71">
        <f>M194/ N194</f>
        <v>1.4913333333333334E-3</v>
      </c>
      <c r="P194" s="71">
        <f>N194/M194</f>
        <v>670.54090299508266</v>
      </c>
      <c r="Q194" s="6" t="s">
        <v>43</v>
      </c>
      <c r="S194" s="1" t="str">
        <f>MID(E194,3,50)</f>
        <v>Cyg</v>
      </c>
      <c r="U194" s="1" t="str">
        <f>MID(E194,SEARCH(" ",SUBSTITUTE(E194,CHAR(160)," "))+1,99)</f>
        <v>Cyg</v>
      </c>
      <c r="V194" s="1" t="s">
        <v>213</v>
      </c>
      <c r="AB194" s="29" t="s">
        <v>32</v>
      </c>
      <c r="AF194" s="126" t="str">
        <f t="shared" si="2"/>
        <v/>
      </c>
    </row>
    <row r="195" spans="1:32" ht="18" hidden="1" customHeight="1" x14ac:dyDescent="0.2">
      <c r="A195" s="23">
        <v>51</v>
      </c>
      <c r="B195" s="24" t="s">
        <v>401</v>
      </c>
      <c r="C195" s="23"/>
      <c r="D195" s="23"/>
      <c r="E195" s="25" t="s">
        <v>402</v>
      </c>
      <c r="F195" s="19" t="s">
        <v>387</v>
      </c>
      <c r="G195" s="58" t="s">
        <v>109</v>
      </c>
      <c r="M195" s="128">
        <v>2.0489999999999999</v>
      </c>
      <c r="N195" s="27">
        <v>720</v>
      </c>
      <c r="O195" s="71">
        <f>M195/ N195</f>
        <v>2.845833333333333E-3</v>
      </c>
      <c r="P195" s="71">
        <f>N195/M195</f>
        <v>351.39092240117134</v>
      </c>
      <c r="Q195" s="34" t="s">
        <v>30</v>
      </c>
      <c r="R195" s="28"/>
      <c r="S195" s="1" t="str">
        <f>MID(E195,3,50)</f>
        <v>Ori</v>
      </c>
      <c r="U195" s="1" t="str">
        <f>MID(E195,SEARCH(" ",SUBSTITUTE(E195,CHAR(160)," "))+1,99)</f>
        <v>Ori</v>
      </c>
      <c r="V195" s="1" t="s">
        <v>388</v>
      </c>
      <c r="AB195" s="29" t="s">
        <v>32</v>
      </c>
      <c r="AC195" s="30" t="s">
        <v>32</v>
      </c>
      <c r="AF195" s="126" t="str">
        <f t="shared" ref="AF195:AF247" si="3">IF(COUNTIF(M195:N195,"")=0,"","ligne vide")</f>
        <v/>
      </c>
    </row>
    <row r="196" spans="1:32" ht="18" hidden="1" customHeight="1" x14ac:dyDescent="0.2">
      <c r="A196" s="23">
        <v>40</v>
      </c>
      <c r="B196" s="24" t="s">
        <v>489</v>
      </c>
      <c r="C196" s="23"/>
      <c r="D196" s="23"/>
      <c r="E196" s="25" t="s">
        <v>490</v>
      </c>
      <c r="F196" s="106" t="s">
        <v>480</v>
      </c>
      <c r="G196" s="26" t="s">
        <v>29</v>
      </c>
      <c r="H196" s="45" t="s">
        <v>6</v>
      </c>
      <c r="M196" s="128">
        <v>1.8620000000000001</v>
      </c>
      <c r="N196" s="27">
        <v>270</v>
      </c>
      <c r="O196" s="71">
        <f>M196/ N196</f>
        <v>6.8962962962962971E-3</v>
      </c>
      <c r="P196" s="71">
        <f>N196/M196</f>
        <v>145.00537056928033</v>
      </c>
      <c r="Q196" s="6" t="s">
        <v>43</v>
      </c>
      <c r="S196" s="1" t="str">
        <f>MID(E196,3,50)</f>
        <v>Sco</v>
      </c>
      <c r="U196" s="1" t="str">
        <f>MID(E196,SEARCH(" ",SUBSTITUTE(E196,CHAR(160)," "))+1,99)</f>
        <v>Sco</v>
      </c>
      <c r="V196" s="1" t="s">
        <v>481</v>
      </c>
      <c r="AB196" s="29" t="s">
        <v>32</v>
      </c>
      <c r="AF196" s="126" t="str">
        <f t="shared" si="3"/>
        <v/>
      </c>
    </row>
    <row r="197" spans="1:32" ht="18" hidden="1" customHeight="1" x14ac:dyDescent="0.2">
      <c r="A197" s="23">
        <v>85</v>
      </c>
      <c r="B197" s="24" t="s">
        <v>418</v>
      </c>
      <c r="C197" s="23"/>
      <c r="D197" s="23"/>
      <c r="E197" s="25" t="s">
        <v>419</v>
      </c>
      <c r="F197" s="19" t="s">
        <v>413</v>
      </c>
      <c r="G197" s="39" t="s">
        <v>42</v>
      </c>
      <c r="I197" s="29" t="s">
        <v>32</v>
      </c>
      <c r="M197" s="128">
        <v>2.42</v>
      </c>
      <c r="N197" s="27">
        <v>200</v>
      </c>
      <c r="O197" s="71">
        <f>M197/ N197</f>
        <v>1.21E-2</v>
      </c>
      <c r="P197" s="71">
        <f>N197/M197</f>
        <v>82.644628099173559</v>
      </c>
      <c r="Q197" s="6" t="s">
        <v>43</v>
      </c>
      <c r="S197" s="1" t="str">
        <f>MID(E197,3,50)</f>
        <v>Peg</v>
      </c>
      <c r="U197" s="1" t="str">
        <f>MID(E197,SEARCH(" ",SUBSTITUTE(E197,CHAR(160)," "))+1,99)</f>
        <v>Peg</v>
      </c>
      <c r="V197" s="1" t="s">
        <v>405</v>
      </c>
      <c r="AB197" s="29" t="s">
        <v>32</v>
      </c>
      <c r="AF197" s="126" t="str">
        <f t="shared" si="3"/>
        <v/>
      </c>
    </row>
    <row r="198" spans="1:32" ht="18" hidden="1" customHeight="1" x14ac:dyDescent="0.2">
      <c r="A198" s="23">
        <v>68</v>
      </c>
      <c r="B198" s="31" t="s">
        <v>129</v>
      </c>
      <c r="C198" s="23"/>
      <c r="D198" s="23"/>
      <c r="E198" s="25" t="s">
        <v>130</v>
      </c>
      <c r="F198" s="63" t="s">
        <v>124</v>
      </c>
      <c r="G198" s="67" t="s">
        <v>125</v>
      </c>
      <c r="I198" s="65" t="s">
        <v>32</v>
      </c>
      <c r="K198" s="1" t="s">
        <v>32</v>
      </c>
      <c r="M198" s="128">
        <v>2.2519999999999998</v>
      </c>
      <c r="N198" s="27">
        <v>230</v>
      </c>
      <c r="O198" s="71">
        <f>M198/ N198</f>
        <v>9.7913043478260863E-3</v>
      </c>
      <c r="P198" s="71">
        <f>N198/M198</f>
        <v>102.13143872113677</v>
      </c>
      <c r="Q198" s="6" t="s">
        <v>43</v>
      </c>
      <c r="R198" s="66" t="s">
        <v>32</v>
      </c>
      <c r="S198" s="1" t="str">
        <f>MID(E198,3,50)</f>
        <v>Cas</v>
      </c>
      <c r="U198" s="1" t="str">
        <f>MID(E198,SEARCH(" ",SUBSTITUTE(E198,CHAR(160)," "))+1,99)</f>
        <v>Cas</v>
      </c>
      <c r="V198" s="1" t="s">
        <v>126</v>
      </c>
      <c r="AB198" s="29" t="s">
        <v>32</v>
      </c>
      <c r="AF198" s="126" t="str">
        <f t="shared" si="3"/>
        <v/>
      </c>
    </row>
    <row r="199" spans="1:32" ht="18" customHeight="1" x14ac:dyDescent="0.2">
      <c r="B199" s="2" t="s">
        <v>411</v>
      </c>
      <c r="F199" s="62" t="s">
        <v>408</v>
      </c>
      <c r="G199" s="26" t="s">
        <v>29</v>
      </c>
      <c r="N199" s="5">
        <v>12.57</v>
      </c>
      <c r="O199" s="71">
        <f>M199/ N199</f>
        <v>0</v>
      </c>
      <c r="P199" s="71"/>
      <c r="Q199" s="28" t="s">
        <v>85</v>
      </c>
      <c r="AF199" s="126" t="str">
        <f t="shared" si="3"/>
        <v>ligne vide</v>
      </c>
    </row>
    <row r="200" spans="1:32" ht="18" hidden="1" customHeight="1" x14ac:dyDescent="0.2">
      <c r="A200" s="23">
        <v>185</v>
      </c>
      <c r="B200" s="24" t="s">
        <v>233</v>
      </c>
      <c r="C200" s="23"/>
      <c r="D200" s="23"/>
      <c r="E200" s="25" t="s">
        <v>234</v>
      </c>
      <c r="F200" s="80" t="s">
        <v>225</v>
      </c>
      <c r="G200" s="67" t="s">
        <v>125</v>
      </c>
      <c r="I200" s="65" t="s">
        <v>32</v>
      </c>
      <c r="M200" s="128">
        <v>3.0819999999999999</v>
      </c>
      <c r="N200" s="27">
        <v>100</v>
      </c>
      <c r="O200" s="71">
        <f>M200/ N200</f>
        <v>3.082E-2</v>
      </c>
      <c r="P200" s="71">
        <f>N200/M200</f>
        <v>32.446463335496432</v>
      </c>
      <c r="Q200" s="6" t="s">
        <v>43</v>
      </c>
      <c r="R200" s="66" t="s">
        <v>32</v>
      </c>
      <c r="S200" s="1" t="str">
        <f>MID(E200,3,50)</f>
        <v>Dra</v>
      </c>
      <c r="U200" s="1" t="str">
        <f>MID(E200,SEARCH(" ",SUBSTITUTE(E200,CHAR(160)," "))+1,99)</f>
        <v>Dra</v>
      </c>
      <c r="V200" s="1" t="s">
        <v>226</v>
      </c>
      <c r="AB200" s="29" t="s">
        <v>32</v>
      </c>
      <c r="AF200" s="126" t="str">
        <f t="shared" si="3"/>
        <v/>
      </c>
    </row>
    <row r="201" spans="1:32" ht="18" hidden="1" customHeight="1" x14ac:dyDescent="0.2">
      <c r="A201" s="23">
        <v>104</v>
      </c>
      <c r="B201" s="24" t="s">
        <v>80</v>
      </c>
      <c r="C201" s="23"/>
      <c r="D201" s="23"/>
      <c r="E201" s="25" t="s">
        <v>81</v>
      </c>
      <c r="F201" s="5" t="s">
        <v>78</v>
      </c>
      <c r="G201" s="39" t="s">
        <v>68</v>
      </c>
      <c r="H201" s="45" t="s">
        <v>6</v>
      </c>
      <c r="M201" s="128">
        <v>2.64</v>
      </c>
      <c r="N201" s="27">
        <v>60</v>
      </c>
      <c r="O201" s="71">
        <f>M201/ N201</f>
        <v>4.4000000000000004E-2</v>
      </c>
      <c r="P201" s="71">
        <f>N201/M201</f>
        <v>22.727272727272727</v>
      </c>
      <c r="Q201" s="6" t="s">
        <v>43</v>
      </c>
      <c r="S201" s="1" t="str">
        <f>MID(E201,3,50)</f>
        <v>Ari</v>
      </c>
      <c r="U201" s="1" t="str">
        <f>MID(E201,SEARCH(" ",SUBSTITUTE(E201,CHAR(160)," "))+1,99)</f>
        <v>Ari</v>
      </c>
      <c r="V201" s="1" t="s">
        <v>82</v>
      </c>
      <c r="AB201" s="29" t="s">
        <v>32</v>
      </c>
      <c r="AF201" s="126" t="str">
        <f t="shared" si="3"/>
        <v/>
      </c>
    </row>
    <row r="202" spans="1:32" ht="18" hidden="1" customHeight="1" x14ac:dyDescent="0.2">
      <c r="A202" s="23">
        <v>25</v>
      </c>
      <c r="B202" s="24" t="s">
        <v>491</v>
      </c>
      <c r="C202" s="23"/>
      <c r="D202" s="23"/>
      <c r="E202" s="25" t="s">
        <v>492</v>
      </c>
      <c r="F202" s="106" t="s">
        <v>480</v>
      </c>
      <c r="G202" s="26" t="s">
        <v>29</v>
      </c>
      <c r="H202" s="45" t="s">
        <v>6</v>
      </c>
      <c r="J202" s="33" t="s">
        <v>35</v>
      </c>
      <c r="M202" s="128">
        <v>1.62</v>
      </c>
      <c r="N202" s="27">
        <v>700</v>
      </c>
      <c r="O202" s="71">
        <f>M202/ N202</f>
        <v>2.3142857142857145E-3</v>
      </c>
      <c r="P202" s="71">
        <f>N202/M202</f>
        <v>432.09876543209873</v>
      </c>
      <c r="Q202" s="6" t="s">
        <v>43</v>
      </c>
      <c r="S202" s="1" t="str">
        <f>MID(E202,3,50)</f>
        <v>Sco</v>
      </c>
      <c r="U202" s="1" t="str">
        <f>MID(E202,SEARCH(" ",SUBSTITUTE(E202,CHAR(160)," "))+1,99)</f>
        <v>Sco</v>
      </c>
      <c r="V202" s="1" t="s">
        <v>481</v>
      </c>
      <c r="AB202" s="29" t="s">
        <v>32</v>
      </c>
      <c r="AF202" s="126" t="str">
        <f t="shared" si="3"/>
        <v/>
      </c>
    </row>
    <row r="203" spans="1:32" ht="18" hidden="1" customHeight="1" x14ac:dyDescent="0.2">
      <c r="A203" s="23">
        <v>1</v>
      </c>
      <c r="B203" s="31" t="s">
        <v>283</v>
      </c>
      <c r="C203" s="32"/>
      <c r="D203" s="32"/>
      <c r="E203" s="25" t="s">
        <v>284</v>
      </c>
      <c r="F203" s="89" t="s">
        <v>277</v>
      </c>
      <c r="G203" s="58" t="s">
        <v>109</v>
      </c>
      <c r="J203" s="33" t="s">
        <v>35</v>
      </c>
      <c r="L203" s="1">
        <v>1.2</v>
      </c>
      <c r="M203" s="128">
        <v>-1.47</v>
      </c>
      <c r="N203" s="90">
        <v>8.6</v>
      </c>
      <c r="O203" s="71">
        <f>M203/ N203</f>
        <v>-0.17093023255813955</v>
      </c>
      <c r="P203" s="71">
        <f>N203/M203</f>
        <v>-5.850340136054422</v>
      </c>
      <c r="Q203" s="28" t="s">
        <v>85</v>
      </c>
      <c r="S203" s="1" t="str">
        <f>MID(E203,3,50)</f>
        <v>CMa</v>
      </c>
      <c r="T203" s="52">
        <v>379.21</v>
      </c>
      <c r="U203" s="1" t="str">
        <f>MID(E203,SEARCH(" ",SUBSTITUTE(E203,CHAR(160)," "))+1,99)</f>
        <v>CMa</v>
      </c>
      <c r="V203" s="1" t="s">
        <v>278</v>
      </c>
      <c r="W203" s="1" t="s">
        <v>32</v>
      </c>
      <c r="Y203" s="1" t="s">
        <v>32</v>
      </c>
      <c r="AB203" s="29" t="s">
        <v>97</v>
      </c>
      <c r="AC203" s="30" t="s">
        <v>32</v>
      </c>
      <c r="AF203" s="126" t="str">
        <f t="shared" si="3"/>
        <v/>
      </c>
    </row>
    <row r="204" spans="1:32" ht="18" hidden="1" customHeight="1" x14ac:dyDescent="0.2">
      <c r="A204" s="23">
        <v>0</v>
      </c>
      <c r="B204" s="50" t="s">
        <v>94</v>
      </c>
      <c r="C204" s="51"/>
      <c r="D204" s="51"/>
      <c r="E204" s="25" t="s">
        <v>95</v>
      </c>
      <c r="F204" s="56" t="s">
        <v>96</v>
      </c>
      <c r="J204" s="33" t="s">
        <v>35</v>
      </c>
      <c r="K204" s="37" t="s">
        <v>32</v>
      </c>
      <c r="L204" s="37"/>
      <c r="M204" s="134">
        <v>-26.73</v>
      </c>
      <c r="N204" s="27">
        <v>1.5999999999999999E-5</v>
      </c>
      <c r="O204" s="71">
        <f>M204/ N204</f>
        <v>-1670625</v>
      </c>
      <c r="P204" s="71">
        <f>N204/M204</f>
        <v>-5.9857837635615405E-7</v>
      </c>
      <c r="Q204" s="28" t="s">
        <v>85</v>
      </c>
      <c r="R204" s="28" t="s">
        <v>97</v>
      </c>
      <c r="U204" s="1" t="e">
        <f>MID(E204,SEARCH(" ",SUBSTITUTE(E204,CHAR(160)," "))+1,99)</f>
        <v>#VALUE!</v>
      </c>
      <c r="V204" s="1" t="e">
        <f>{#VALUE!}</f>
        <v>#VALUE!</v>
      </c>
      <c r="W204" s="1" t="s">
        <v>32</v>
      </c>
      <c r="Y204" s="1" t="s">
        <v>32</v>
      </c>
      <c r="AB204" s="29" t="s">
        <v>32</v>
      </c>
      <c r="AC204" s="30" t="s">
        <v>32</v>
      </c>
      <c r="AE204" s="30" t="s">
        <v>32</v>
      </c>
      <c r="AF204" s="126" t="str">
        <f t="shared" si="3"/>
        <v/>
      </c>
    </row>
    <row r="205" spans="1:32" ht="18" customHeight="1" x14ac:dyDescent="0.2">
      <c r="B205" s="2" t="s">
        <v>235</v>
      </c>
      <c r="F205" s="80" t="s">
        <v>225</v>
      </c>
      <c r="G205" s="67" t="s">
        <v>125</v>
      </c>
      <c r="I205" s="29" t="s">
        <v>32</v>
      </c>
      <c r="J205" s="40"/>
      <c r="K205" s="37"/>
      <c r="L205" s="37"/>
      <c r="N205" s="5">
        <v>11.52</v>
      </c>
      <c r="O205" s="71">
        <f>M205/ N205</f>
        <v>0</v>
      </c>
      <c r="P205" s="71"/>
      <c r="Q205" s="28" t="s">
        <v>43</v>
      </c>
      <c r="AF205" s="126" t="str">
        <f t="shared" si="3"/>
        <v>ligne vide</v>
      </c>
    </row>
    <row r="206" spans="1:32" ht="18" hidden="1" customHeight="1" x14ac:dyDescent="0.2">
      <c r="A206" s="23">
        <v>36</v>
      </c>
      <c r="B206" s="24" t="s">
        <v>571</v>
      </c>
      <c r="C206" s="23"/>
      <c r="D206" s="23"/>
      <c r="E206" s="25" t="s">
        <v>572</v>
      </c>
      <c r="F206" s="62" t="s">
        <v>563</v>
      </c>
      <c r="G206" s="58" t="s">
        <v>109</v>
      </c>
      <c r="K206" s="37" t="s">
        <v>32</v>
      </c>
      <c r="L206" s="37"/>
      <c r="M206" s="128">
        <v>1.8080000000000001</v>
      </c>
      <c r="N206" s="27">
        <v>840</v>
      </c>
      <c r="O206" s="71">
        <f>M206/ N206</f>
        <v>2.1523809523809525E-3</v>
      </c>
      <c r="P206" s="71">
        <f>N206/M206</f>
        <v>464.60176991150439</v>
      </c>
      <c r="Q206" s="28" t="s">
        <v>85</v>
      </c>
      <c r="R206" s="28"/>
      <c r="S206" s="1" t="str">
        <f>MID(E206,3,50)</f>
        <v> Vel</v>
      </c>
      <c r="U206" s="1" t="str">
        <f>MID(E206,SEARCH(" ",SUBSTITUTE(E206,CHAR(160)," "))+1,99)</f>
        <v>Vel</v>
      </c>
      <c r="V206" s="1" t="s">
        <v>564</v>
      </c>
      <c r="AB206" s="29" t="s">
        <v>32</v>
      </c>
      <c r="AF206" s="126" t="str">
        <f t="shared" si="3"/>
        <v/>
      </c>
    </row>
    <row r="207" spans="1:32" ht="18" hidden="1" customHeight="1" x14ac:dyDescent="0.2">
      <c r="A207" s="23">
        <v>115</v>
      </c>
      <c r="B207" s="24" t="s">
        <v>38</v>
      </c>
      <c r="C207" s="23"/>
      <c r="D207" s="23"/>
      <c r="E207" s="25" t="s">
        <v>39</v>
      </c>
      <c r="F207" s="19" t="s">
        <v>28</v>
      </c>
      <c r="G207" s="26" t="s">
        <v>29</v>
      </c>
      <c r="K207" s="37"/>
      <c r="L207" s="37"/>
      <c r="M207" s="128">
        <v>2.7240000000000002</v>
      </c>
      <c r="N207" s="27">
        <v>460</v>
      </c>
      <c r="O207" s="71">
        <f>M207/ N207</f>
        <v>5.9217391304347833E-3</v>
      </c>
      <c r="P207" s="71">
        <f>N207/M207</f>
        <v>168.86930983847282</v>
      </c>
      <c r="Q207" s="34" t="s">
        <v>30</v>
      </c>
      <c r="R207" s="28"/>
      <c r="S207" s="1" t="str">
        <f>MID(E207,3,50)</f>
        <v>Aql</v>
      </c>
      <c r="U207" s="1" t="str">
        <f>MID(E207,SEARCH(" ",SUBSTITUTE(E207,CHAR(160)," "))+1,99)</f>
        <v>Aql</v>
      </c>
      <c r="V207" s="1" t="s">
        <v>31</v>
      </c>
      <c r="AB207" s="29" t="s">
        <v>32</v>
      </c>
      <c r="AC207" s="30" t="s">
        <v>32</v>
      </c>
      <c r="AF207" s="126" t="str">
        <f t="shared" si="3"/>
        <v/>
      </c>
    </row>
    <row r="208" spans="1:32" ht="18" hidden="1" customHeight="1" x14ac:dyDescent="0.2">
      <c r="A208" s="23">
        <v>284</v>
      </c>
      <c r="B208" s="50" t="s">
        <v>74</v>
      </c>
      <c r="C208" s="51"/>
      <c r="D208" s="51"/>
      <c r="E208" s="25" t="s">
        <v>75</v>
      </c>
      <c r="F208" s="19" t="s">
        <v>67</v>
      </c>
      <c r="G208" s="39" t="s">
        <v>68</v>
      </c>
      <c r="J208" s="33"/>
      <c r="M208" s="128">
        <v>3.5</v>
      </c>
      <c r="N208" s="27">
        <v>12</v>
      </c>
      <c r="O208" s="71">
        <f>M208/ N208</f>
        <v>0.29166666666666669</v>
      </c>
      <c r="P208" s="71">
        <f>N208/M208</f>
        <v>3.4285714285714284</v>
      </c>
      <c r="Q208" s="34" t="s">
        <v>30</v>
      </c>
      <c r="R208" s="28"/>
      <c r="S208" s="1" t="str">
        <f>MID(E208,3,50)</f>
        <v>Cet</v>
      </c>
      <c r="U208" s="1" t="str">
        <f>MID(E208,SEARCH(" ",SUBSTITUTE(E208,CHAR(160)," "))+1,99)</f>
        <v>Cet</v>
      </c>
      <c r="V208" s="1" t="s">
        <v>69</v>
      </c>
      <c r="W208" s="1" t="s">
        <v>32</v>
      </c>
      <c r="AB208" s="29" t="s">
        <v>32</v>
      </c>
      <c r="AE208" s="30" t="s">
        <v>32</v>
      </c>
      <c r="AF208" s="126" t="str">
        <f t="shared" si="3"/>
        <v/>
      </c>
    </row>
    <row r="209" spans="1:32" ht="18" customHeight="1" x14ac:dyDescent="0.2">
      <c r="B209" s="2" t="s">
        <v>74</v>
      </c>
      <c r="F209" s="19" t="s">
        <v>67</v>
      </c>
      <c r="G209" s="39" t="s">
        <v>68</v>
      </c>
      <c r="J209" s="40"/>
      <c r="N209" s="5">
        <v>11.88</v>
      </c>
      <c r="O209" s="71">
        <f>M209/ N209</f>
        <v>0</v>
      </c>
      <c r="P209" s="71" t="e">
        <f>N209/M209</f>
        <v>#DIV/0!</v>
      </c>
      <c r="Q209" s="34" t="s">
        <v>30</v>
      </c>
      <c r="AB209" s="1" t="s">
        <v>32</v>
      </c>
      <c r="AF209" s="126" t="str">
        <f t="shared" si="3"/>
        <v>ligne vide</v>
      </c>
    </row>
    <row r="210" spans="1:32" ht="18" hidden="1" customHeight="1" x14ac:dyDescent="0.2">
      <c r="A210" s="23">
        <v>259</v>
      </c>
      <c r="B210" s="24" t="s">
        <v>527</v>
      </c>
      <c r="C210" s="23"/>
      <c r="D210" s="23"/>
      <c r="E210" s="25" t="s">
        <v>528</v>
      </c>
      <c r="F210" s="112" t="s">
        <v>523</v>
      </c>
      <c r="G210" s="58" t="s">
        <v>109</v>
      </c>
      <c r="H210" s="45" t="s">
        <v>59</v>
      </c>
      <c r="I210" s="46"/>
      <c r="J210" s="46"/>
      <c r="K210" s="1" t="s">
        <v>32</v>
      </c>
      <c r="M210" s="128">
        <v>3.4089999999999998</v>
      </c>
      <c r="N210" s="27">
        <v>150</v>
      </c>
      <c r="O210" s="71">
        <f>M210/ N210</f>
        <v>2.2726666666666666E-2</v>
      </c>
      <c r="P210" s="71">
        <f>N210/M210</f>
        <v>44.001173364623057</v>
      </c>
      <c r="Q210" s="6" t="s">
        <v>43</v>
      </c>
      <c r="S210" s="1" t="str">
        <f>MID(E210,3,50)</f>
        <v> Tau</v>
      </c>
      <c r="U210" s="1" t="str">
        <f>MID(E210,SEARCH(" ",SUBSTITUTE(E210,CHAR(160)," "))+1,99)</f>
        <v>Tau</v>
      </c>
      <c r="AB210" s="29" t="s">
        <v>32</v>
      </c>
      <c r="AF210" s="126" t="str">
        <f t="shared" si="3"/>
        <v/>
      </c>
    </row>
    <row r="211" spans="1:32" ht="18" hidden="1" customHeight="1" x14ac:dyDescent="0.2">
      <c r="B211" s="81" t="s">
        <v>236</v>
      </c>
      <c r="C211" s="81"/>
      <c r="D211" s="81"/>
      <c r="E211" s="70" t="s">
        <v>239</v>
      </c>
      <c r="F211" s="80" t="s">
        <v>225</v>
      </c>
      <c r="G211" s="67" t="s">
        <v>125</v>
      </c>
      <c r="I211" s="65" t="s">
        <v>32</v>
      </c>
      <c r="K211" s="37"/>
      <c r="L211" s="37"/>
      <c r="M211" s="130">
        <v>3.67</v>
      </c>
      <c r="N211" s="82">
        <v>310</v>
      </c>
      <c r="O211" s="71">
        <f>M211/ N211</f>
        <v>1.1838709677419354E-2</v>
      </c>
      <c r="P211" s="71">
        <f>N211/M211</f>
        <v>84.468664850136236</v>
      </c>
      <c r="Q211" s="6" t="s">
        <v>43</v>
      </c>
      <c r="R211" s="66" t="s">
        <v>32</v>
      </c>
      <c r="S211" s="1" t="s">
        <v>226</v>
      </c>
      <c r="U211" s="1" t="str">
        <f>MID(E211,SEARCH(" ",SUBSTITUTE(E211,CHAR(160)," "))+1,99)</f>
        <v>Draconis</v>
      </c>
      <c r="W211" s="1" t="s">
        <v>32</v>
      </c>
      <c r="Z211" s="1" t="s">
        <v>32</v>
      </c>
      <c r="AB211" s="29" t="s">
        <v>32</v>
      </c>
      <c r="AC211" s="30" t="s">
        <v>32</v>
      </c>
      <c r="AF211" s="126" t="str">
        <f t="shared" si="3"/>
        <v/>
      </c>
    </row>
    <row r="212" spans="1:32" ht="18" hidden="1" customHeight="1" x14ac:dyDescent="0.2">
      <c r="A212" s="23">
        <v>220</v>
      </c>
      <c r="B212" s="24" t="s">
        <v>236</v>
      </c>
      <c r="C212" s="23"/>
      <c r="D212" s="23"/>
      <c r="E212" s="25" t="s">
        <v>237</v>
      </c>
      <c r="F212" s="80" t="s">
        <v>225</v>
      </c>
      <c r="G212" s="67" t="s">
        <v>125</v>
      </c>
      <c r="I212" s="65" t="s">
        <v>32</v>
      </c>
      <c r="K212" s="41" t="s">
        <v>32</v>
      </c>
      <c r="L212" s="41"/>
      <c r="M212" s="128">
        <v>3.2559999999999998</v>
      </c>
      <c r="N212" s="27">
        <v>180</v>
      </c>
      <c r="O212" s="71">
        <f>M212/ N212</f>
        <v>1.8088888888888887E-2</v>
      </c>
      <c r="P212" s="71">
        <f>N212/M212</f>
        <v>55.282555282555286</v>
      </c>
      <c r="Q212" s="6" t="s">
        <v>43</v>
      </c>
      <c r="R212" s="66" t="s">
        <v>32</v>
      </c>
      <c r="S212" s="1" t="str">
        <f>MID(E212,3,50)</f>
        <v>Dor</v>
      </c>
      <c r="U212" s="1" t="str">
        <f>MID(E212,SEARCH(" ",SUBSTITUTE(E212,CHAR(160)," "))+1,99)</f>
        <v>Dor</v>
      </c>
      <c r="V212" s="1" t="s">
        <v>238</v>
      </c>
      <c r="AB212" s="29" t="s">
        <v>32</v>
      </c>
      <c r="AF212" s="126" t="str">
        <f t="shared" si="3"/>
        <v/>
      </c>
    </row>
    <row r="213" spans="1:32" ht="18" customHeight="1" x14ac:dyDescent="0.2">
      <c r="A213" s="23"/>
      <c r="B213" s="50" t="s">
        <v>554</v>
      </c>
      <c r="C213" s="51"/>
      <c r="D213" s="51"/>
      <c r="E213" s="25"/>
      <c r="F213" s="95" t="s">
        <v>547</v>
      </c>
      <c r="G213" s="39" t="s">
        <v>42</v>
      </c>
      <c r="H213" s="46" t="s">
        <v>59</v>
      </c>
      <c r="K213" s="37"/>
      <c r="L213" s="37"/>
      <c r="M213" s="128"/>
      <c r="N213" s="27">
        <v>40</v>
      </c>
      <c r="O213" s="71">
        <f>M213/ N213</f>
        <v>0</v>
      </c>
      <c r="P213" s="71"/>
      <c r="Q213" s="6" t="s">
        <v>43</v>
      </c>
      <c r="R213" s="28"/>
      <c r="AE213" s="30" t="s">
        <v>32</v>
      </c>
      <c r="AF213" s="126" t="str">
        <f t="shared" si="3"/>
        <v>ligne vide</v>
      </c>
    </row>
    <row r="214" spans="1:32" ht="18" hidden="1" customHeight="1" x14ac:dyDescent="0.2">
      <c r="B214" s="119" t="s">
        <v>581</v>
      </c>
      <c r="F214" s="111" t="s">
        <v>523</v>
      </c>
      <c r="G214" s="58" t="s">
        <v>109</v>
      </c>
      <c r="H214" s="46" t="s">
        <v>59</v>
      </c>
      <c r="K214" s="37"/>
      <c r="L214" s="118">
        <v>1708</v>
      </c>
      <c r="M214" s="129">
        <v>9</v>
      </c>
      <c r="N214" s="27">
        <v>9500</v>
      </c>
      <c r="O214" s="71">
        <f>M214/ N214</f>
        <v>9.4736842105263154E-4</v>
      </c>
      <c r="P214" s="71"/>
      <c r="Q214" s="6" t="s">
        <v>43</v>
      </c>
      <c r="AF214" s="126" t="str">
        <f t="shared" si="3"/>
        <v/>
      </c>
    </row>
    <row r="215" spans="1:32" ht="18" hidden="1" customHeight="1" x14ac:dyDescent="0.2">
      <c r="A215" s="23">
        <v>5</v>
      </c>
      <c r="B215" s="31" t="s">
        <v>370</v>
      </c>
      <c r="C215" s="32"/>
      <c r="D215" s="32"/>
      <c r="E215" s="25" t="s">
        <v>371</v>
      </c>
      <c r="F215" s="76" t="s">
        <v>372</v>
      </c>
      <c r="G215" s="26" t="s">
        <v>29</v>
      </c>
      <c r="J215" s="33" t="s">
        <v>35</v>
      </c>
      <c r="K215" s="37" t="s">
        <v>32</v>
      </c>
      <c r="L215" s="37"/>
      <c r="M215" s="128">
        <v>0.03</v>
      </c>
      <c r="N215" s="27">
        <v>25</v>
      </c>
      <c r="O215" s="71">
        <f>M215/ N215</f>
        <v>1.1999999999999999E-3</v>
      </c>
      <c r="P215" s="71">
        <f>N215/M215</f>
        <v>833.33333333333337</v>
      </c>
      <c r="Q215" s="6" t="s">
        <v>43</v>
      </c>
      <c r="S215" s="1" t="str">
        <f>MID(E215,3,50)</f>
        <v>Lyr</v>
      </c>
      <c r="U215" s="1" t="str">
        <f>MID(E215,SEARCH(" ",SUBSTITUTE(E215,CHAR(160)," "))+1,99)</f>
        <v>Lyr</v>
      </c>
      <c r="V215" s="1" t="s">
        <v>373</v>
      </c>
      <c r="W215" s="1" t="s">
        <v>32</v>
      </c>
      <c r="Y215" s="1" t="s">
        <v>32</v>
      </c>
      <c r="Z215" s="1" t="s">
        <v>32</v>
      </c>
      <c r="AB215" s="29" t="s">
        <v>32</v>
      </c>
      <c r="AC215" s="30" t="s">
        <v>32</v>
      </c>
      <c r="AF215" s="126" t="str">
        <f t="shared" si="3"/>
        <v/>
      </c>
    </row>
    <row r="216" spans="1:32" ht="18" hidden="1" customHeight="1" x14ac:dyDescent="0.2">
      <c r="A216" s="23">
        <v>75</v>
      </c>
      <c r="B216" s="24" t="s">
        <v>493</v>
      </c>
      <c r="C216" s="23"/>
      <c r="D216" s="23"/>
      <c r="E216" s="25" t="s">
        <v>494</v>
      </c>
      <c r="F216" s="106" t="s">
        <v>480</v>
      </c>
      <c r="G216" s="26" t="s">
        <v>29</v>
      </c>
      <c r="H216" s="45" t="s">
        <v>6</v>
      </c>
      <c r="M216" s="128">
        <v>2.29</v>
      </c>
      <c r="N216" s="27">
        <v>65</v>
      </c>
      <c r="O216" s="71">
        <f>M216/ N216</f>
        <v>3.5230769230769232E-2</v>
      </c>
      <c r="P216" s="71">
        <f>N216/M216</f>
        <v>28.384279475982531</v>
      </c>
      <c r="Q216" s="6" t="s">
        <v>43</v>
      </c>
      <c r="S216" s="1" t="str">
        <f>MID(E216,3,50)</f>
        <v>Sco</v>
      </c>
      <c r="U216" s="1" t="str">
        <f>MID(E216,SEARCH(" ",SUBSTITUTE(E216,CHAR(160)," "))+1,99)</f>
        <v>Sco</v>
      </c>
      <c r="V216" s="1" t="s">
        <v>481</v>
      </c>
      <c r="AB216" s="29" t="s">
        <v>32</v>
      </c>
      <c r="AF216" s="126" t="str">
        <f t="shared" si="3"/>
        <v/>
      </c>
    </row>
    <row r="217" spans="1:32" ht="18" hidden="1" customHeight="1" x14ac:dyDescent="0.2">
      <c r="A217" s="23">
        <v>38</v>
      </c>
      <c r="B217" s="24" t="s">
        <v>285</v>
      </c>
      <c r="C217" s="23"/>
      <c r="D217" s="23"/>
      <c r="E217" s="25" t="s">
        <v>286</v>
      </c>
      <c r="F217" s="89" t="s">
        <v>277</v>
      </c>
      <c r="G217" s="58" t="s">
        <v>109</v>
      </c>
      <c r="M217" s="128">
        <v>1.8420000000000001</v>
      </c>
      <c r="N217" s="124">
        <v>1800</v>
      </c>
      <c r="O217" s="71">
        <f>M217/ N217</f>
        <v>1.0233333333333333E-3</v>
      </c>
      <c r="P217" s="71">
        <f>N217/M217</f>
        <v>977.19869706840382</v>
      </c>
      <c r="Q217" s="28" t="s">
        <v>85</v>
      </c>
      <c r="S217" s="1" t="str">
        <f>MID(E217,3,50)</f>
        <v>CMa</v>
      </c>
      <c r="U217" s="1" t="str">
        <f>MID(E217,SEARCH(" ",SUBSTITUTE(E217,CHAR(160)," "))+1,99)</f>
        <v>CMa</v>
      </c>
      <c r="V217" s="1" t="s">
        <v>278</v>
      </c>
      <c r="AB217" s="29" t="s">
        <v>32</v>
      </c>
      <c r="AF217" s="126" t="str">
        <f t="shared" si="3"/>
        <v/>
      </c>
    </row>
    <row r="218" spans="1:32" ht="18" customHeight="1" x14ac:dyDescent="0.2">
      <c r="B218" s="2" t="s">
        <v>573</v>
      </c>
      <c r="F218" s="62" t="s">
        <v>563</v>
      </c>
      <c r="G218" s="58" t="s">
        <v>109</v>
      </c>
      <c r="J218" s="40"/>
      <c r="N218" s="5">
        <v>7.1749999999999998</v>
      </c>
      <c r="O218" s="71">
        <f>M218/ N218</f>
        <v>0</v>
      </c>
      <c r="P218" s="71"/>
      <c r="Q218" s="28" t="s">
        <v>85</v>
      </c>
      <c r="T218" s="52">
        <v>433</v>
      </c>
      <c r="Y218" s="1" t="s">
        <v>32</v>
      </c>
      <c r="AF218" s="126" t="str">
        <f t="shared" si="3"/>
        <v>ligne vide</v>
      </c>
    </row>
    <row r="219" spans="1:32" ht="18" customHeight="1" x14ac:dyDescent="0.2">
      <c r="B219" s="2" t="s">
        <v>578</v>
      </c>
      <c r="C219" s="1" t="s">
        <v>579</v>
      </c>
      <c r="F219" s="62" t="s">
        <v>563</v>
      </c>
      <c r="G219" s="58" t="s">
        <v>109</v>
      </c>
      <c r="J219" s="40"/>
      <c r="N219" s="5">
        <v>6.5</v>
      </c>
      <c r="O219" s="71">
        <f>M219/ N219</f>
        <v>0</v>
      </c>
      <c r="P219" s="71"/>
      <c r="Q219" s="28" t="s">
        <v>85</v>
      </c>
      <c r="T219" s="52">
        <v>496</v>
      </c>
      <c r="Y219" s="1" t="s">
        <v>32</v>
      </c>
      <c r="AF219" s="126" t="str">
        <f t="shared" si="3"/>
        <v>ligne vide</v>
      </c>
    </row>
    <row r="220" spans="1:32" ht="18" customHeight="1" x14ac:dyDescent="0.2">
      <c r="B220" s="47" t="s">
        <v>510</v>
      </c>
      <c r="C220" s="47"/>
      <c r="D220" s="47"/>
      <c r="E220" s="70" t="s">
        <v>511</v>
      </c>
      <c r="F220" s="19" t="s">
        <v>504</v>
      </c>
      <c r="G220" s="26" t="s">
        <v>29</v>
      </c>
      <c r="J220" s="33" t="s">
        <v>35</v>
      </c>
      <c r="N220" s="5">
        <v>14</v>
      </c>
      <c r="O220" s="71">
        <f>M220/ N220</f>
        <v>0</v>
      </c>
      <c r="P220" s="71" t="e">
        <f>N220/M220</f>
        <v>#DIV/0!</v>
      </c>
      <c r="Q220" s="34" t="s">
        <v>30</v>
      </c>
      <c r="AB220" s="1" t="s">
        <v>32</v>
      </c>
      <c r="AE220" s="30" t="s">
        <v>32</v>
      </c>
      <c r="AF220" s="126" t="str">
        <f t="shared" si="3"/>
        <v>ligne vide</v>
      </c>
    </row>
    <row r="221" spans="1:32" ht="18" customHeight="1" x14ac:dyDescent="0.2">
      <c r="B221" s="2" t="s">
        <v>574</v>
      </c>
      <c r="F221" s="62" t="s">
        <v>563</v>
      </c>
      <c r="G221" s="58" t="s">
        <v>109</v>
      </c>
      <c r="J221" s="40"/>
      <c r="N221" s="5">
        <v>7.782</v>
      </c>
      <c r="O221" s="71">
        <f>M221/ N221</f>
        <v>0</v>
      </c>
      <c r="P221" s="71"/>
      <c r="Q221" s="28" t="s">
        <v>85</v>
      </c>
      <c r="T221" s="52">
        <v>419.1</v>
      </c>
      <c r="Y221" s="1" t="s">
        <v>32</v>
      </c>
      <c r="AF221" s="126" t="str">
        <f t="shared" si="3"/>
        <v>ligne vide</v>
      </c>
    </row>
    <row r="222" spans="1:32" ht="18" customHeight="1" x14ac:dyDescent="0.2">
      <c r="B222" s="2" t="s">
        <v>560</v>
      </c>
      <c r="F222" s="105" t="s">
        <v>558</v>
      </c>
      <c r="G222" s="44" t="s">
        <v>58</v>
      </c>
      <c r="H222" s="46" t="s">
        <v>59</v>
      </c>
      <c r="J222" s="40"/>
      <c r="N222" s="5">
        <v>14.31</v>
      </c>
      <c r="O222" s="71">
        <f>M222/ N222</f>
        <v>0</v>
      </c>
      <c r="P222" s="71"/>
      <c r="Q222" s="6" t="s">
        <v>43</v>
      </c>
      <c r="AF222" s="126" t="str">
        <f t="shared" si="3"/>
        <v>ligne vide</v>
      </c>
    </row>
    <row r="223" spans="1:32" ht="18" customHeight="1" x14ac:dyDescent="0.2">
      <c r="B223" s="2" t="s">
        <v>467</v>
      </c>
      <c r="F223" s="100" t="s">
        <v>468</v>
      </c>
      <c r="K223" s="37" t="s">
        <v>32</v>
      </c>
      <c r="L223" s="37"/>
      <c r="Q223" s="28" t="s">
        <v>85</v>
      </c>
      <c r="R223" s="28" t="s">
        <v>97</v>
      </c>
      <c r="AF223" s="126" t="str">
        <f t="shared" si="3"/>
        <v>ligne vide</v>
      </c>
    </row>
    <row r="224" spans="1:32" ht="18" customHeight="1" x14ac:dyDescent="0.2">
      <c r="B224" s="2" t="s">
        <v>76</v>
      </c>
      <c r="F224" s="19" t="s">
        <v>67</v>
      </c>
      <c r="G224" s="39" t="s">
        <v>68</v>
      </c>
      <c r="N224" s="5">
        <v>12.13</v>
      </c>
      <c r="O224" s="71">
        <f>M224/ N224</f>
        <v>0</v>
      </c>
      <c r="P224" s="71" t="e">
        <f>N224/M224</f>
        <v>#DIV/0!</v>
      </c>
      <c r="Q224" s="34" t="s">
        <v>30</v>
      </c>
      <c r="AB224" s="1" t="s">
        <v>32</v>
      </c>
      <c r="AF224" s="126" t="str">
        <f t="shared" si="3"/>
        <v>ligne vide</v>
      </c>
    </row>
    <row r="225" spans="1:33" ht="18" hidden="1" customHeight="1" x14ac:dyDescent="0.2">
      <c r="A225" s="23">
        <v>93</v>
      </c>
      <c r="B225" s="24" t="s">
        <v>360</v>
      </c>
      <c r="C225" s="23"/>
      <c r="D225" s="23"/>
      <c r="E225" s="25" t="s">
        <v>361</v>
      </c>
      <c r="F225" s="97" t="s">
        <v>354</v>
      </c>
      <c r="G225" s="44" t="s">
        <v>58</v>
      </c>
      <c r="H225" s="45" t="s">
        <v>59</v>
      </c>
      <c r="M225" s="128">
        <v>2.56</v>
      </c>
      <c r="N225" s="27">
        <v>58</v>
      </c>
      <c r="O225" s="71">
        <f>M225/ N225</f>
        <v>4.4137931034482762E-2</v>
      </c>
      <c r="P225" s="71">
        <f>N225/M225</f>
        <v>22.65625</v>
      </c>
      <c r="Q225" s="6" t="s">
        <v>43</v>
      </c>
      <c r="S225" s="1" t="str">
        <f>MID(E225,3,50)</f>
        <v>Leo</v>
      </c>
      <c r="U225" s="1" t="str">
        <f>MID(E225,SEARCH(" ",SUBSTITUTE(E225,CHAR(160)," "))+1,99)</f>
        <v>Leo</v>
      </c>
      <c r="V225" s="1" t="s">
        <v>357</v>
      </c>
      <c r="AB225" s="29" t="s">
        <v>32</v>
      </c>
      <c r="AF225" s="126" t="str">
        <f t="shared" si="3"/>
        <v/>
      </c>
    </row>
    <row r="226" spans="1:33" ht="18" hidden="1" customHeight="1" x14ac:dyDescent="0.2">
      <c r="A226" s="23">
        <v>99</v>
      </c>
      <c r="B226" s="24" t="s">
        <v>62</v>
      </c>
      <c r="C226" s="23"/>
      <c r="D226" s="23"/>
      <c r="E226" s="25" t="s">
        <v>63</v>
      </c>
      <c r="F226" s="4" t="s">
        <v>57</v>
      </c>
      <c r="G226" s="44" t="s">
        <v>58</v>
      </c>
      <c r="H226" s="45" t="s">
        <v>59</v>
      </c>
      <c r="M226" s="128">
        <v>2.605</v>
      </c>
      <c r="N226" s="27">
        <v>160</v>
      </c>
      <c r="O226" s="71">
        <f>M226/ N226</f>
        <v>1.6281250000000001E-2</v>
      </c>
      <c r="P226" s="71">
        <f>N226/M226</f>
        <v>61.420345489443378</v>
      </c>
      <c r="Q226" s="6" t="s">
        <v>43</v>
      </c>
      <c r="S226" s="1" t="str">
        <f>MID(E226,3,50)</f>
        <v>Lib</v>
      </c>
      <c r="U226" s="1" t="str">
        <f>MID(E226,SEARCH(" ",SUBSTITUTE(E226,CHAR(160)," "))+1,99)</f>
        <v>Lib</v>
      </c>
      <c r="V226" s="1" t="s">
        <v>64</v>
      </c>
      <c r="AB226" s="29" t="s">
        <v>32</v>
      </c>
      <c r="AF226" s="126" t="str">
        <f t="shared" si="3"/>
        <v/>
      </c>
    </row>
    <row r="227" spans="1:33" ht="18" hidden="1" customHeight="1" x14ac:dyDescent="0.2">
      <c r="B227" s="81" t="s">
        <v>240</v>
      </c>
      <c r="C227" s="81"/>
      <c r="D227" s="81"/>
      <c r="E227" s="70" t="s">
        <v>240</v>
      </c>
      <c r="F227" s="83" t="s">
        <v>241</v>
      </c>
      <c r="G227" s="26" t="s">
        <v>29</v>
      </c>
      <c r="K227" s="1" t="s">
        <v>32</v>
      </c>
      <c r="M227" s="130">
        <v>3.85</v>
      </c>
      <c r="N227" s="71">
        <v>174</v>
      </c>
      <c r="O227" s="71">
        <f>M227/ N227</f>
        <v>2.2126436781609197E-2</v>
      </c>
      <c r="P227" s="71">
        <f>N227/M227</f>
        <v>45.194805194805191</v>
      </c>
      <c r="Q227" s="28" t="s">
        <v>85</v>
      </c>
      <c r="R227" s="28"/>
      <c r="Z227" s="1" t="s">
        <v>32</v>
      </c>
      <c r="AB227" s="29" t="s">
        <v>32</v>
      </c>
      <c r="AF227" s="126" t="str">
        <f t="shared" si="3"/>
        <v/>
      </c>
    </row>
    <row r="228" spans="1:33" ht="18" hidden="1" customHeight="1" x14ac:dyDescent="0.2">
      <c r="A228" s="23">
        <v>127</v>
      </c>
      <c r="B228" s="24" t="s">
        <v>254</v>
      </c>
      <c r="C228" s="23"/>
      <c r="D228" s="23"/>
      <c r="E228" s="25" t="s">
        <v>255</v>
      </c>
      <c r="F228" s="62" t="s">
        <v>244</v>
      </c>
      <c r="G228" s="58" t="s">
        <v>109</v>
      </c>
      <c r="K228" s="37"/>
      <c r="L228" s="37"/>
      <c r="M228" s="128">
        <v>2.79</v>
      </c>
      <c r="N228" s="27">
        <v>89</v>
      </c>
      <c r="O228" s="71">
        <f>M228/ N228</f>
        <v>3.1348314606741576E-2</v>
      </c>
      <c r="P228" s="71">
        <f>N228/M228</f>
        <v>31.899641577060933</v>
      </c>
      <c r="Q228" s="28" t="s">
        <v>85</v>
      </c>
      <c r="R228" s="28"/>
      <c r="S228" s="1" t="str">
        <f>MID(E228,3,50)</f>
        <v>Eri</v>
      </c>
      <c r="U228" s="1" t="str">
        <f>MID(E228,SEARCH(" ",SUBSTITUTE(E228,CHAR(160)," "))+1,99)</f>
        <v>Eri</v>
      </c>
      <c r="V228" s="1" t="s">
        <v>245</v>
      </c>
      <c r="AB228" s="29" t="s">
        <v>32</v>
      </c>
      <c r="AF228" s="126" t="str">
        <f t="shared" si="3"/>
        <v/>
      </c>
    </row>
    <row r="229" spans="1:33" ht="18" hidden="1" customHeight="1" x14ac:dyDescent="0.2">
      <c r="A229" s="23">
        <v>171</v>
      </c>
      <c r="B229" s="24"/>
      <c r="C229" s="23"/>
      <c r="D229" s="23"/>
      <c r="E229" s="25" t="s">
        <v>287</v>
      </c>
      <c r="F229" s="89" t="s">
        <v>277</v>
      </c>
      <c r="G229" s="58" t="s">
        <v>109</v>
      </c>
      <c r="K229" s="37" t="s">
        <v>32</v>
      </c>
      <c r="L229" s="37"/>
      <c r="M229" s="128">
        <v>3</v>
      </c>
      <c r="N229" s="124">
        <v>2600</v>
      </c>
      <c r="O229" s="71">
        <f>M229/ N229</f>
        <v>1.153846153846154E-3</v>
      </c>
      <c r="P229" s="71">
        <f>N229/M229</f>
        <v>866.66666666666663</v>
      </c>
      <c r="Q229" s="28" t="s">
        <v>85</v>
      </c>
      <c r="S229" s="1" t="str">
        <f>MID(E229,3,50)</f>
        <v> CMa</v>
      </c>
      <c r="U229" s="1" t="str">
        <f>MID(E229,SEARCH(" ",SUBSTITUTE(E229,CHAR(160)," "))+1,99)</f>
        <v>CMa</v>
      </c>
      <c r="V229" s="1" t="s">
        <v>278</v>
      </c>
      <c r="AB229" s="29" t="s">
        <v>32</v>
      </c>
      <c r="AF229" s="126" t="str">
        <f t="shared" si="3"/>
        <v/>
      </c>
    </row>
    <row r="230" spans="1:33" ht="18" hidden="1" customHeight="1" x14ac:dyDescent="0.2">
      <c r="A230" s="23">
        <v>122</v>
      </c>
      <c r="B230" s="24"/>
      <c r="C230" s="23"/>
      <c r="D230" s="23"/>
      <c r="E230" s="25" t="s">
        <v>514</v>
      </c>
      <c r="F230" s="19" t="s">
        <v>504</v>
      </c>
      <c r="G230" s="26" t="s">
        <v>29</v>
      </c>
      <c r="K230" s="37"/>
      <c r="L230" s="37"/>
      <c r="M230" s="128">
        <v>2.7730000000000001</v>
      </c>
      <c r="N230" s="27">
        <v>82</v>
      </c>
      <c r="O230" s="71">
        <f>M230/ N230</f>
        <v>3.381707317073171E-2</v>
      </c>
      <c r="P230" s="71">
        <f>N230/M230</f>
        <v>29.570861882437793</v>
      </c>
      <c r="Q230" s="34" t="s">
        <v>30</v>
      </c>
      <c r="R230" s="28"/>
      <c r="S230" s="1" t="str">
        <f>MID(E230,3,50)</f>
        <v>Oph</v>
      </c>
      <c r="U230" s="1" t="str">
        <f>MID(E230,SEARCH(" ",SUBSTITUTE(E230,CHAR(160)," "))+1,99)</f>
        <v>Oph</v>
      </c>
      <c r="V230" s="1" t="s">
        <v>500</v>
      </c>
      <c r="AB230" s="29" t="s">
        <v>32</v>
      </c>
      <c r="AC230" s="30" t="s">
        <v>32</v>
      </c>
      <c r="AF230" s="126" t="str">
        <f t="shared" si="3"/>
        <v/>
      </c>
    </row>
    <row r="231" spans="1:33" ht="18" hidden="1" customHeight="1" x14ac:dyDescent="0.2">
      <c r="A231" s="23">
        <v>144</v>
      </c>
      <c r="B231" s="24"/>
      <c r="C231" s="23"/>
      <c r="D231" s="23"/>
      <c r="E231" s="25" t="s">
        <v>438</v>
      </c>
      <c r="F231" s="19" t="s">
        <v>434</v>
      </c>
      <c r="G231" s="58" t="s">
        <v>109</v>
      </c>
      <c r="K231" s="37"/>
      <c r="L231" s="37"/>
      <c r="M231" s="128">
        <v>2.8860000000000001</v>
      </c>
      <c r="N231" s="27">
        <v>170</v>
      </c>
      <c r="O231" s="71">
        <f>M231/ N231</f>
        <v>1.6976470588235294E-2</v>
      </c>
      <c r="P231" s="71">
        <f>N231/M231</f>
        <v>58.905058905058901</v>
      </c>
      <c r="Q231" s="34" t="s">
        <v>30</v>
      </c>
      <c r="R231" s="28"/>
      <c r="S231" s="1" t="str">
        <f>MID(E231,3,50)</f>
        <v>CMi</v>
      </c>
      <c r="U231" s="1" t="str">
        <f>MID(E231,SEARCH(" ",SUBSTITUTE(E231,CHAR(160)," "))+1,99)</f>
        <v>CMi</v>
      </c>
      <c r="V231" s="1" t="s">
        <v>437</v>
      </c>
      <c r="AB231" s="29" t="s">
        <v>32</v>
      </c>
      <c r="AC231" s="30" t="s">
        <v>32</v>
      </c>
      <c r="AF231" s="126" t="str">
        <f t="shared" si="3"/>
        <v/>
      </c>
    </row>
    <row r="232" spans="1:33" ht="18" hidden="1" customHeight="1" x14ac:dyDescent="0.2">
      <c r="A232" s="23">
        <v>118</v>
      </c>
      <c r="B232" s="24"/>
      <c r="C232" s="23"/>
      <c r="D232" s="23"/>
      <c r="E232" s="25" t="s">
        <v>513</v>
      </c>
      <c r="F232" s="19" t="s">
        <v>504</v>
      </c>
      <c r="G232" s="26" t="s">
        <v>29</v>
      </c>
      <c r="K232" s="37"/>
      <c r="L232" s="37"/>
      <c r="M232" s="128">
        <v>2.74</v>
      </c>
      <c r="N232" s="27">
        <v>170</v>
      </c>
      <c r="O232" s="71">
        <f>M232/ N232</f>
        <v>1.6117647058823532E-2</v>
      </c>
      <c r="P232" s="71">
        <f>N232/M232</f>
        <v>62.043795620437955</v>
      </c>
      <c r="Q232" s="34" t="s">
        <v>30</v>
      </c>
      <c r="R232" s="28"/>
      <c r="S232" s="1" t="str">
        <f>MID(E232,3,50)</f>
        <v>Oph</v>
      </c>
      <c r="U232" s="1" t="str">
        <f>MID(E232,SEARCH(" ",SUBSTITUTE(E232,CHAR(160)," "))+1,99)</f>
        <v>Oph</v>
      </c>
      <c r="V232" s="1" t="s">
        <v>500</v>
      </c>
      <c r="AB232" s="29" t="s">
        <v>32</v>
      </c>
      <c r="AC232" s="30" t="s">
        <v>32</v>
      </c>
      <c r="AF232" s="126" t="str">
        <f t="shared" si="3"/>
        <v/>
      </c>
    </row>
    <row r="233" spans="1:33" ht="18" hidden="1" customHeight="1" x14ac:dyDescent="0.2">
      <c r="A233" s="23">
        <v>158</v>
      </c>
      <c r="B233" s="24"/>
      <c r="C233" s="23"/>
      <c r="D233" s="23"/>
      <c r="E233" s="25" t="s">
        <v>404</v>
      </c>
      <c r="F233" s="19" t="s">
        <v>387</v>
      </c>
      <c r="G233" s="58" t="s">
        <v>109</v>
      </c>
      <c r="K233" s="37"/>
      <c r="L233" s="37"/>
      <c r="M233" s="128">
        <v>2.948</v>
      </c>
      <c r="N233" s="27">
        <v>210</v>
      </c>
      <c r="O233" s="71">
        <f>M233/ N233</f>
        <v>1.4038095238095238E-2</v>
      </c>
      <c r="P233" s="71">
        <f>N233/M233</f>
        <v>71.234735413839886</v>
      </c>
      <c r="Q233" s="34" t="s">
        <v>30</v>
      </c>
      <c r="R233" s="28"/>
      <c r="S233" s="1" t="str">
        <f>MID(E233,3,50)</f>
        <v>Peg</v>
      </c>
      <c r="U233" s="1" t="str">
        <f>MID(E233,SEARCH(" ",SUBSTITUTE(E233,CHAR(160)," "))+1,99)</f>
        <v>Peg</v>
      </c>
      <c r="V233" s="1" t="s">
        <v>405</v>
      </c>
      <c r="AB233" s="29" t="s">
        <v>32</v>
      </c>
      <c r="AC233" s="30" t="s">
        <v>32</v>
      </c>
      <c r="AF233" s="126" t="str">
        <f t="shared" si="3"/>
        <v/>
      </c>
    </row>
    <row r="234" spans="1:33" ht="18" hidden="1" customHeight="1" x14ac:dyDescent="0.2">
      <c r="A234" s="23">
        <v>178</v>
      </c>
      <c r="B234" s="24"/>
      <c r="C234" s="23"/>
      <c r="D234" s="23"/>
      <c r="E234" s="25" t="s">
        <v>449</v>
      </c>
      <c r="F234" s="101" t="s">
        <v>445</v>
      </c>
      <c r="G234" s="67" t="s">
        <v>125</v>
      </c>
      <c r="I234" s="65" t="s">
        <v>32</v>
      </c>
      <c r="K234" s="37"/>
      <c r="L234" s="37"/>
      <c r="M234" s="128">
        <v>3.0270000000000001</v>
      </c>
      <c r="N234" s="27">
        <v>480</v>
      </c>
      <c r="O234" s="71">
        <f>M234/ N234</f>
        <v>6.3062500000000002E-3</v>
      </c>
      <c r="P234" s="71">
        <f>N234/M234</f>
        <v>158.57284440039643</v>
      </c>
      <c r="Q234" s="6" t="s">
        <v>43</v>
      </c>
      <c r="R234" s="66" t="s">
        <v>32</v>
      </c>
      <c r="S234" s="1" t="str">
        <f>MID(E234,3,50)</f>
        <v>UMi</v>
      </c>
      <c r="U234" s="1" t="str">
        <f>MID(E234,SEARCH(" ",SUBSTITUTE(E234,CHAR(160)," "))+1,99)</f>
        <v>UMi</v>
      </c>
      <c r="V234" s="1" t="s">
        <v>446</v>
      </c>
      <c r="AB234" s="29" t="s">
        <v>32</v>
      </c>
      <c r="AC234" s="30" t="s">
        <v>32</v>
      </c>
      <c r="AF234" s="126" t="str">
        <f t="shared" si="3"/>
        <v/>
      </c>
    </row>
    <row r="235" spans="1:33" ht="18" hidden="1" customHeight="1" x14ac:dyDescent="0.2">
      <c r="A235" s="23">
        <v>95</v>
      </c>
      <c r="B235" s="24"/>
      <c r="C235" s="23"/>
      <c r="D235" s="23"/>
      <c r="E235" s="25" t="s">
        <v>512</v>
      </c>
      <c r="F235" s="19" t="s">
        <v>504</v>
      </c>
      <c r="G235" s="26" t="s">
        <v>29</v>
      </c>
      <c r="M235" s="128">
        <v>2.5779999999999998</v>
      </c>
      <c r="N235" s="27">
        <v>460</v>
      </c>
      <c r="O235" s="71">
        <f>M235/ N235</f>
        <v>5.6043478260869558E-3</v>
      </c>
      <c r="P235" s="71">
        <f>N235/M235</f>
        <v>178.43289371605897</v>
      </c>
      <c r="Q235" s="34" t="s">
        <v>30</v>
      </c>
      <c r="R235" s="28"/>
      <c r="S235" s="1" t="str">
        <f>MID(E235,3,50)</f>
        <v>Oph</v>
      </c>
      <c r="U235" s="1" t="str">
        <f>MID(E235,SEARCH(" ",SUBSTITUTE(E235,CHAR(160)," "))+1,99)</f>
        <v>Oph</v>
      </c>
      <c r="V235" s="1" t="s">
        <v>500</v>
      </c>
      <c r="AB235" s="29" t="s">
        <v>32</v>
      </c>
      <c r="AC235" s="30" t="s">
        <v>32</v>
      </c>
      <c r="AF235" s="126" t="str">
        <f t="shared" si="3"/>
        <v/>
      </c>
      <c r="AG235" s="37"/>
    </row>
    <row r="236" spans="1:33" ht="18" hidden="1" customHeight="1" x14ac:dyDescent="0.2">
      <c r="A236" s="23">
        <v>121</v>
      </c>
      <c r="B236" s="24"/>
      <c r="C236" s="23"/>
      <c r="D236" s="23"/>
      <c r="E236" s="25" t="s">
        <v>403</v>
      </c>
      <c r="F236" s="19" t="s">
        <v>387</v>
      </c>
      <c r="G236" s="58" t="s">
        <v>109</v>
      </c>
      <c r="K236" s="37"/>
      <c r="L236" s="37"/>
      <c r="M236" s="128">
        <v>2.77</v>
      </c>
      <c r="N236" s="27">
        <v>1300</v>
      </c>
      <c r="O236" s="71">
        <f>M236/ N236</f>
        <v>2.1307692307692308E-3</v>
      </c>
      <c r="P236" s="71">
        <f>N236/M236</f>
        <v>469.31407942238269</v>
      </c>
      <c r="Q236" s="34" t="s">
        <v>30</v>
      </c>
      <c r="R236" s="28"/>
      <c r="S236" s="1" t="str">
        <f>MID(E236,3,50)</f>
        <v>Ori</v>
      </c>
      <c r="U236" s="1" t="str">
        <f>MID(E236,SEARCH(" ",SUBSTITUTE(E236,CHAR(160)," "))+1,99)</f>
        <v>Ori</v>
      </c>
      <c r="V236" s="1" t="s">
        <v>388</v>
      </c>
      <c r="AB236" s="29" t="s">
        <v>32</v>
      </c>
      <c r="AC236" s="30" t="s">
        <v>32</v>
      </c>
      <c r="AF236" s="126" t="str">
        <f t="shared" si="3"/>
        <v/>
      </c>
    </row>
    <row r="237" spans="1:33" ht="18" hidden="1" customHeight="1" x14ac:dyDescent="0.2">
      <c r="A237" s="23">
        <v>283</v>
      </c>
      <c r="B237" s="24"/>
      <c r="C237" s="23"/>
      <c r="D237" s="23"/>
      <c r="E237" s="25" t="s">
        <v>575</v>
      </c>
      <c r="F237" s="62" t="s">
        <v>563</v>
      </c>
      <c r="G237" s="58" t="s">
        <v>109</v>
      </c>
      <c r="K237" s="37"/>
      <c r="L237" s="37"/>
      <c r="M237" s="128">
        <v>3.5</v>
      </c>
      <c r="N237" s="124">
        <v>1900</v>
      </c>
      <c r="O237" s="71">
        <f>M237/ N237</f>
        <v>1.8421052631578947E-3</v>
      </c>
      <c r="P237" s="71">
        <f>N237/M237</f>
        <v>542.85714285714289</v>
      </c>
      <c r="Q237" s="28" t="s">
        <v>85</v>
      </c>
      <c r="R237" s="28"/>
      <c r="S237" s="1" t="str">
        <f>MID(E237,3,50)</f>
        <v>Vel</v>
      </c>
      <c r="U237" s="1" t="str">
        <f>MID(E237,SEARCH(" ",SUBSTITUTE(E237,CHAR(160)," "))+1,99)</f>
        <v>Vel</v>
      </c>
      <c r="V237" s="1" t="s">
        <v>564</v>
      </c>
      <c r="AB237" s="29" t="s">
        <v>32</v>
      </c>
      <c r="AF237" s="126" t="str">
        <f t="shared" si="3"/>
        <v/>
      </c>
    </row>
    <row r="238" spans="1:33" ht="18" hidden="1" customHeight="1" x14ac:dyDescent="0.2">
      <c r="A238" s="23">
        <v>161</v>
      </c>
      <c r="B238" s="24"/>
      <c r="C238" s="23"/>
      <c r="D238" s="23"/>
      <c r="E238" s="25" t="s">
        <v>120</v>
      </c>
      <c r="F238" s="62" t="s">
        <v>108</v>
      </c>
      <c r="G238" s="58" t="s">
        <v>109</v>
      </c>
      <c r="K238" s="37"/>
      <c r="L238" s="37"/>
      <c r="M238" s="128">
        <v>2.96</v>
      </c>
      <c r="N238" s="27">
        <v>1600</v>
      </c>
      <c r="O238" s="71">
        <f>M238/ N238</f>
        <v>1.8500000000000001E-3</v>
      </c>
      <c r="P238" s="71">
        <f>N238/M238</f>
        <v>540.54054054054052</v>
      </c>
      <c r="Q238" s="28" t="s">
        <v>85</v>
      </c>
      <c r="R238" s="28"/>
      <c r="S238" s="1" t="str">
        <f>MID(E238,3,50)</f>
        <v> Car</v>
      </c>
      <c r="U238" s="1" t="str">
        <f>MID(E238,SEARCH(" ",SUBSTITUTE(E238,CHAR(160)," "))+1,99)</f>
        <v>Car</v>
      </c>
      <c r="V238" s="1" t="s">
        <v>110</v>
      </c>
      <c r="AB238" s="29" t="s">
        <v>32</v>
      </c>
      <c r="AF238" s="126" t="str">
        <f t="shared" si="3"/>
        <v/>
      </c>
    </row>
    <row r="239" spans="1:33" ht="18" hidden="1" customHeight="1" x14ac:dyDescent="0.2">
      <c r="A239" s="23"/>
      <c r="B239" s="24"/>
      <c r="C239" s="23"/>
      <c r="D239" s="23"/>
      <c r="E239" s="25" t="s">
        <v>119</v>
      </c>
      <c r="F239" s="62" t="s">
        <v>108</v>
      </c>
      <c r="G239" s="58" t="s">
        <v>109</v>
      </c>
      <c r="K239" s="37"/>
      <c r="L239" s="37"/>
      <c r="M239" s="128">
        <v>2.96</v>
      </c>
      <c r="N239" s="27">
        <v>1600</v>
      </c>
      <c r="O239" s="71">
        <f>M239/ N239</f>
        <v>1.8500000000000001E-3</v>
      </c>
      <c r="P239" s="71">
        <f>N239/M239</f>
        <v>540.54054054054052</v>
      </c>
      <c r="Q239" s="28" t="s">
        <v>85</v>
      </c>
      <c r="R239" s="28"/>
      <c r="S239" s="1" t="str">
        <f>MID(E239,3,50)</f>
        <v>Car</v>
      </c>
      <c r="U239" s="1" t="str">
        <f>MID(E239,SEARCH(" ",SUBSTITUTE(E239,CHAR(160)," "))+1,99)</f>
        <v>Car</v>
      </c>
      <c r="V239" s="1" t="s">
        <v>110</v>
      </c>
      <c r="AB239" s="29" t="s">
        <v>32</v>
      </c>
      <c r="AF239" s="126" t="str">
        <f t="shared" si="3"/>
        <v/>
      </c>
    </row>
    <row r="240" spans="1:33" ht="18" hidden="1" customHeight="1" x14ac:dyDescent="0.2">
      <c r="A240" s="23">
        <v>239</v>
      </c>
      <c r="B240" s="24"/>
      <c r="C240" s="23"/>
      <c r="D240" s="23"/>
      <c r="E240" s="25" t="s">
        <v>466</v>
      </c>
      <c r="F240" s="62" t="s">
        <v>463</v>
      </c>
      <c r="G240" s="58" t="s">
        <v>109</v>
      </c>
      <c r="K240" s="37"/>
      <c r="L240" s="37"/>
      <c r="M240" s="128">
        <v>3.3370000000000002</v>
      </c>
      <c r="N240" s="27">
        <v>1300</v>
      </c>
      <c r="O240" s="71">
        <f>M240/ N240</f>
        <v>2.5669230769230769E-3</v>
      </c>
      <c r="P240" s="71">
        <f>N240/M240</f>
        <v>389.57147138148036</v>
      </c>
      <c r="Q240" s="28" t="s">
        <v>85</v>
      </c>
      <c r="R240" s="28"/>
      <c r="S240" s="1" t="str">
        <f>MID(E240,3,50)</f>
        <v>Pup</v>
      </c>
      <c r="U240" s="1" t="str">
        <f>MID(E240,SEARCH(" ",SUBSTITUTE(E240,CHAR(160)," "))+1,99)</f>
        <v>Pup</v>
      </c>
      <c r="V240" s="1" t="s">
        <v>464</v>
      </c>
      <c r="AB240" s="29" t="s">
        <v>32</v>
      </c>
      <c r="AF240" s="126" t="str">
        <f t="shared" si="3"/>
        <v/>
      </c>
    </row>
    <row r="241" spans="1:32" ht="18" hidden="1" customHeight="1" x14ac:dyDescent="0.2">
      <c r="A241" s="23">
        <v>282</v>
      </c>
      <c r="B241" s="24"/>
      <c r="C241" s="23"/>
      <c r="D241" s="23"/>
      <c r="E241" s="25" t="s">
        <v>288</v>
      </c>
      <c r="F241" s="89" t="s">
        <v>277</v>
      </c>
      <c r="G241" s="58" t="s">
        <v>109</v>
      </c>
      <c r="K241" s="37"/>
      <c r="L241" s="37"/>
      <c r="M241" s="128">
        <v>3.4889999999999999</v>
      </c>
      <c r="N241" s="27">
        <v>1200</v>
      </c>
      <c r="O241" s="71">
        <f>M241/ N241</f>
        <v>2.9074999999999999E-3</v>
      </c>
      <c r="P241" s="71">
        <f>N241/M241</f>
        <v>343.93809114359419</v>
      </c>
      <c r="Q241" s="28" t="s">
        <v>85</v>
      </c>
      <c r="S241" s="1" t="str">
        <f>MID(E241,3,50)</f>
        <v>CMa</v>
      </c>
      <c r="U241" s="1" t="str">
        <f>MID(E241,SEARCH(" ",SUBSTITUTE(E241,CHAR(160)," "))+1,99)</f>
        <v>CMa</v>
      </c>
      <c r="V241" s="1" t="s">
        <v>278</v>
      </c>
      <c r="AB241" s="29" t="s">
        <v>32</v>
      </c>
      <c r="AF241" s="126" t="str">
        <f t="shared" si="3"/>
        <v/>
      </c>
    </row>
    <row r="242" spans="1:32" ht="18" hidden="1" customHeight="1" x14ac:dyDescent="0.2">
      <c r="A242" s="23">
        <v>116</v>
      </c>
      <c r="B242" s="24"/>
      <c r="C242" s="23"/>
      <c r="D242" s="23"/>
      <c r="E242" s="25" t="s">
        <v>465</v>
      </c>
      <c r="F242" s="62" t="s">
        <v>463</v>
      </c>
      <c r="G242" s="58" t="s">
        <v>109</v>
      </c>
      <c r="K242" s="37"/>
      <c r="L242" s="37"/>
      <c r="M242" s="128">
        <v>2.7290000000000001</v>
      </c>
      <c r="N242" s="27">
        <v>1100</v>
      </c>
      <c r="O242" s="71">
        <f>M242/ N242</f>
        <v>2.4809090909090909E-3</v>
      </c>
      <c r="P242" s="71">
        <f>N242/M242</f>
        <v>403.07805056797361</v>
      </c>
      <c r="Q242" s="28" t="s">
        <v>85</v>
      </c>
      <c r="R242" s="28"/>
      <c r="S242" s="1" t="str">
        <f>MID(E242,3,50)</f>
        <v>Pup</v>
      </c>
      <c r="U242" s="1" t="str">
        <f>MID(E242,SEARCH(" ",SUBSTITUTE(E242,CHAR(160)," "))+1,99)</f>
        <v>Pup</v>
      </c>
      <c r="V242" s="1" t="s">
        <v>464</v>
      </c>
      <c r="AB242" s="29" t="s">
        <v>32</v>
      </c>
      <c r="AF242" s="126" t="str">
        <f t="shared" si="3"/>
        <v/>
      </c>
    </row>
    <row r="243" spans="1:32" ht="18" hidden="1" customHeight="1" x14ac:dyDescent="0.2">
      <c r="A243" s="23">
        <v>232</v>
      </c>
      <c r="B243" s="24"/>
      <c r="C243" s="23"/>
      <c r="D243" s="23"/>
      <c r="E243" s="25" t="s">
        <v>337</v>
      </c>
      <c r="F243" s="62" t="s">
        <v>333</v>
      </c>
      <c r="G243" s="26" t="s">
        <v>29</v>
      </c>
      <c r="K243" s="37"/>
      <c r="L243" s="37"/>
      <c r="M243" s="128">
        <v>3.3119999999999998</v>
      </c>
      <c r="N243" s="27">
        <v>1100</v>
      </c>
      <c r="O243" s="71">
        <f>M243/ N243</f>
        <v>3.0109090909090906E-3</v>
      </c>
      <c r="P243" s="71">
        <f>N243/M243</f>
        <v>332.12560386473433</v>
      </c>
      <c r="Q243" s="28" t="s">
        <v>85</v>
      </c>
      <c r="R243" s="28"/>
      <c r="S243" s="1" t="str">
        <f>MID(E243,3,50)</f>
        <v>Ara</v>
      </c>
      <c r="U243" s="1" t="str">
        <f>MID(E243,SEARCH(" ",SUBSTITUTE(E243,CHAR(160)," "))+1,99)</f>
        <v>Ara</v>
      </c>
      <c r="V243" s="1" t="s">
        <v>334</v>
      </c>
      <c r="AB243" s="29" t="s">
        <v>32</v>
      </c>
      <c r="AF243" s="126" t="str">
        <f t="shared" si="3"/>
        <v/>
      </c>
    </row>
    <row r="244" spans="1:32" ht="18" hidden="1" customHeight="1" x14ac:dyDescent="0.2">
      <c r="A244" s="23">
        <v>249</v>
      </c>
      <c r="B244" s="24"/>
      <c r="C244" s="23"/>
      <c r="D244" s="23"/>
      <c r="E244" s="25" t="s">
        <v>121</v>
      </c>
      <c r="F244" s="62" t="s">
        <v>108</v>
      </c>
      <c r="G244" s="58" t="s">
        <v>109</v>
      </c>
      <c r="K244" s="37"/>
      <c r="L244" s="37"/>
      <c r="M244" s="128">
        <v>3.3839999999999999</v>
      </c>
      <c r="N244" s="27">
        <v>740</v>
      </c>
      <c r="O244" s="71">
        <f>M244/ N244</f>
        <v>4.5729729729729728E-3</v>
      </c>
      <c r="P244" s="71">
        <f>N244/M244</f>
        <v>218.67612293144208</v>
      </c>
      <c r="Q244" s="28" t="s">
        <v>85</v>
      </c>
      <c r="R244" s="28"/>
      <c r="S244" s="1" t="str">
        <f>MID(E244,3,50)</f>
        <v>37 Car</v>
      </c>
      <c r="U244" s="1" t="str">
        <f>MID(E244,SEARCH(" ",SUBSTITUTE(E244,CHAR(160)," "))+1,99)</f>
        <v>Car</v>
      </c>
      <c r="V244" s="1" t="s">
        <v>110</v>
      </c>
      <c r="AB244" s="29" t="s">
        <v>32</v>
      </c>
      <c r="AF244" s="126" t="str">
        <f t="shared" si="3"/>
        <v/>
      </c>
    </row>
    <row r="245" spans="1:32" ht="18" hidden="1" customHeight="1" x14ac:dyDescent="0.2">
      <c r="A245" s="23">
        <v>134</v>
      </c>
      <c r="B245" s="24"/>
      <c r="C245" s="23"/>
      <c r="D245" s="23"/>
      <c r="E245" s="25" t="s">
        <v>335</v>
      </c>
      <c r="F245" s="62" t="s">
        <v>333</v>
      </c>
      <c r="G245" s="26" t="s">
        <v>29</v>
      </c>
      <c r="K245" s="37" t="s">
        <v>32</v>
      </c>
      <c r="L245" s="37"/>
      <c r="M245" s="128">
        <v>2.8319999999999999</v>
      </c>
      <c r="N245" s="27">
        <v>600</v>
      </c>
      <c r="O245" s="71">
        <f>M245/ N245</f>
        <v>4.7199999999999994E-3</v>
      </c>
      <c r="P245" s="71">
        <f>N245/M245</f>
        <v>211.86440677966104</v>
      </c>
      <c r="Q245" s="28" t="s">
        <v>85</v>
      </c>
      <c r="R245" s="28"/>
      <c r="S245" s="1" t="str">
        <f>MID(E245,3,50)</f>
        <v>Ara</v>
      </c>
      <c r="U245" s="1" t="str">
        <f>MID(E245,SEARCH(" ",SUBSTITUTE(E245,CHAR(160)," "))+1,99)</f>
        <v>Ara</v>
      </c>
      <c r="V245" s="1" t="s">
        <v>334</v>
      </c>
      <c r="AB245" s="29" t="s">
        <v>32</v>
      </c>
      <c r="AF245" s="126" t="str">
        <f t="shared" si="3"/>
        <v/>
      </c>
    </row>
    <row r="246" spans="1:32" ht="18" hidden="1" customHeight="1" x14ac:dyDescent="0.2">
      <c r="A246" s="23">
        <v>120</v>
      </c>
      <c r="B246" s="24"/>
      <c r="C246" s="23"/>
      <c r="D246" s="23"/>
      <c r="E246" s="25" t="s">
        <v>366</v>
      </c>
      <c r="F246" s="62" t="s">
        <v>364</v>
      </c>
      <c r="G246" s="44" t="s">
        <v>58</v>
      </c>
      <c r="K246" s="37"/>
      <c r="L246" s="37"/>
      <c r="M246" s="128">
        <v>2.7650000000000001</v>
      </c>
      <c r="N246" s="27">
        <v>570</v>
      </c>
      <c r="O246" s="71">
        <f>M246/ N246</f>
        <v>4.8508771929824564E-3</v>
      </c>
      <c r="P246" s="71">
        <f>N246/M246</f>
        <v>206.14828209764917</v>
      </c>
      <c r="Q246" s="28" t="s">
        <v>85</v>
      </c>
      <c r="R246" s="28"/>
      <c r="S246" s="1" t="str">
        <f>MID(E246,3,50)</f>
        <v>Lup</v>
      </c>
      <c r="U246" s="1" t="str">
        <f>MID(E246,SEARCH(" ",SUBSTITUTE(E246,CHAR(160)," "))+1,99)</f>
        <v>Lup</v>
      </c>
      <c r="V246" s="1" t="s">
        <v>365</v>
      </c>
      <c r="AB246" s="29" t="s">
        <v>32</v>
      </c>
      <c r="AF246" s="126" t="str">
        <f t="shared" si="3"/>
        <v/>
      </c>
    </row>
    <row r="247" spans="1:32" ht="18" hidden="1" customHeight="1" x14ac:dyDescent="0.2">
      <c r="A247" s="23">
        <v>194</v>
      </c>
      <c r="B247" s="24"/>
      <c r="C247" s="23"/>
      <c r="D247" s="23"/>
      <c r="E247" s="25" t="s">
        <v>336</v>
      </c>
      <c r="F247" s="62" t="s">
        <v>333</v>
      </c>
      <c r="G247" s="26" t="s">
        <v>29</v>
      </c>
      <c r="K247" s="37"/>
      <c r="L247" s="37"/>
      <c r="M247" s="128">
        <v>3.1269999999999998</v>
      </c>
      <c r="N247" s="27">
        <v>570</v>
      </c>
      <c r="O247" s="71">
        <f>M247/ N247</f>
        <v>5.4859649122807018E-3</v>
      </c>
      <c r="P247" s="71">
        <f>N247/M247</f>
        <v>182.28333866325553</v>
      </c>
      <c r="Q247" s="28" t="s">
        <v>85</v>
      </c>
      <c r="R247" s="28"/>
      <c r="S247" s="1" t="str">
        <f>MID(E247,3,50)</f>
        <v>Ara</v>
      </c>
      <c r="U247" s="1" t="str">
        <f>MID(E247,SEARCH(" ",SUBSTITUTE(E247,CHAR(160)," "))+1,99)</f>
        <v>Ara</v>
      </c>
      <c r="V247" s="1" t="s">
        <v>334</v>
      </c>
      <c r="AB247" s="29" t="s">
        <v>32</v>
      </c>
      <c r="AF247" s="126" t="str">
        <f t="shared" si="3"/>
        <v/>
      </c>
    </row>
    <row r="248" spans="1:32" ht="18" customHeight="1" x14ac:dyDescent="0.2">
      <c r="AF248" s="126" t="str">
        <f>IF(COUNTIF(M248:N248," ")=0," ","ligne vide")</f>
        <v xml:space="preserve"> </v>
      </c>
    </row>
  </sheetData>
  <sheetProtection selectLockedCells="1" selectUnlockedCells="1"/>
  <autoFilter ref="A1:AG247" xr:uid="{00000000-0001-0000-0000-000000000000}">
    <filterColumn colId="31">
      <filters>
        <filter val="ligne vide"/>
      </filters>
    </filterColumn>
  </autoFilter>
  <hyperlinks>
    <hyperlink ref="E30" r:id="rId1" xr:uid="{00000000-0004-0000-0000-000000000000}"/>
    <hyperlink ref="E59" r:id="rId2" xr:uid="{00000000-0004-0000-0000-000001000000}"/>
    <hyperlink ref="E100" r:id="rId3" xr:uid="{00000000-0004-0000-0000-000002000000}"/>
    <hyperlink ref="E207" r:id="rId4" xr:uid="{00000000-0004-0000-0000-000003000000}"/>
    <hyperlink ref="E42" r:id="rId5" xr:uid="{00000000-0004-0000-0000-000006000000}"/>
    <hyperlink ref="E43" r:id="rId6" xr:uid="{00000000-0004-0000-0000-000007000000}"/>
    <hyperlink ref="E58" r:id="rId7" xr:uid="{00000000-0004-0000-0000-000008000000}"/>
    <hyperlink ref="E164" r:id="rId8" xr:uid="{00000000-0004-0000-0000-000009000000}"/>
    <hyperlink ref="E51" r:id="rId9" xr:uid="{00000000-0004-0000-0000-00000B000000}"/>
    <hyperlink ref="E226" r:id="rId10" xr:uid="{00000000-0004-0000-0000-00000C000000}"/>
    <hyperlink ref="E101" r:id="rId11" xr:uid="{00000000-0004-0000-0000-00000E000000}"/>
    <hyperlink ref="E158" r:id="rId12" xr:uid="{00000000-0004-0000-0000-00000F000000}"/>
    <hyperlink ref="E208" r:id="rId13" xr:uid="{00000000-0004-0000-0000-000010000000}"/>
    <hyperlink ref="E139" r:id="rId14" xr:uid="{00000000-0004-0000-0000-000013000000}"/>
    <hyperlink ref="E201" r:id="rId15" xr:uid="{00000000-0004-0000-0000-000014000000}"/>
    <hyperlink ref="E66" r:id="rId16" xr:uid="{00000000-0004-0000-0000-000015000000}"/>
    <hyperlink ref="E140" r:id="rId17" xr:uid="{00000000-0004-0000-0000-000016000000}"/>
    <hyperlink ref="E204" r:id="rId18" xr:uid="{00000000-0004-0000-0000-00001B000000}"/>
    <hyperlink ref="E93" r:id="rId19" xr:uid="{00000000-0004-0000-0000-00001C000000}"/>
    <hyperlink ref="E69" r:id="rId20" xr:uid="{00000000-0004-0000-0000-00001E000000}"/>
    <hyperlink ref="E71" r:id="rId21" xr:uid="{00000000-0004-0000-0000-00001F000000}"/>
    <hyperlink ref="E72" r:id="rId22" xr:uid="{00000000-0004-0000-0000-000020000000}"/>
    <hyperlink ref="E83" r:id="rId23" xr:uid="{00000000-0004-0000-0000-000021000000}"/>
    <hyperlink ref="E161" r:id="rId24" xr:uid="{00000000-0004-0000-0000-000022000000}"/>
    <hyperlink ref="E239" r:id="rId25" xr:uid="{00000000-0004-0000-0000-000024000000}"/>
    <hyperlink ref="E238" r:id="rId26" xr:uid="{00000000-0004-0000-0000-000025000000}"/>
    <hyperlink ref="E244" r:id="rId27" xr:uid="{00000000-0004-0000-0000-000028000000}"/>
    <hyperlink ref="E87" r:id="rId28" xr:uid="{00000000-0004-0000-0000-00002C000000}"/>
    <hyperlink ref="E125" r:id="rId29" xr:uid="{00000000-0004-0000-0000-00002D000000}"/>
    <hyperlink ref="E198" r:id="rId30" xr:uid="{00000000-0004-0000-0000-00002E000000}"/>
    <hyperlink ref="E44" r:id="rId31" xr:uid="{00000000-0004-0000-0000-000032000000}"/>
    <hyperlink ref="E48" r:id="rId32" xr:uid="{00000000-0004-0000-0000-000033000000}"/>
    <hyperlink ref="E49" r:id="rId33" xr:uid="{00000000-0004-0000-0000-000034000000}"/>
    <hyperlink ref="E50" r:id="rId34" xr:uid="{00000000-0004-0000-0000-000035000000}"/>
    <hyperlink ref="E111" r:id="rId35" xr:uid="{00000000-0004-0000-0000-000036000000}"/>
    <hyperlink ref="E116" r:id="rId36" xr:uid="{00000000-0004-0000-0000-000037000000}"/>
    <hyperlink ref="E126" r:id="rId37" xr:uid="{00000000-0004-0000-0000-000038000000}"/>
    <hyperlink ref="E136" r:id="rId38" xr:uid="{00000000-0004-0000-0000-000039000000}"/>
    <hyperlink ref="E155" r:id="rId39" xr:uid="{00000000-0004-0000-0000-00003A000000}"/>
    <hyperlink ref="E159" r:id="rId40" xr:uid="{00000000-0004-0000-0000-00003B000000}"/>
    <hyperlink ref="E34" r:id="rId41" xr:uid="{00000000-0004-0000-0000-000041000000}"/>
    <hyperlink ref="E33" r:id="rId42" xr:uid="{00000000-0004-0000-0000-000042000000}"/>
    <hyperlink ref="E91" r:id="rId43" xr:uid="{00000000-0004-0000-0000-000047000000}"/>
    <hyperlink ref="E84" r:id="rId44" xr:uid="{00000000-0004-0000-0000-000048000000}"/>
    <hyperlink ref="E85" r:id="rId45" xr:uid="{00000000-0004-0000-0000-000049000000}"/>
    <hyperlink ref="E86" r:id="rId46" xr:uid="{00000000-0004-0000-0000-00004A000000}"/>
    <hyperlink ref="E157" r:id="rId47" xr:uid="{00000000-0004-0000-0000-00004B000000}"/>
    <hyperlink ref="E172" r:id="rId48" xr:uid="{00000000-0004-0000-0000-000050000000}"/>
    <hyperlink ref="E9" r:id="rId49" xr:uid="{00000000-0004-0000-0000-000052000000}"/>
    <hyperlink ref="E130" r:id="rId50" xr:uid="{00000000-0004-0000-0000-000053000000}"/>
    <hyperlink ref="E56" r:id="rId51" xr:uid="{00000000-0004-0000-0000-000057000000}"/>
    <hyperlink ref="E57" r:id="rId52" xr:uid="{00000000-0004-0000-0000-000058000000}"/>
    <hyperlink ref="E25" r:id="rId53" xr:uid="{00000000-0004-0000-0000-000059000000}"/>
    <hyperlink ref="E27" r:id="rId54" xr:uid="{00000000-0004-0000-0000-00005A000000}"/>
    <hyperlink ref="E26" r:id="rId55" xr:uid="{00000000-0004-0000-0000-00005B000000}"/>
    <hyperlink ref="E124" r:id="rId56" xr:uid="{00000000-0004-0000-0000-00005C000000}"/>
    <hyperlink ref="E162" r:id="rId57" xr:uid="{00000000-0004-0000-0000-00005D000000}"/>
    <hyperlink ref="E31" r:id="rId58" xr:uid="{00000000-0004-0000-0000-00005F000000}"/>
    <hyperlink ref="E99" r:id="rId59" xr:uid="{00000000-0004-0000-0000-000060000000}"/>
    <hyperlink ref="E129" r:id="rId60" xr:uid="{00000000-0004-0000-0000-000061000000}"/>
    <hyperlink ref="E194" r:id="rId61" xr:uid="{00000000-0004-0000-0000-000062000000}"/>
    <hyperlink ref="E35" r:id="rId62" xr:uid="{00000000-0004-0000-0000-000065000000}"/>
    <hyperlink ref="E107" r:id="rId63" xr:uid="{00000000-0004-0000-0000-000066000000}"/>
    <hyperlink ref="E109" r:id="rId64" xr:uid="{00000000-0004-0000-0000-000067000000}"/>
    <hyperlink ref="E183" r:id="rId65" xr:uid="{00000000-0004-0000-0000-000068000000}"/>
    <hyperlink ref="E200" r:id="rId66" xr:uid="{00000000-0004-0000-0000-000069000000}"/>
    <hyperlink ref="E212" r:id="rId67" xr:uid="{00000000-0004-0000-0000-00006A000000}"/>
    <hyperlink ref="E21" r:id="rId68" xr:uid="{00000000-0004-0000-0000-00006C000000}"/>
    <hyperlink ref="E22" r:id="rId69" xr:uid="{00000000-0004-0000-0000-00006D000000}"/>
    <hyperlink ref="E228" r:id="rId70" xr:uid="{00000000-0004-0000-0000-00006E000000}"/>
    <hyperlink ref="E39" r:id="rId71" xr:uid="{00000000-0004-0000-0000-000071000000}"/>
    <hyperlink ref="E62" r:id="rId72" xr:uid="{00000000-0004-0000-0000-000072000000}"/>
    <hyperlink ref="E88" r:id="rId73" xr:uid="{00000000-0004-0000-0000-000073000000}"/>
    <hyperlink ref="E89" r:id="rId74" xr:uid="{00000000-0004-0000-0000-000074000000}"/>
    <hyperlink ref="E176" r:id="rId75" xr:uid="{00000000-0004-0000-0000-000075000000}"/>
    <hyperlink ref="E28" r:id="rId76" xr:uid="{00000000-0004-0000-0000-000079000000}"/>
    <hyperlink ref="E61" r:id="rId77" xr:uid="{00000000-0004-0000-0000-00007A000000}"/>
    <hyperlink ref="E168" r:id="rId78" xr:uid="{00000000-0004-0000-0000-00007B000000}"/>
    <hyperlink ref="E203" r:id="rId79" xr:uid="{00000000-0004-0000-0000-00007C000000}"/>
    <hyperlink ref="E217" r:id="rId80" xr:uid="{00000000-0004-0000-0000-00007D000000}"/>
    <hyperlink ref="E229" r:id="rId81" xr:uid="{00000000-0004-0000-0000-00007F000000}"/>
    <hyperlink ref="E241" r:id="rId82" xr:uid="{00000000-0004-0000-0000-000080000000}"/>
    <hyperlink ref="E40" r:id="rId83" xr:uid="{00000000-0004-0000-0000-000081000000}"/>
    <hyperlink ref="E41" r:id="rId84" xr:uid="{00000000-0004-0000-0000-000082000000}"/>
    <hyperlink ref="E104" r:id="rId85" xr:uid="{00000000-0004-0000-0000-000083000000}"/>
    <hyperlink ref="E160" r:id="rId86" xr:uid="{00000000-0004-0000-0000-000084000000}"/>
    <hyperlink ref="E166" r:id="rId87" xr:uid="{00000000-0004-0000-0000-000085000000}"/>
    <hyperlink ref="E167" r:id="rId88" xr:uid="{00000000-0004-0000-0000-000086000000}"/>
    <hyperlink ref="E173" r:id="rId89" xr:uid="{00000000-0004-0000-0000-000087000000}"/>
    <hyperlink ref="E29" r:id="rId90" xr:uid="{00000000-0004-0000-0000-00008F000000}"/>
    <hyperlink ref="E77" r:id="rId91" xr:uid="{00000000-0004-0000-0000-000090000000}"/>
    <hyperlink ref="E181" r:id="rId92" xr:uid="{00000000-0004-0000-0000-000093000000}"/>
    <hyperlink ref="E180" r:id="rId93" xr:uid="{00000000-0004-0000-0000-000094000000}"/>
    <hyperlink ref="E55" r:id="rId94" xr:uid="{00000000-0004-0000-0000-00009B000000}"/>
    <hyperlink ref="E78" r:id="rId95" xr:uid="{00000000-0004-0000-0000-0000A1000000}"/>
    <hyperlink ref="E90" r:id="rId96" xr:uid="{00000000-0004-0000-0000-0000A4000000}"/>
    <hyperlink ref="E245" r:id="rId97" xr:uid="{00000000-0004-0000-0000-0000A5000000}"/>
    <hyperlink ref="E247" r:id="rId98" xr:uid="{00000000-0004-0000-0000-0000A6000000}"/>
    <hyperlink ref="E243" r:id="rId99" xr:uid="{00000000-0004-0000-0000-0000A7000000}"/>
    <hyperlink ref="E16" r:id="rId100" xr:uid="{00000000-0004-0000-0000-0000A9000000}"/>
    <hyperlink ref="E67" r:id="rId101" xr:uid="{00000000-0004-0000-0000-0000AA000000}"/>
    <hyperlink ref="E37" r:id="rId102" xr:uid="{00000000-0004-0000-0000-0000AE000000}"/>
    <hyperlink ref="E102" r:id="rId103" xr:uid="{00000000-0004-0000-0000-0000AF000000}"/>
    <hyperlink ref="E184" r:id="rId104" xr:uid="{00000000-0004-0000-0000-0000B0000000}"/>
    <hyperlink ref="E225" r:id="rId105" xr:uid="{00000000-0004-0000-0000-0000B1000000}"/>
    <hyperlink ref="E52" r:id="rId106" xr:uid="{00000000-0004-0000-0000-0000B5000000}"/>
    <hyperlink ref="E246" r:id="rId107" xr:uid="{00000000-0004-0000-0000-0000B7000000}"/>
    <hyperlink ref="E13" r:id="rId108" xr:uid="{00000000-0004-0000-0000-0000BC000000}"/>
    <hyperlink ref="E215" r:id="rId109" xr:uid="{00000000-0004-0000-0000-0000BE000000}"/>
    <hyperlink ref="E15" r:id="rId110" xr:uid="{00000000-0004-0000-0000-0000C0000000}"/>
    <hyperlink ref="E45" r:id="rId111" xr:uid="{00000000-0004-0000-0000-0000C2000000}"/>
    <hyperlink ref="E47" r:id="rId112" xr:uid="{00000000-0004-0000-0000-0000C3000000}"/>
    <hyperlink ref="E46" r:id="rId113" xr:uid="{00000000-0004-0000-0000-0000C4000000}"/>
    <hyperlink ref="E73" r:id="rId114" xr:uid="{00000000-0004-0000-0000-0000C5000000}"/>
    <hyperlink ref="E82" r:id="rId115" xr:uid="{00000000-0004-0000-0000-0000C6000000}"/>
    <hyperlink ref="E163" r:id="rId116" xr:uid="{00000000-0004-0000-0000-0000C7000000}"/>
    <hyperlink ref="E185" r:id="rId117" xr:uid="{00000000-0004-0000-0000-0000C8000000}"/>
    <hyperlink ref="E195" r:id="rId118" xr:uid="{00000000-0004-0000-0000-0000C9000000}"/>
    <hyperlink ref="E236" r:id="rId119" xr:uid="{00000000-0004-0000-0000-0000CA000000}"/>
    <hyperlink ref="E233" r:id="rId120" xr:uid="{00000000-0004-0000-0000-0000CB000000}"/>
    <hyperlink ref="E53" r:id="rId121" xr:uid="{00000000-0004-0000-0000-0000D0000000}"/>
    <hyperlink ref="E110" r:id="rId122" xr:uid="{00000000-0004-0000-0000-0000D2000000}"/>
    <hyperlink ref="E156" r:id="rId123" xr:uid="{00000000-0004-0000-0000-0000D3000000}"/>
    <hyperlink ref="E197" r:id="rId124" xr:uid="{00000000-0004-0000-0000-0000D4000000}"/>
    <hyperlink ref="E38" r:id="rId125" xr:uid="{00000000-0004-0000-0000-0000D8000000}"/>
    <hyperlink ref="E165" r:id="rId126" xr:uid="{00000000-0004-0000-0000-0000D9000000}"/>
    <hyperlink ref="E177" r:id="rId127" xr:uid="{00000000-0004-0000-0000-0000E0000000}"/>
    <hyperlink ref="E231" r:id="rId128" xr:uid="{00000000-0004-0000-0000-0000E1000000}"/>
    <hyperlink ref="E144" r:id="rId129" xr:uid="{00000000-0004-0000-0000-0000E2000000}"/>
    <hyperlink ref="E174" r:id="rId130" xr:uid="{00000000-0004-0000-0000-0000E3000000}"/>
    <hyperlink ref="E234" r:id="rId131" xr:uid="{00000000-0004-0000-0000-0000E4000000}"/>
    <hyperlink ref="E63" r:id="rId132" xr:uid="{00000000-0004-0000-0000-0000E7000000}"/>
    <hyperlink ref="E123" r:id="rId133" xr:uid="{00000000-0004-0000-0000-0000E8000000}"/>
    <hyperlink ref="E169" r:id="rId134" xr:uid="{00000000-0004-0000-0000-0000E9000000}"/>
    <hyperlink ref="E242" r:id="rId135" xr:uid="{00000000-0004-0000-0000-0000EA000000}"/>
    <hyperlink ref="E240" r:id="rId136" xr:uid="{00000000-0004-0000-0000-0000EF000000}"/>
    <hyperlink ref="E68" r:id="rId137" xr:uid="{00000000-0004-0000-0000-0000F1000000}"/>
    <hyperlink ref="E142" r:id="rId138" xr:uid="{00000000-0004-0000-0000-0000F2000000}"/>
    <hyperlink ref="E170" r:id="rId139" xr:uid="{00000000-0004-0000-0000-0000F3000000}"/>
    <hyperlink ref="E24" r:id="rId140" xr:uid="{00000000-0004-0000-0000-0000FB000000}"/>
    <hyperlink ref="E23" r:id="rId141" xr:uid="{00000000-0004-0000-0000-0000FC000000}"/>
    <hyperlink ref="E65" r:id="rId142" xr:uid="{00000000-0004-0000-0000-0000FD000000}"/>
    <hyperlink ref="E103" r:id="rId143" xr:uid="{00000000-0004-0000-0000-0000FE000000}"/>
    <hyperlink ref="E131" r:id="rId144" xr:uid="{00000000-0004-0000-0000-0000FF000000}"/>
    <hyperlink ref="E196" r:id="rId145" xr:uid="{00000000-0004-0000-0000-000000010000}"/>
    <hyperlink ref="E202" r:id="rId146" xr:uid="{00000000-0004-0000-0000-000001010000}"/>
    <hyperlink ref="E216" r:id="rId147" xr:uid="{00000000-0004-0000-0000-000002010000}"/>
    <hyperlink ref="E18" r:id="rId148" xr:uid="{00000000-0004-0000-0000-00000B010000}"/>
    <hyperlink ref="E182" r:id="rId149" xr:uid="{00000000-0004-0000-0000-00000D010000}"/>
    <hyperlink ref="E191" r:id="rId150" xr:uid="{00000000-0004-0000-0000-00000E010000}"/>
    <hyperlink ref="E235" r:id="rId151" xr:uid="{00000000-0004-0000-0000-00000F010000}"/>
    <hyperlink ref="E232" r:id="rId152" xr:uid="{00000000-0004-0000-0000-000010010000}"/>
    <hyperlink ref="E230" r:id="rId153" xr:uid="{00000000-0004-0000-0000-000011010000}"/>
    <hyperlink ref="E32" r:id="rId154" xr:uid="{00000000-0004-0000-0000-000016010000}"/>
    <hyperlink ref="E108" r:id="rId155" xr:uid="{00000000-0004-0000-0000-000017010000}"/>
    <hyperlink ref="E210" r:id="rId156" xr:uid="{00000000-0004-0000-0000-000018010000}"/>
    <hyperlink ref="E19" r:id="rId157" xr:uid="{00000000-0004-0000-0000-00001C010000}"/>
    <hyperlink ref="E20" r:id="rId158" xr:uid="{00000000-0004-0000-0000-00001D010000}"/>
    <hyperlink ref="E80" r:id="rId159" xr:uid="{00000000-0004-0000-0000-00001E010000}"/>
    <hyperlink ref="E70" r:id="rId160" xr:uid="{00000000-0004-0000-0000-000020010000}"/>
    <hyperlink ref="E192" r:id="rId161" xr:uid="{00000000-0004-0000-0000-000023010000}"/>
    <hyperlink ref="E193" r:id="rId162" xr:uid="{00000000-0004-0000-0000-000024010000}"/>
    <hyperlink ref="E146" r:id="rId163" xr:uid="{00000000-0004-0000-0000-000026010000}"/>
    <hyperlink ref="E96" r:id="rId164" xr:uid="{00000000-0004-0000-0000-00002B010000}"/>
    <hyperlink ref="E97" r:id="rId165" xr:uid="{00000000-0004-0000-0000-00002C010000}"/>
    <hyperlink ref="E141" r:id="rId166" xr:uid="{00000000-0004-0000-0000-00002D010000}"/>
    <hyperlink ref="E150" r:id="rId167" xr:uid="{00000000-0004-0000-0000-00002E010000}"/>
    <hyperlink ref="E206" r:id="rId168" xr:uid="{00000000-0004-0000-0000-00002F010000}"/>
    <hyperlink ref="E237" r:id="rId169" xr:uid="{00000000-0004-0000-0000-000032010000}"/>
  </hyperlinks>
  <pageMargins left="0" right="0" top="0" bottom="0" header="0.51180555555555551" footer="0.51180555555555551"/>
  <pageSetup firstPageNumber="0" orientation="portrait" horizontalDpi="300" verticalDpi="300" r:id="rId170"/>
  <headerFooter alignWithMargins="0"/>
  <drawing r:id="rId171"/>
  <legacyDrawing r:id="rId17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9" r:id="rId173" name="Button 35">
              <controlPr defaultSize="0" print="0" autoFill="0" autoPict="0" macro="[0]!Feuil1.Filtrer">
                <anchor moveWithCells="1" sizeWithCells="1">
                  <from>
                    <xdr:col>1</xdr:col>
                    <xdr:colOff>571500</xdr:colOff>
                    <xdr:row>0</xdr:row>
                    <xdr:rowOff>0</xdr:rowOff>
                  </from>
                  <to>
                    <xdr:col>2</xdr:col>
                    <xdr:colOff>542925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4" name="Button 36">
              <controlPr defaultSize="0" print="0" autoFill="0" autoPict="0" macro="[0]!Feuil1.Restaurer">
                <anchor moveWithCells="1" sizeWithCells="1">
                  <from>
                    <xdr:col>2</xdr:col>
                    <xdr:colOff>1133475</xdr:colOff>
                    <xdr:row>0</xdr:row>
                    <xdr:rowOff>0</xdr:rowOff>
                  </from>
                  <to>
                    <xdr:col>4</xdr:col>
                    <xdr:colOff>28575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X</cp:lastModifiedBy>
  <dcterms:created xsi:type="dcterms:W3CDTF">2021-11-22T15:03:32Z</dcterms:created>
  <dcterms:modified xsi:type="dcterms:W3CDTF">2021-11-22T15:03:32Z</dcterms:modified>
</cp:coreProperties>
</file>