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28" yWindow="65" windowWidth="22739" windowHeight="10551" activeTab="1"/>
  </bookViews>
  <sheets>
    <sheet name="Feuil1" sheetId="1" r:id="rId1"/>
    <sheet name="Feuil4" sheetId="4" r:id="rId2"/>
  </sheets>
  <definedNames>
    <definedName name="DonnéesExternes_3" localSheetId="1" hidden="1">Feuil4!#REF!</definedName>
  </definedNames>
  <calcPr calcId="145621" iterate="1"/>
</workbook>
</file>

<file path=xl/calcChain.xml><?xml version="1.0" encoding="utf-8"?>
<calcChain xmlns="http://schemas.openxmlformats.org/spreadsheetml/2006/main">
  <c r="N20" i="1" l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N33" i="1"/>
  <c r="O33" i="1"/>
  <c r="N34" i="1"/>
  <c r="O34" i="1"/>
  <c r="N35" i="1"/>
  <c r="O35" i="1"/>
  <c r="N36" i="1"/>
  <c r="O36" i="1"/>
  <c r="N37" i="1"/>
  <c r="O37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19" i="1"/>
  <c r="O19" i="1"/>
  <c r="N19" i="1"/>
  <c r="Q13" i="1" l="1"/>
  <c r="P13" i="1" s="1"/>
  <c r="Q12" i="1"/>
  <c r="P12" i="1" s="1"/>
  <c r="Q11" i="1"/>
  <c r="P11" i="1" s="1"/>
  <c r="Q10" i="1"/>
  <c r="P10" i="1" s="1"/>
  <c r="Q9" i="1"/>
  <c r="P9" i="1" s="1"/>
  <c r="Q8" i="1"/>
  <c r="P8" i="1" s="1"/>
  <c r="Q5" i="1"/>
  <c r="P5" i="1" s="1"/>
  <c r="Q4" i="1"/>
  <c r="P4" i="1" s="1"/>
  <c r="Q7" i="1"/>
  <c r="P7" i="1" s="1"/>
  <c r="Q6" i="1"/>
  <c r="P6" i="1" s="1"/>
  <c r="Q3" i="1"/>
  <c r="P3" i="1" s="1"/>
</calcChain>
</file>

<file path=xl/connections.xml><?xml version="1.0" encoding="utf-8"?>
<connections xmlns="http://schemas.openxmlformats.org/spreadsheetml/2006/main">
  <connection id="1" name="Requête - T_Répartition" description="Connexion à la requête « T_Répartition » dans le classeur." type="5" refreshedVersion="0" background="1">
    <dbPr connection="provider=Microsoft.Mashup.OleDb.1;data source=$EmbeddedMashup(792dd021-dd43-491f-9446-6131f22122cb)$;location=T_Répartition;extended properties=UEsDBBQAAgAIAJZ9dl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CWfXZ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n12Ulm8LCjOAAAAGQEAABMAHABGb3JtdWxhcy9TZWN0aW9uMS5tIKIYACigFAAAAAAAAAAAAAAAAAAAAAAAAAAAAG2OsYrCQBCG+0DeYVkbhRA4OGzEKlhccRYazkLk2MQRF3dnwmQWPEIeyOfwxdwYrhCcZmC+n2/+FmqxhGo77o9FmqRJezYMR1X+bu63xrDYZ2SpHEiaqDhbClxDvKyuNbi8CMyAsiO+VESX6azbr42HpX416EO/LwglRg/ZKJro8q8B5eloT/Z+01FZmspBXrLB9kTsC3LB45Bqp+PbrOt0Qb4R0Jn6Qpl/5gPuM9Xp76g3KBHI4MXgK+An+TEOAv8Dgav0/SxNLL4vsngAUEsBAi0AFAACAAgAln12Uvag01arAAAA+gAAABIAAAAAAAAAAAAAAAAAAAAAAENvbmZpZy9QYWNrYWdlLnhtbFBLAQItABQAAgAIAJZ9dlIPyumrpAAAAOkAAAATAAAAAAAAAAAAAAAAAPcAAABbQ29udGVudF9UeXBlc10ueG1sUEsBAi0AFAACAAgAln12Ulm8LCjOAAAAGQEAABMAAAAAAAAAAAAAAAAA6AEAAEZvcm11bGFzL1NlY3Rpb24xLm1QSwUGAAAAAAMAAwDCAAAAAwMAAAAA" command="SELECT * FROM [T_Répartition]"/>
  </connection>
  <connection id="2" name="Requête - T_sites" description="Connexion à la requête « T_sites » dans le classeur." type="5" refreshedVersion="0" background="1">
    <dbPr connection="provider=Microsoft.Mashup.OleDb.1;data source=$EmbeddedMashup(792dd021-dd43-491f-9446-6131f22122cb)$;location=T_sites;extended properties=UEsDBBQAAgAIAIF9dl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CBfXZ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X12Usovb7zFAAAADgEAABMAHABGb3JtdWxhcy9TZWN0aW9uMS5tIKIYACigFAAAAAAAAAAAAAAAAAAAAAAAAAAAAG2OwQqCQBCG74LvMGyXAhGC6BKdpEMQXRQ6iMSmEy2uO7U7QiE+UM/Ri7Vml6C5DPx83z/jsGRFBtJxz1dhEAbuIi1WkB2dYnSwBo0cBuAnpdaW6JPNvUQdJ621aPhAtj4R1dNZl+9lg2vxVUXR5wkZ9kwRjQ0TkT2uCA1V6qxeT+G7MnnSGGdWGncm2ySk28YMlJuO96KuE6nvExHwIDPeuY+gEzvFzodbw8tFPBifNKEKQRqpH6xuLf4C/SwMlPn/y+oNUEsBAi0AFAACAAgAgX12Uvag01arAAAA+gAAABIAAAAAAAAAAAAAAAAAAAAAAENvbmZpZy9QYWNrYWdlLnhtbFBLAQItABQAAgAIAIF9dlIPyumrpAAAAOkAAAATAAAAAAAAAAAAAAAAAPcAAABbQ29udGVudF9UeXBlc10ueG1sUEsBAi0AFAACAAgAgX12Usovb7zFAAAADgEAABMAAAAAAAAAAAAAAAAA6AEAAEZvcm11bGFzL1NlY3Rpb24xLm1QSwUGAAAAAAMAAwDCAAAA+gIAAAAA" command="SELECT * FROM [T_sites]"/>
  </connection>
</connections>
</file>

<file path=xl/sharedStrings.xml><?xml version="1.0" encoding="utf-8"?>
<sst xmlns="http://schemas.openxmlformats.org/spreadsheetml/2006/main" count="55" uniqueCount="16">
  <si>
    <t>Site</t>
  </si>
  <si>
    <t>A</t>
  </si>
  <si>
    <t>B</t>
  </si>
  <si>
    <t>C</t>
  </si>
  <si>
    <t>D</t>
  </si>
  <si>
    <t>E</t>
  </si>
  <si>
    <t>Lits</t>
  </si>
  <si>
    <t>Compte</t>
  </si>
  <si>
    <t>Montant</t>
  </si>
  <si>
    <t>Répartition dans les sites</t>
  </si>
  <si>
    <t>Code analytique</t>
  </si>
  <si>
    <t>Imputation</t>
  </si>
  <si>
    <t>Colonne1</t>
  </si>
  <si>
    <t>Colonne2</t>
  </si>
  <si>
    <t>Colonne3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</si>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</sst>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C_H_F_-;\-* #,##0.00\ _C_H_F_-;_-* &quot;-&quot;??\ _C_H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/>
    <xf numFmtId="0" fontId="0" fillId="2" borderId="0" xfId="0" applyFill="1"/>
    <xf numFmtId="0" fontId="2" fillId="0" borderId="0" xfId="0" applyFont="1"/>
    <xf numFmtId="43" fontId="2" fillId="0" borderId="0" xfId="1" applyFont="1"/>
    <xf numFmtId="0" fontId="3" fillId="2" borderId="0" xfId="0" applyFont="1" applyFill="1"/>
    <xf numFmtId="0" fontId="3" fillId="0" borderId="0" xfId="0" applyFont="1"/>
    <xf numFmtId="43" fontId="3" fillId="0" borderId="0" xfId="1" applyFont="1"/>
    <xf numFmtId="0" fontId="4" fillId="0" borderId="0" xfId="0" applyFont="1"/>
    <xf numFmtId="43" fontId="4" fillId="0" borderId="0" xfId="1" applyFont="1"/>
    <xf numFmtId="0" fontId="4" fillId="2" borderId="0" xfId="0" applyFont="1" applyFill="1"/>
    <xf numFmtId="0" fontId="2" fillId="2" borderId="0" xfId="0" applyFont="1" applyFill="1"/>
    <xf numFmtId="0" fontId="5" fillId="2" borderId="0" xfId="0" applyFont="1" applyFill="1"/>
    <xf numFmtId="0" fontId="5" fillId="0" borderId="0" xfId="0" applyFont="1"/>
    <xf numFmtId="43" fontId="5" fillId="0" borderId="0" xfId="1" applyFont="1"/>
    <xf numFmtId="0" fontId="0" fillId="0" borderId="0" xfId="0" quotePrefix="1" applyNumberFormat="1" applyAlignment="1"/>
    <xf numFmtId="0" fontId="0" fillId="0" borderId="0" xfId="0" applyNumberFormat="1" applyAlignment="1"/>
    <xf numFmtId="43" fontId="0" fillId="0" borderId="0" xfId="1" applyFont="1"/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17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6"/>
      <tableStyleElement type="headerRow" dxfId="15"/>
      <tableStyleElement type="firstRowStripe" dxfId="14"/>
    </tableStyle>
    <tableStyle name="TableStyleQueryResult" pivot="0" count="3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1" name="Tableau1" displayName="Tableau1" ref="A2:C7" totalsRowShown="0">
  <autoFilter ref="A2:C7"/>
  <tableColumns count="3">
    <tableColumn id="1" name="Site"/>
    <tableColumn id="2" name="Lits"/>
    <tableColumn id="3" name="Code analytiqu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2:F100" totalsRowShown="0" headerRowDxfId="10">
  <autoFilter ref="A12:F100"/>
  <tableColumns count="6">
    <tableColumn id="1" name="Compte"/>
    <tableColumn id="2" name="Montant"/>
    <tableColumn id="3" name="Répartition dans les sites"/>
    <tableColumn id="4" name="Colonne1"/>
    <tableColumn id="5" name="Colonne2"/>
    <tableColumn id="6" name="Colonne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sites" displayName="T_sites" ref="A1:C6" totalsRowShown="0" headerRowDxfId="9" dataDxfId="8">
  <autoFilter ref="A1:C6"/>
  <tableColumns count="3">
    <tableColumn id="12" name="Site" dataDxfId="7"/>
    <tableColumn id="13" name="Lits" dataDxfId="6"/>
    <tableColumn id="14" name="Code analytique" dataDxfId="5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4" name="T_Répartition" displayName="T_Répartition" ref="E1:G12" totalsRowShown="0" headerRowDxfId="4" dataDxfId="3">
  <autoFilter ref="E1:G12"/>
  <tableColumns count="3">
    <tableColumn id="4" name="Compte" dataDxfId="2"/>
    <tableColumn id="5" name="Montant" dataDxfId="1"/>
    <tableColumn id="6" name="Valeur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workbookViewId="0">
      <selection activeCell="B35" sqref="B35"/>
    </sheetView>
  </sheetViews>
  <sheetFormatPr baseColWidth="10" defaultRowHeight="15.05" x14ac:dyDescent="0.3"/>
  <cols>
    <col min="2" max="2" width="12.5546875" bestFit="1" customWidth="1"/>
    <col min="3" max="3" width="22.44140625" customWidth="1"/>
    <col min="4" max="6" width="10.109375" customWidth="1"/>
    <col min="7" max="7" width="1.88671875" bestFit="1" customWidth="1"/>
    <col min="8" max="8" width="2.44140625" customWidth="1"/>
    <col min="9" max="9" width="2.109375" customWidth="1"/>
    <col min="10" max="10" width="2.33203125" customWidth="1"/>
    <col min="11" max="13" width="1.77734375" customWidth="1"/>
    <col min="14" max="14" width="13.44140625" bestFit="1" customWidth="1"/>
  </cols>
  <sheetData>
    <row r="1" spans="1:17" x14ac:dyDescent="0.3">
      <c r="N1" s="18" t="s">
        <v>11</v>
      </c>
      <c r="O1" s="18"/>
      <c r="P1" s="18"/>
    </row>
    <row r="2" spans="1:17" x14ac:dyDescent="0.3">
      <c r="A2" t="s">
        <v>0</v>
      </c>
      <c r="B2" t="s">
        <v>6</v>
      </c>
      <c r="C2" t="s">
        <v>10</v>
      </c>
      <c r="N2" s="2" t="s">
        <v>10</v>
      </c>
      <c r="O2" s="2" t="s">
        <v>7</v>
      </c>
      <c r="P2" s="2" t="s">
        <v>8</v>
      </c>
    </row>
    <row r="3" spans="1:17" x14ac:dyDescent="0.3">
      <c r="A3" t="s">
        <v>1</v>
      </c>
      <c r="B3">
        <v>100</v>
      </c>
      <c r="C3">
        <v>200</v>
      </c>
      <c r="N3" s="5">
        <v>200</v>
      </c>
      <c r="O3" s="5">
        <v>4200</v>
      </c>
      <c r="P3" s="5">
        <f>+Q3</f>
        <v>433.8</v>
      </c>
      <c r="Q3">
        <f>+MROUND(B13/290*B3,0.05)</f>
        <v>433.8</v>
      </c>
    </row>
    <row r="4" spans="1:17" x14ac:dyDescent="0.3">
      <c r="A4" t="s">
        <v>2</v>
      </c>
      <c r="B4">
        <v>120</v>
      </c>
      <c r="C4">
        <v>250</v>
      </c>
      <c r="N4" s="5">
        <v>200</v>
      </c>
      <c r="O4" s="5">
        <v>4200</v>
      </c>
      <c r="P4" s="5">
        <f>+Q4</f>
        <v>520.55000000000007</v>
      </c>
      <c r="Q4">
        <f>+MROUND(B13/290*B4,0.05)</f>
        <v>520.55000000000007</v>
      </c>
    </row>
    <row r="5" spans="1:17" x14ac:dyDescent="0.3">
      <c r="A5" t="s">
        <v>3</v>
      </c>
      <c r="B5">
        <v>80</v>
      </c>
      <c r="C5">
        <v>350</v>
      </c>
      <c r="N5" s="5">
        <v>200</v>
      </c>
      <c r="O5" s="5">
        <v>4200</v>
      </c>
      <c r="P5" s="5">
        <f>+Q5</f>
        <v>303.65000000000003</v>
      </c>
      <c r="Q5">
        <f>+MROUND(B13/290*B7,0.05)</f>
        <v>303.65000000000003</v>
      </c>
    </row>
    <row r="6" spans="1:17" x14ac:dyDescent="0.3">
      <c r="A6" t="s">
        <v>4</v>
      </c>
      <c r="B6">
        <v>150</v>
      </c>
      <c r="C6">
        <v>400</v>
      </c>
      <c r="N6" s="10">
        <v>350</v>
      </c>
      <c r="O6" s="10">
        <v>4250</v>
      </c>
      <c r="P6" s="10">
        <f t="shared" ref="P6:P7" si="0">+Q6</f>
        <v>173.9</v>
      </c>
      <c r="Q6">
        <f>+MROUND(B14/230*B5,0.05)</f>
        <v>173.9</v>
      </c>
    </row>
    <row r="7" spans="1:17" x14ac:dyDescent="0.3">
      <c r="A7" t="s">
        <v>5</v>
      </c>
      <c r="B7">
        <v>70</v>
      </c>
      <c r="C7">
        <v>450</v>
      </c>
      <c r="N7" s="10">
        <v>400</v>
      </c>
      <c r="O7" s="10">
        <v>4250</v>
      </c>
      <c r="P7" s="10">
        <f t="shared" si="0"/>
        <v>326.10000000000002</v>
      </c>
      <c r="Q7">
        <f>+MROUND(B14/230*B6,0.05)</f>
        <v>326.10000000000002</v>
      </c>
    </row>
    <row r="8" spans="1:17" x14ac:dyDescent="0.3">
      <c r="N8" s="11">
        <v>200</v>
      </c>
      <c r="O8" s="11">
        <v>4100</v>
      </c>
      <c r="P8" s="11">
        <f>+Q8</f>
        <v>35.35</v>
      </c>
      <c r="Q8">
        <f>+MROUND(B15/420*B4,0.05)</f>
        <v>35.35</v>
      </c>
    </row>
    <row r="9" spans="1:17" x14ac:dyDescent="0.3">
      <c r="N9" s="11">
        <v>200</v>
      </c>
      <c r="O9" s="11">
        <v>4100</v>
      </c>
      <c r="P9" s="11">
        <f t="shared" ref="P9:P13" si="1">+Q9</f>
        <v>23.55</v>
      </c>
      <c r="Q9">
        <f>+MROUND(B15/420*B5,0.05)</f>
        <v>23.55</v>
      </c>
    </row>
    <row r="10" spans="1:17" x14ac:dyDescent="0.3">
      <c r="N10" s="11">
        <v>200</v>
      </c>
      <c r="O10" s="11">
        <v>4100</v>
      </c>
      <c r="P10" s="11">
        <f t="shared" si="1"/>
        <v>44.2</v>
      </c>
      <c r="Q10">
        <f>+MROUND(B15/420*B6,0.05)</f>
        <v>44.2</v>
      </c>
    </row>
    <row r="11" spans="1:17" x14ac:dyDescent="0.3">
      <c r="N11" s="11">
        <v>200</v>
      </c>
      <c r="O11" s="11">
        <v>4100</v>
      </c>
      <c r="P11" s="11">
        <f t="shared" si="1"/>
        <v>20.650000000000002</v>
      </c>
      <c r="Q11">
        <f>+MROUND(B15/420*B7,0.05)</f>
        <v>20.650000000000002</v>
      </c>
    </row>
    <row r="12" spans="1:17" x14ac:dyDescent="0.3">
      <c r="A12" t="s">
        <v>7</v>
      </c>
      <c r="B12" t="s">
        <v>8</v>
      </c>
      <c r="C12" s="1" t="s">
        <v>9</v>
      </c>
      <c r="D12" s="1" t="s">
        <v>12</v>
      </c>
      <c r="E12" s="1" t="s">
        <v>13</v>
      </c>
      <c r="F12" s="1" t="s">
        <v>14</v>
      </c>
      <c r="G12" s="1"/>
      <c r="H12" s="1"/>
      <c r="I12" s="1"/>
      <c r="N12" s="12">
        <v>350</v>
      </c>
      <c r="O12" s="12">
        <v>4250</v>
      </c>
      <c r="P12" s="12">
        <f t="shared" si="1"/>
        <v>160</v>
      </c>
      <c r="Q12">
        <f>+MROUND(B16/250*B3,0.05)</f>
        <v>160</v>
      </c>
    </row>
    <row r="13" spans="1:17" x14ac:dyDescent="0.3">
      <c r="A13" s="6">
        <v>4200</v>
      </c>
      <c r="B13" s="7">
        <v>1258</v>
      </c>
      <c r="C13" s="6" t="s">
        <v>1</v>
      </c>
      <c r="D13" s="6" t="s">
        <v>2</v>
      </c>
      <c r="E13" s="6" t="s">
        <v>5</v>
      </c>
      <c r="F13" s="3"/>
      <c r="G13" s="3"/>
      <c r="H13" s="3"/>
      <c r="I13" s="3"/>
      <c r="J13" s="3"/>
      <c r="K13" s="3"/>
      <c r="L13" s="3"/>
      <c r="M13" s="3"/>
      <c r="N13" s="12">
        <v>400</v>
      </c>
      <c r="O13" s="12">
        <v>4250</v>
      </c>
      <c r="P13" s="12">
        <f t="shared" si="1"/>
        <v>240</v>
      </c>
      <c r="Q13">
        <f>+MROUND(B16/250*B6,0.05)</f>
        <v>240</v>
      </c>
    </row>
    <row r="14" spans="1:17" x14ac:dyDescent="0.3">
      <c r="A14" s="8">
        <v>4250</v>
      </c>
      <c r="B14" s="9">
        <v>500</v>
      </c>
      <c r="C14" s="8" t="s">
        <v>3</v>
      </c>
      <c r="D14" s="8" t="s">
        <v>4</v>
      </c>
      <c r="E14" s="3"/>
      <c r="F14" s="3"/>
      <c r="G14" s="3"/>
      <c r="H14" s="3"/>
      <c r="I14" s="3"/>
      <c r="J14" s="3"/>
      <c r="K14" s="3"/>
      <c r="L14" s="3"/>
      <c r="M14" s="3"/>
    </row>
    <row r="15" spans="1:17" x14ac:dyDescent="0.3">
      <c r="A15" s="3">
        <v>4100</v>
      </c>
      <c r="B15" s="4">
        <v>123.75</v>
      </c>
      <c r="C15" s="3" t="s">
        <v>2</v>
      </c>
      <c r="D15" s="3" t="s">
        <v>3</v>
      </c>
      <c r="E15" s="3" t="s">
        <v>4</v>
      </c>
      <c r="F15" s="3" t="s">
        <v>5</v>
      </c>
      <c r="G15" s="3"/>
      <c r="H15" s="3"/>
      <c r="I15" s="3"/>
      <c r="J15" s="3"/>
      <c r="K15" s="3"/>
      <c r="L15" s="3"/>
      <c r="M15" s="3"/>
    </row>
    <row r="16" spans="1:17" x14ac:dyDescent="0.3">
      <c r="A16" s="13">
        <v>4350</v>
      </c>
      <c r="B16" s="14">
        <v>400</v>
      </c>
      <c r="C16" s="13" t="s">
        <v>1</v>
      </c>
      <c r="D16" s="13" t="s">
        <v>4</v>
      </c>
      <c r="E16" s="3"/>
      <c r="F16" s="3"/>
      <c r="G16" s="3"/>
      <c r="H16" s="3"/>
      <c r="I16" s="3"/>
      <c r="J16" s="3"/>
      <c r="K16" s="3"/>
      <c r="L16" s="3"/>
      <c r="M16" s="3"/>
    </row>
    <row r="17" spans="2:16" x14ac:dyDescent="0.3">
      <c r="B17" s="17"/>
      <c r="N17" s="18" t="s">
        <v>11</v>
      </c>
      <c r="O17" s="18"/>
      <c r="P17" s="18"/>
    </row>
    <row r="18" spans="2:16" x14ac:dyDescent="0.3">
      <c r="B18" s="17"/>
      <c r="N18" s="2" t="s">
        <v>10</v>
      </c>
      <c r="O18" s="2" t="s">
        <v>7</v>
      </c>
      <c r="P18" s="2" t="s">
        <v>8</v>
      </c>
    </row>
    <row r="19" spans="2:16" x14ac:dyDescent="0.3">
      <c r="N19" t="str">
        <f>+IF(ISNUMBER(Feuil4!#REF!),Feuil4!#REF!,"")</f>
        <v/>
      </c>
      <c r="O19" t="str">
        <f>+IF(ISNUMBER(Feuil4!#REF!),Feuil4!#REF!,"")</f>
        <v/>
      </c>
      <c r="P19" t="str">
        <f>+IF(ISNUMBER(Feuil4!#REF!),MROUND(Feuil4!#REF!,0.05),"")</f>
        <v/>
      </c>
    </row>
    <row r="20" spans="2:16" x14ac:dyDescent="0.3">
      <c r="N20" t="str">
        <f>+IF(ISNUMBER(Feuil4!#REF!),Feuil4!#REF!,"")</f>
        <v/>
      </c>
      <c r="O20" t="str">
        <f>+IF(ISNUMBER(Feuil4!#REF!),Feuil4!#REF!,"")</f>
        <v/>
      </c>
      <c r="P20" t="str">
        <f>+IF(ISNUMBER(Feuil4!#REF!),MROUND(Feuil4!#REF!,0.05),"")</f>
        <v/>
      </c>
    </row>
    <row r="21" spans="2:16" x14ac:dyDescent="0.3">
      <c r="N21" t="str">
        <f>+IF(ISNUMBER(Feuil4!#REF!),Feuil4!#REF!,"")</f>
        <v/>
      </c>
      <c r="O21" t="str">
        <f>+IF(ISNUMBER(Feuil4!#REF!),Feuil4!#REF!,"")</f>
        <v/>
      </c>
      <c r="P21" t="str">
        <f>+IF(ISNUMBER(Feuil4!#REF!),MROUND(Feuil4!#REF!,0.05),"")</f>
        <v/>
      </c>
    </row>
    <row r="22" spans="2:16" x14ac:dyDescent="0.3">
      <c r="N22" t="str">
        <f>+IF(ISNUMBER(Feuil4!#REF!),Feuil4!#REF!,"")</f>
        <v/>
      </c>
      <c r="O22" t="str">
        <f>+IF(ISNUMBER(Feuil4!#REF!),Feuil4!#REF!,"")</f>
        <v/>
      </c>
      <c r="P22" t="str">
        <f>+IF(ISNUMBER(Feuil4!#REF!),MROUND(Feuil4!#REF!,0.05),"")</f>
        <v/>
      </c>
    </row>
    <row r="23" spans="2:16" x14ac:dyDescent="0.3">
      <c r="N23" t="str">
        <f>+IF(ISNUMBER(Feuil4!#REF!),Feuil4!#REF!,"")</f>
        <v/>
      </c>
      <c r="O23" t="str">
        <f>+IF(ISNUMBER(Feuil4!#REF!),Feuil4!#REF!,"")</f>
        <v/>
      </c>
      <c r="P23" t="str">
        <f>+IF(ISNUMBER(Feuil4!#REF!),MROUND(Feuil4!#REF!,0.05),"")</f>
        <v/>
      </c>
    </row>
    <row r="24" spans="2:16" x14ac:dyDescent="0.3">
      <c r="N24" t="str">
        <f>+IF(ISNUMBER(Feuil4!#REF!),Feuil4!#REF!,"")</f>
        <v/>
      </c>
      <c r="O24" t="str">
        <f>+IF(ISNUMBER(Feuil4!#REF!),Feuil4!#REF!,"")</f>
        <v/>
      </c>
      <c r="P24" t="str">
        <f>+IF(ISNUMBER(Feuil4!#REF!),MROUND(Feuil4!#REF!,0.05),"")</f>
        <v/>
      </c>
    </row>
    <row r="25" spans="2:16" x14ac:dyDescent="0.3">
      <c r="N25" t="str">
        <f>+IF(ISNUMBER(Feuil4!#REF!),Feuil4!#REF!,"")</f>
        <v/>
      </c>
      <c r="O25" t="str">
        <f>+IF(ISNUMBER(Feuil4!#REF!),Feuil4!#REF!,"")</f>
        <v/>
      </c>
      <c r="P25" t="str">
        <f>+IF(ISNUMBER(Feuil4!#REF!),MROUND(Feuil4!#REF!,0.05),"")</f>
        <v/>
      </c>
    </row>
    <row r="26" spans="2:16" x14ac:dyDescent="0.3">
      <c r="N26" t="str">
        <f>+IF(ISNUMBER(Feuil4!#REF!),Feuil4!#REF!,"")</f>
        <v/>
      </c>
      <c r="O26" t="str">
        <f>+IF(ISNUMBER(Feuil4!#REF!),Feuil4!#REF!,"")</f>
        <v/>
      </c>
      <c r="P26" t="str">
        <f>+IF(ISNUMBER(Feuil4!#REF!),MROUND(Feuil4!#REF!,0.05),"")</f>
        <v/>
      </c>
    </row>
    <row r="27" spans="2:16" x14ac:dyDescent="0.3">
      <c r="N27" t="str">
        <f>+IF(ISNUMBER(Feuil4!#REF!),Feuil4!#REF!,"")</f>
        <v/>
      </c>
      <c r="O27" t="str">
        <f>+IF(ISNUMBER(Feuil4!#REF!),Feuil4!#REF!,"")</f>
        <v/>
      </c>
      <c r="P27" t="str">
        <f>+IF(ISNUMBER(Feuil4!#REF!),MROUND(Feuil4!#REF!,0.05),"")</f>
        <v/>
      </c>
    </row>
    <row r="28" spans="2:16" x14ac:dyDescent="0.3">
      <c r="N28" t="str">
        <f>+IF(ISNUMBER(Feuil4!#REF!),Feuil4!#REF!,"")</f>
        <v/>
      </c>
      <c r="O28" t="str">
        <f>+IF(ISNUMBER(Feuil4!#REF!),Feuil4!#REF!,"")</f>
        <v/>
      </c>
      <c r="P28" t="str">
        <f>+IF(ISNUMBER(Feuil4!#REF!),MROUND(Feuil4!#REF!,0.05),"")</f>
        <v/>
      </c>
    </row>
    <row r="29" spans="2:16" x14ac:dyDescent="0.3">
      <c r="N29" t="str">
        <f>+IF(ISNUMBER(Feuil4!#REF!),Feuil4!#REF!,"")</f>
        <v/>
      </c>
      <c r="O29" t="str">
        <f>+IF(ISNUMBER(Feuil4!#REF!),Feuil4!#REF!,"")</f>
        <v/>
      </c>
      <c r="P29" t="str">
        <f>+IF(ISNUMBER(Feuil4!#REF!),MROUND(Feuil4!#REF!,0.05),"")</f>
        <v/>
      </c>
    </row>
    <row r="30" spans="2:16" x14ac:dyDescent="0.3">
      <c r="N30" t="str">
        <f>+IF(ISNUMBER(Feuil4!#REF!),Feuil4!#REF!,"")</f>
        <v/>
      </c>
      <c r="O30" t="str">
        <f>+IF(ISNUMBER(Feuil4!#REF!),Feuil4!#REF!,"")</f>
        <v/>
      </c>
      <c r="P30" t="str">
        <f>+IF(ISNUMBER(Feuil4!#REF!),MROUND(Feuil4!#REF!,0.05),"")</f>
        <v/>
      </c>
    </row>
    <row r="31" spans="2:16" x14ac:dyDescent="0.3">
      <c r="N31" t="str">
        <f>+IF(ISNUMBER(Feuil4!I13),Feuil4!I13,"")</f>
        <v/>
      </c>
      <c r="O31" t="str">
        <f>+IF(ISNUMBER(Feuil4!J13),Feuil4!J13,"")</f>
        <v/>
      </c>
      <c r="P31" t="str">
        <f>+IF(ISNUMBER(Feuil4!K13),MROUND(Feuil4!K13,0.05),"")</f>
        <v/>
      </c>
    </row>
    <row r="32" spans="2:16" x14ac:dyDescent="0.3">
      <c r="N32" t="str">
        <f>+IF(ISNUMBER(Feuil4!I14),Feuil4!I14,"")</f>
        <v/>
      </c>
      <c r="O32" t="str">
        <f>+IF(ISNUMBER(Feuil4!J14),Feuil4!J14,"")</f>
        <v/>
      </c>
      <c r="P32" t="str">
        <f>+IF(ISNUMBER(Feuil4!K14),MROUND(Feuil4!K14,0.05),"")</f>
        <v/>
      </c>
    </row>
    <row r="33" spans="14:16" x14ac:dyDescent="0.3">
      <c r="N33" t="str">
        <f>+IF(ISNUMBER(Feuil4!I15),Feuil4!I15,"")</f>
        <v/>
      </c>
      <c r="O33" t="str">
        <f>+IF(ISNUMBER(Feuil4!J15),Feuil4!J15,"")</f>
        <v/>
      </c>
      <c r="P33" t="str">
        <f>+IF(ISNUMBER(Feuil4!K15),MROUND(Feuil4!K15,0.05),"")</f>
        <v/>
      </c>
    </row>
    <row r="34" spans="14:16" x14ac:dyDescent="0.3">
      <c r="N34" t="str">
        <f>+IF(ISNUMBER(Feuil4!I16),Feuil4!I16,"")</f>
        <v/>
      </c>
      <c r="O34" t="str">
        <f>+IF(ISNUMBER(Feuil4!J16),Feuil4!J16,"")</f>
        <v/>
      </c>
      <c r="P34" t="str">
        <f>+IF(ISNUMBER(Feuil4!K16),MROUND(Feuil4!K16,0.05),"")</f>
        <v/>
      </c>
    </row>
    <row r="35" spans="14:16" x14ac:dyDescent="0.3">
      <c r="N35" t="str">
        <f>+IF(ISNUMBER(Feuil4!I17),Feuil4!I17,"")</f>
        <v/>
      </c>
      <c r="O35" t="str">
        <f>+IF(ISNUMBER(Feuil4!J17),Feuil4!J17,"")</f>
        <v/>
      </c>
      <c r="P35" t="str">
        <f>+IF(ISNUMBER(Feuil4!K17),MROUND(Feuil4!K17,0.05),"")</f>
        <v/>
      </c>
    </row>
    <row r="36" spans="14:16" x14ac:dyDescent="0.3">
      <c r="N36" t="str">
        <f>+IF(ISNUMBER(Feuil4!I18),Feuil4!I18,"")</f>
        <v/>
      </c>
      <c r="O36" t="str">
        <f>+IF(ISNUMBER(Feuil4!J18),Feuil4!J18,"")</f>
        <v/>
      </c>
      <c r="P36" t="str">
        <f>+IF(ISNUMBER(Feuil4!K18),MROUND(Feuil4!K18,0.05),"")</f>
        <v/>
      </c>
    </row>
    <row r="37" spans="14:16" x14ac:dyDescent="0.3">
      <c r="N37" t="str">
        <f>+IF(ISNUMBER(Feuil4!I19),Feuil4!I19,"")</f>
        <v/>
      </c>
      <c r="O37" t="str">
        <f>+IF(ISNUMBER(Feuil4!J19),Feuil4!J19,"")</f>
        <v/>
      </c>
    </row>
  </sheetData>
  <mergeCells count="2">
    <mergeCell ref="N1:P1"/>
    <mergeCell ref="N17:P17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I1" sqref="I1"/>
    </sheetView>
  </sheetViews>
  <sheetFormatPr baseColWidth="10" defaultRowHeight="15.05" x14ac:dyDescent="0.3"/>
  <cols>
    <col min="1" max="1" width="6" customWidth="1"/>
    <col min="2" max="2" width="5.6640625" customWidth="1"/>
    <col min="3" max="3" width="15.6640625" customWidth="1"/>
    <col min="4" max="4" width="5.6640625" bestFit="1" customWidth="1"/>
    <col min="5" max="5" width="9.21875" customWidth="1"/>
    <col min="6" max="6" width="9.88671875" customWidth="1"/>
    <col min="7" max="7" width="8.109375" customWidth="1"/>
    <col min="9" max="9" width="15.6640625" customWidth="1"/>
    <col min="10" max="10" width="9.21875" customWidth="1"/>
    <col min="11" max="11" width="12" bestFit="1" customWidth="1"/>
  </cols>
  <sheetData>
    <row r="1" spans="1:7" x14ac:dyDescent="0.3">
      <c r="A1" s="16" t="s">
        <v>0</v>
      </c>
      <c r="B1" s="16" t="s">
        <v>6</v>
      </c>
      <c r="C1" s="15" t="s">
        <v>10</v>
      </c>
      <c r="E1" s="16" t="s">
        <v>7</v>
      </c>
      <c r="F1" s="16" t="s">
        <v>8</v>
      </c>
      <c r="G1" s="16" t="s">
        <v>15</v>
      </c>
    </row>
    <row r="2" spans="1:7" x14ac:dyDescent="0.3">
      <c r="A2" s="16" t="s">
        <v>1</v>
      </c>
      <c r="B2" s="16">
        <v>100</v>
      </c>
      <c r="C2" s="15">
        <v>200</v>
      </c>
      <c r="E2" s="16">
        <v>4200</v>
      </c>
      <c r="F2" s="16">
        <v>1258</v>
      </c>
      <c r="G2" s="16" t="s">
        <v>1</v>
      </c>
    </row>
    <row r="3" spans="1:7" x14ac:dyDescent="0.3">
      <c r="A3" s="16" t="s">
        <v>2</v>
      </c>
      <c r="B3" s="16">
        <v>120</v>
      </c>
      <c r="C3" s="15">
        <v>250</v>
      </c>
      <c r="E3" s="16">
        <v>4200</v>
      </c>
      <c r="F3" s="16">
        <v>1258</v>
      </c>
      <c r="G3" s="16" t="s">
        <v>2</v>
      </c>
    </row>
    <row r="4" spans="1:7" x14ac:dyDescent="0.3">
      <c r="A4" s="16" t="s">
        <v>3</v>
      </c>
      <c r="B4" s="16">
        <v>80</v>
      </c>
      <c r="C4" s="15">
        <v>350</v>
      </c>
      <c r="E4" s="16">
        <v>4200</v>
      </c>
      <c r="F4" s="16">
        <v>1258</v>
      </c>
      <c r="G4" s="16" t="s">
        <v>5</v>
      </c>
    </row>
    <row r="5" spans="1:7" x14ac:dyDescent="0.3">
      <c r="A5" s="16" t="s">
        <v>4</v>
      </c>
      <c r="B5" s="16">
        <v>150</v>
      </c>
      <c r="C5" s="15">
        <v>400</v>
      </c>
      <c r="E5" s="16">
        <v>4250</v>
      </c>
      <c r="F5" s="16">
        <v>500</v>
      </c>
      <c r="G5" s="16" t="s">
        <v>3</v>
      </c>
    </row>
    <row r="6" spans="1:7" x14ac:dyDescent="0.3">
      <c r="A6" s="16" t="s">
        <v>5</v>
      </c>
      <c r="B6" s="16">
        <v>70</v>
      </c>
      <c r="C6" s="15">
        <v>450</v>
      </c>
      <c r="E6" s="16">
        <v>4250</v>
      </c>
      <c r="F6" s="16">
        <v>500</v>
      </c>
      <c r="G6" s="16" t="s">
        <v>4</v>
      </c>
    </row>
    <row r="7" spans="1:7" x14ac:dyDescent="0.3">
      <c r="E7" s="16">
        <v>4100</v>
      </c>
      <c r="F7" s="16">
        <v>123.75</v>
      </c>
      <c r="G7" s="16" t="s">
        <v>2</v>
      </c>
    </row>
    <row r="8" spans="1:7" x14ac:dyDescent="0.3">
      <c r="E8" s="16">
        <v>4100</v>
      </c>
      <c r="F8" s="16">
        <v>123.75</v>
      </c>
      <c r="G8" s="16" t="s">
        <v>3</v>
      </c>
    </row>
    <row r="9" spans="1:7" x14ac:dyDescent="0.3">
      <c r="E9" s="16">
        <v>4100</v>
      </c>
      <c r="F9" s="16">
        <v>123.75</v>
      </c>
      <c r="G9" s="16" t="s">
        <v>4</v>
      </c>
    </row>
    <row r="10" spans="1:7" x14ac:dyDescent="0.3">
      <c r="E10" s="16">
        <v>4100</v>
      </c>
      <c r="F10" s="16">
        <v>123.75</v>
      </c>
      <c r="G10" s="16" t="s">
        <v>5</v>
      </c>
    </row>
    <row r="11" spans="1:7" x14ac:dyDescent="0.3">
      <c r="E11" s="16">
        <v>4350</v>
      </c>
      <c r="F11" s="16">
        <v>400</v>
      </c>
      <c r="G11" s="16" t="s">
        <v>1</v>
      </c>
    </row>
    <row r="12" spans="1:7" x14ac:dyDescent="0.3">
      <c r="E12" s="16">
        <v>4350</v>
      </c>
      <c r="F12" s="16">
        <v>400</v>
      </c>
      <c r="G12" s="16" t="s">
        <v>4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316C31-60D9-4E8B-B631-5825091C9E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Boy</dc:creator>
  <cp:lastModifiedBy>Christophe Boy</cp:lastModifiedBy>
  <dcterms:created xsi:type="dcterms:W3CDTF">2021-03-22T09:00:50Z</dcterms:created>
  <dcterms:modified xsi:type="dcterms:W3CDTF">2021-03-22T14:46:25Z</dcterms:modified>
</cp:coreProperties>
</file>