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QUENTIN LESPAGNOL\Desktop\"/>
    </mc:Choice>
  </mc:AlternateContent>
  <xr:revisionPtr revIDLastSave="0" documentId="8_{79749ED2-172C-4164-93FE-354E1EEF16D6}" xr6:coauthVersionLast="47" xr6:coauthVersionMax="47" xr10:uidLastSave="{00000000-0000-0000-0000-000000000000}"/>
  <bookViews>
    <workbookView xWindow="-120" yWindow="-120" windowWidth="29040" windowHeight="15840" xr2:uid="{AF752B57-9A44-48EB-BB97-399DCBA5F1B9}"/>
  </bookViews>
  <sheets>
    <sheet name="Analyse Titre" sheetId="2" r:id="rId1"/>
    <sheet name="TCD" sheetId="1" r:id="rId2"/>
  </sheets>
  <definedNames>
    <definedName name="code">tbltitre[[#Headers],[Code yahoo]]</definedName>
    <definedName name="DD">'Analyse Titre'!$L$2</definedName>
    <definedName name="DDC">'Analyse Titre'!$T$3</definedName>
    <definedName name="Debut">'Analyse Titre'!$A$1</definedName>
    <definedName name="DF">'Analyse Titre'!$L$3</definedName>
    <definedName name="DFC">'Analyse Titre'!$T$4</definedName>
    <definedName name="nban">'Analyse Titre'!$V$1</definedName>
    <definedName name="PREM">'Analyse Titre'!$A$2</definedName>
    <definedName name="tableau1">tbltitre[[#Headers],[Code yahoo]]</definedName>
    <definedName name="tblcode">tbltitre[#All]</definedName>
    <definedName name="titre">'Analyse Titre'!$L$1</definedName>
  </definedNames>
  <calcPr calcId="191029"/>
  <pivotCaches>
    <pivotCache cacheId="4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5" i="2" l="1"/>
  <c r="L3" i="2"/>
  <c r="S4" i="2" s="1"/>
  <c r="V1" i="2"/>
  <c r="R6" i="2" s="1"/>
  <c r="R11" i="2"/>
  <c r="R5" i="2"/>
  <c r="R7" i="2"/>
  <c r="R8" i="2"/>
  <c r="R9" i="2" s="1"/>
  <c r="R10" i="2"/>
  <c r="R12" i="2"/>
  <c r="R13" i="2"/>
  <c r="R14" i="2"/>
  <c r="S3" i="2"/>
  <c r="T2" i="2" l="1"/>
  <c r="T4" i="2" s="1"/>
  <c r="T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A0B72A-1249-4941-A9F3-225D1C57CC74}" keepAlive="1" name="Requête - ^FCHI?period1=1615135733&amp;period2=1646671733&amp;interval=1d&amp;events=history&amp;includeAd" description="Connexion à la requête « ^FCHI?period1=1615135733&amp;period2=1646671733&amp;interval=1d&amp;events=history&amp;includeAd » dans le classeur." type="5" refreshedVersion="7" minRefreshableVersion="3" background="1" saveData="1">
    <dbPr connection="Provider=Microsoft.Mashup.OleDb.1;Data Source=$Workbook$;Location=&quot;^FCHI?period1=1615135733&amp;period2=1646671733&amp;interval=1d&amp;events=history&amp;includeAd&quot;;Extended Properties=&quot;&quot;" command="SELECT * FROM [^FCHI?period1=1615135733&amp;period2=1646671733&amp;interval=1d&amp;events=history&amp;includeAd]"/>
  </connection>
</connections>
</file>

<file path=xl/sharedStrings.xml><?xml version="1.0" encoding="utf-8"?>
<sst xmlns="http://schemas.openxmlformats.org/spreadsheetml/2006/main" count="40" uniqueCount="37">
  <si>
    <t>Date</t>
  </si>
  <si>
    <t>Volume</t>
  </si>
  <si>
    <t>Titre</t>
  </si>
  <si>
    <t xml:space="preserve">De : </t>
  </si>
  <si>
    <t>à :</t>
  </si>
  <si>
    <t>Code yahoo</t>
  </si>
  <si>
    <t>AC.PA</t>
  </si>
  <si>
    <t>AI.PA</t>
  </si>
  <si>
    <t>OR.PA</t>
  </si>
  <si>
    <t>Accor</t>
  </si>
  <si>
    <t>Air liquide</t>
  </si>
  <si>
    <t>L'oréal</t>
  </si>
  <si>
    <t>Ouverture</t>
  </si>
  <si>
    <t>Haut</t>
  </si>
  <si>
    <t>Bas</t>
  </si>
  <si>
    <t>Clôture</t>
  </si>
  <si>
    <t>Nb d'années</t>
  </si>
  <si>
    <t>Volume moyen</t>
  </si>
  <si>
    <t>Date dif</t>
  </si>
  <si>
    <t>Date calcul</t>
  </si>
  <si>
    <t>Ecart type</t>
  </si>
  <si>
    <t>Last</t>
  </si>
  <si>
    <t>Var période</t>
  </si>
  <si>
    <t>1er Quartil 25%</t>
  </si>
  <si>
    <t>Médiane 50%</t>
  </si>
  <si>
    <t>3ème Quartil 75%</t>
  </si>
  <si>
    <t>Étiquettes de lignes</t>
  </si>
  <si>
    <t>Total général</t>
  </si>
  <si>
    <t>Somme de Clôture</t>
  </si>
  <si>
    <t>Mini</t>
  </si>
  <si>
    <t>Max</t>
  </si>
  <si>
    <t>MM50</t>
  </si>
  <si>
    <t>MM100</t>
  </si>
  <si>
    <t>MM20</t>
  </si>
  <si>
    <t>Somme de MM20</t>
  </si>
  <si>
    <t>Somme de MM50</t>
  </si>
  <si>
    <t>Somme de MM100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</si>
</sst>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0.0000"/>
    <numFmt numFmtId="165" formatCode="_-* #,##0.0\ &quot;€&quot;_-;\-* #,##0.0\ &quot;€&quot;_-;_-* &quot;-&quot;??\ &quot;€&quot;_-;_-@_-"/>
    <numFmt numFmtId="166" formatCode="0.000000000"/>
    <numFmt numFmtId="167" formatCode="0.0%"/>
    <numFmt numFmtId="168" formatCode="#,##0.00\ &quot;€&quot;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4" fontId="0" fillId="0" borderId="0" xfId="2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44" fontId="0" fillId="0" borderId="0" xfId="2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65" fontId="0" fillId="0" borderId="0" xfId="2" applyNumberFormat="1" applyFont="1" applyBorder="1" applyAlignment="1">
      <alignment horizontal="center"/>
    </xf>
    <xf numFmtId="166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167" fontId="0" fillId="0" borderId="0" xfId="3" applyNumberFormat="1" applyFont="1" applyBorder="1" applyAlignment="1">
      <alignment horizontal="center"/>
    </xf>
    <xf numFmtId="168" fontId="0" fillId="0" borderId="0" xfId="0" applyNumberFormat="1"/>
    <xf numFmtId="44" fontId="0" fillId="0" borderId="0" xfId="2" applyFont="1"/>
    <xf numFmtId="0" fontId="3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11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border>
        <bottom style="thin">
          <color indexed="64"/>
        </bottom>
      </border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[tableau-analyse-cours2-vierge-1.xlsm]TCD!tcd1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  <c:spPr>
          <a:ln w="19050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12700" cap="rnd">
            <a:solidFill>
              <a:srgbClr val="FF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12700" cap="rnd">
            <a:solidFill>
              <a:schemeClr val="tx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12700" cap="rnd">
            <a:solidFill>
              <a:schemeClr val="accent4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8452610090405364E-2"/>
          <c:y val="3.7180126823239318E-2"/>
          <c:w val="0.95154738990959475"/>
          <c:h val="0.9464730845690581"/>
        </c:manualLayout>
      </c:layout>
      <c:lineChart>
        <c:grouping val="standar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Somme de Clôture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TCD!$B$2:$B$54</c:f>
              <c:numCache>
                <c:formatCode>General</c:formatCode>
                <c:ptCount val="52"/>
                <c:pt idx="0">
                  <c:v>154.5</c:v>
                </c:pt>
                <c:pt idx="1">
                  <c:v>157.479996</c:v>
                </c:pt>
                <c:pt idx="2">
                  <c:v>160.03999300000001</c:v>
                </c:pt>
                <c:pt idx="3">
                  <c:v>157</c:v>
                </c:pt>
                <c:pt idx="4">
                  <c:v>156.44000199999999</c:v>
                </c:pt>
                <c:pt idx="5">
                  <c:v>156.08000200000001</c:v>
                </c:pt>
                <c:pt idx="6">
                  <c:v>156.740005</c:v>
                </c:pt>
                <c:pt idx="7">
                  <c:v>158.199997</c:v>
                </c:pt>
                <c:pt idx="8">
                  <c:v>156.58000200000001</c:v>
                </c:pt>
                <c:pt idx="9">
                  <c:v>154.740005</c:v>
                </c:pt>
                <c:pt idx="10">
                  <c:v>155.300003</c:v>
                </c:pt>
                <c:pt idx="11">
                  <c:v>153.58000200000001</c:v>
                </c:pt>
                <c:pt idx="12">
                  <c:v>155.800003</c:v>
                </c:pt>
                <c:pt idx="13">
                  <c:v>157.53999300000001</c:v>
                </c:pt>
                <c:pt idx="14">
                  <c:v>155.199997</c:v>
                </c:pt>
                <c:pt idx="15">
                  <c:v>150.720001</c:v>
                </c:pt>
                <c:pt idx="16">
                  <c:v>152.10000600000001</c:v>
                </c:pt>
                <c:pt idx="17">
                  <c:v>152.38000500000001</c:v>
                </c:pt>
                <c:pt idx="18">
                  <c:v>153.520004</c:v>
                </c:pt>
                <c:pt idx="19">
                  <c:v>151.199997</c:v>
                </c:pt>
                <c:pt idx="20">
                  <c:v>151.38000500000001</c:v>
                </c:pt>
                <c:pt idx="21">
                  <c:v>152.05999800000001</c:v>
                </c:pt>
                <c:pt idx="22">
                  <c:v>154.020004</c:v>
                </c:pt>
                <c:pt idx="23">
                  <c:v>151</c:v>
                </c:pt>
                <c:pt idx="24">
                  <c:v>147.259995</c:v>
                </c:pt>
                <c:pt idx="25">
                  <c:v>146.5</c:v>
                </c:pt>
                <c:pt idx="26">
                  <c:v>145.820007</c:v>
                </c:pt>
                <c:pt idx="27">
                  <c:v>145.86000100000001</c:v>
                </c:pt>
                <c:pt idx="28">
                  <c:v>148</c:v>
                </c:pt>
                <c:pt idx="29">
                  <c:v>143.679993</c:v>
                </c:pt>
                <c:pt idx="30">
                  <c:v>142.11999499999999</c:v>
                </c:pt>
                <c:pt idx="31">
                  <c:v>144.520004</c:v>
                </c:pt>
                <c:pt idx="32">
                  <c:v>148.39999399999999</c:v>
                </c:pt>
                <c:pt idx="33">
                  <c:v>150.320007</c:v>
                </c:pt>
                <c:pt idx="34">
                  <c:v>150.740005</c:v>
                </c:pt>
                <c:pt idx="35">
                  <c:v>146.679993</c:v>
                </c:pt>
                <c:pt idx="36">
                  <c:v>146.479996</c:v>
                </c:pt>
                <c:pt idx="37">
                  <c:v>148.259995</c:v>
                </c:pt>
                <c:pt idx="38">
                  <c:v>144.58000200000001</c:v>
                </c:pt>
                <c:pt idx="39">
                  <c:v>148</c:v>
                </c:pt>
                <c:pt idx="40">
                  <c:v>148.699997</c:v>
                </c:pt>
                <c:pt idx="41">
                  <c:v>147.96000699999999</c:v>
                </c:pt>
                <c:pt idx="42">
                  <c:v>148.820007</c:v>
                </c:pt>
                <c:pt idx="43">
                  <c:v>147.520004</c:v>
                </c:pt>
                <c:pt idx="44">
                  <c:v>143.240005</c:v>
                </c:pt>
                <c:pt idx="45">
                  <c:v>141.179993</c:v>
                </c:pt>
                <c:pt idx="46">
                  <c:v>137.61999499999999</c:v>
                </c:pt>
                <c:pt idx="47">
                  <c:v>145.979996</c:v>
                </c:pt>
                <c:pt idx="48">
                  <c:v>141.96000699999999</c:v>
                </c:pt>
                <c:pt idx="49">
                  <c:v>143.759995</c:v>
                </c:pt>
                <c:pt idx="50">
                  <c:v>44634</c:v>
                </c:pt>
                <c:pt idx="51">
                  <c:v>148.03999300000001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D3-477F-91FE-A8D04E1C743C}"/>
            </c:ext>
          </c:extLst>
        </c:ser>
        <c:ser>
          <c:idx val="1"/>
          <c:order val="1"/>
          <c:tx>
            <c:strRef>
              <c:f>TCD!$C$1</c:f>
              <c:strCache>
                <c:ptCount val="1"/>
                <c:pt idx="0">
                  <c:v>Somme de MM20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TCD!$C$2:$C$54</c:f>
              <c:numCache>
                <c:formatCode>General</c:formatCode>
                <c:ptCount val="52"/>
                <c:pt idx="0">
                  <c:v>154.199997</c:v>
                </c:pt>
                <c:pt idx="1">
                  <c:v>154.76000199999999</c:v>
                </c:pt>
                <c:pt idx="2">
                  <c:v>155.58666966666667</c:v>
                </c:pt>
                <c:pt idx="3">
                  <c:v>156.29000074999999</c:v>
                </c:pt>
                <c:pt idx="4">
                  <c:v>156.27600079999999</c:v>
                </c:pt>
                <c:pt idx="5">
                  <c:v>156.45000183333335</c:v>
                </c:pt>
                <c:pt idx="6">
                  <c:v>156.52857299999999</c:v>
                </c:pt>
                <c:pt idx="7">
                  <c:v>156.69750199999999</c:v>
                </c:pt>
                <c:pt idx="8">
                  <c:v>156.86666855555552</c:v>
                </c:pt>
                <c:pt idx="9">
                  <c:v>156.810002</c:v>
                </c:pt>
                <c:pt idx="10">
                  <c:v>156.65272927272724</c:v>
                </c:pt>
                <c:pt idx="11">
                  <c:v>156.53333524999996</c:v>
                </c:pt>
                <c:pt idx="12">
                  <c:v>156.2738482307692</c:v>
                </c:pt>
                <c:pt idx="13">
                  <c:v>156.21143007142857</c:v>
                </c:pt>
                <c:pt idx="14">
                  <c:v>156.15466813333333</c:v>
                </c:pt>
                <c:pt idx="15">
                  <c:v>156.0625009375</c:v>
                </c:pt>
                <c:pt idx="16">
                  <c:v>155.87176599999998</c:v>
                </c:pt>
                <c:pt idx="17">
                  <c:v>155.68777888888889</c:v>
                </c:pt>
                <c:pt idx="18">
                  <c:v>155.48842178947368</c:v>
                </c:pt>
                <c:pt idx="19">
                  <c:v>155.32500075000002</c:v>
                </c:pt>
                <c:pt idx="20">
                  <c:v>155.2430008</c:v>
                </c:pt>
                <c:pt idx="21">
                  <c:v>155.08300020000001</c:v>
                </c:pt>
                <c:pt idx="22">
                  <c:v>154.89599995</c:v>
                </c:pt>
                <c:pt idx="23">
                  <c:v>154.6920006</c:v>
                </c:pt>
                <c:pt idx="24">
                  <c:v>154.42900090000001</c:v>
                </c:pt>
                <c:pt idx="25">
                  <c:v>153.95000080000003</c:v>
                </c:pt>
                <c:pt idx="26">
                  <c:v>153.44300085000003</c:v>
                </c:pt>
                <c:pt idx="27">
                  <c:v>152.86900030000001</c:v>
                </c:pt>
                <c:pt idx="28">
                  <c:v>152.26600045000001</c:v>
                </c:pt>
                <c:pt idx="29">
                  <c:v>151.79300010000003</c:v>
                </c:pt>
                <c:pt idx="30">
                  <c:v>151.14400030000002</c:v>
                </c:pt>
                <c:pt idx="31">
                  <c:v>150.48300025</c:v>
                </c:pt>
                <c:pt idx="32">
                  <c:v>150.26800010000002</c:v>
                </c:pt>
                <c:pt idx="33">
                  <c:v>149.96500020000002</c:v>
                </c:pt>
                <c:pt idx="34">
                  <c:v>149.70500035000003</c:v>
                </c:pt>
                <c:pt idx="35">
                  <c:v>149.56400075000002</c:v>
                </c:pt>
                <c:pt idx="36">
                  <c:v>149.09800040000002</c:v>
                </c:pt>
                <c:pt idx="37">
                  <c:v>148.83600085</c:v>
                </c:pt>
                <c:pt idx="38">
                  <c:v>148.41600115</c:v>
                </c:pt>
                <c:pt idx="39">
                  <c:v>148.06200104999999</c:v>
                </c:pt>
                <c:pt idx="40">
                  <c:v>147.73700105</c:v>
                </c:pt>
                <c:pt idx="41">
                  <c:v>147.52300110000002</c:v>
                </c:pt>
                <c:pt idx="42">
                  <c:v>147.22600100000002</c:v>
                </c:pt>
                <c:pt idx="43">
                  <c:v>146.92400060000003</c:v>
                </c:pt>
                <c:pt idx="44">
                  <c:v>146.70999990000001</c:v>
                </c:pt>
                <c:pt idx="45">
                  <c:v>146.32299965000001</c:v>
                </c:pt>
                <c:pt idx="46">
                  <c:v>145.94899985000001</c:v>
                </c:pt>
                <c:pt idx="47">
                  <c:v>145.59700020000002</c:v>
                </c:pt>
                <c:pt idx="48">
                  <c:v>145.62500005000004</c:v>
                </c:pt>
                <c:pt idx="49">
                  <c:v>145.39199990000003</c:v>
                </c:pt>
                <c:pt idx="50">
                  <c:v>2369.9869996000002</c:v>
                </c:pt>
                <c:pt idx="51">
                  <c:v>2370.2409997000004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D3-477F-91FE-A8D04E1C743C}"/>
            </c:ext>
          </c:extLst>
        </c:ser>
        <c:ser>
          <c:idx val="2"/>
          <c:order val="2"/>
          <c:tx>
            <c:strRef>
              <c:f>TCD!$D$1</c:f>
              <c:strCache>
                <c:ptCount val="1"/>
                <c:pt idx="0">
                  <c:v>Somme de MM50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TCD!$D$2:$D$54</c:f>
              <c:numCache>
                <c:formatCode>General</c:formatCode>
                <c:ptCount val="52"/>
                <c:pt idx="0">
                  <c:v>154.199997</c:v>
                </c:pt>
                <c:pt idx="1">
                  <c:v>154.76000199999999</c:v>
                </c:pt>
                <c:pt idx="2">
                  <c:v>155.58666966666667</c:v>
                </c:pt>
                <c:pt idx="3">
                  <c:v>156.29000074999999</c:v>
                </c:pt>
                <c:pt idx="4">
                  <c:v>156.27600079999999</c:v>
                </c:pt>
                <c:pt idx="5">
                  <c:v>156.45000183333335</c:v>
                </c:pt>
                <c:pt idx="6">
                  <c:v>156.52857299999999</c:v>
                </c:pt>
                <c:pt idx="7">
                  <c:v>156.69750199999999</c:v>
                </c:pt>
                <c:pt idx="8">
                  <c:v>156.86666855555552</c:v>
                </c:pt>
                <c:pt idx="9">
                  <c:v>156.810002</c:v>
                </c:pt>
                <c:pt idx="10">
                  <c:v>156.65272927272724</c:v>
                </c:pt>
                <c:pt idx="11">
                  <c:v>156.53333524999996</c:v>
                </c:pt>
                <c:pt idx="12">
                  <c:v>156.2738482307692</c:v>
                </c:pt>
                <c:pt idx="13">
                  <c:v>156.21143007142857</c:v>
                </c:pt>
                <c:pt idx="14">
                  <c:v>156.15466813333333</c:v>
                </c:pt>
                <c:pt idx="15">
                  <c:v>156.0625009375</c:v>
                </c:pt>
                <c:pt idx="16">
                  <c:v>155.87176599999998</c:v>
                </c:pt>
                <c:pt idx="17">
                  <c:v>155.68777888888889</c:v>
                </c:pt>
                <c:pt idx="18">
                  <c:v>155.48842178947368</c:v>
                </c:pt>
                <c:pt idx="19">
                  <c:v>155.32500075000002</c:v>
                </c:pt>
                <c:pt idx="20">
                  <c:v>155.19333395238095</c:v>
                </c:pt>
                <c:pt idx="21">
                  <c:v>155.05363672727273</c:v>
                </c:pt>
                <c:pt idx="22">
                  <c:v>154.98608730434785</c:v>
                </c:pt>
                <c:pt idx="23">
                  <c:v>154.95833395833333</c:v>
                </c:pt>
                <c:pt idx="24">
                  <c:v>154.79840088</c:v>
                </c:pt>
                <c:pt idx="25">
                  <c:v>154.52692411538462</c:v>
                </c:pt>
                <c:pt idx="26">
                  <c:v>154.242964</c:v>
                </c:pt>
                <c:pt idx="27">
                  <c:v>153.96285792857142</c:v>
                </c:pt>
                <c:pt idx="28">
                  <c:v>153.69379400000003</c:v>
                </c:pt>
                <c:pt idx="29">
                  <c:v>153.46533406666668</c:v>
                </c:pt>
                <c:pt idx="30">
                  <c:v>153.09871058064516</c:v>
                </c:pt>
                <c:pt idx="31">
                  <c:v>152.751875875</c:v>
                </c:pt>
                <c:pt idx="32">
                  <c:v>152.63394027272727</c:v>
                </c:pt>
                <c:pt idx="33">
                  <c:v>152.53705955882353</c:v>
                </c:pt>
                <c:pt idx="34">
                  <c:v>152.46914368571427</c:v>
                </c:pt>
                <c:pt idx="35">
                  <c:v>152.45222305555555</c:v>
                </c:pt>
                <c:pt idx="36">
                  <c:v>152.21027108108109</c:v>
                </c:pt>
                <c:pt idx="37">
                  <c:v>152.08157992105262</c:v>
                </c:pt>
                <c:pt idx="38">
                  <c:v>151.86153941025643</c:v>
                </c:pt>
                <c:pt idx="39">
                  <c:v>151.6935009</c:v>
                </c:pt>
                <c:pt idx="40">
                  <c:v>151.5560983902439</c:v>
                </c:pt>
                <c:pt idx="41">
                  <c:v>151.46761976190476</c:v>
                </c:pt>
                <c:pt idx="42">
                  <c:v>151.37674483720929</c:v>
                </c:pt>
                <c:pt idx="43">
                  <c:v>151.30636425</c:v>
                </c:pt>
                <c:pt idx="44">
                  <c:v>151.20355599999999</c:v>
                </c:pt>
                <c:pt idx="45">
                  <c:v>150.96000043478259</c:v>
                </c:pt>
                <c:pt idx="46">
                  <c:v>150.71361755319148</c:v>
                </c:pt>
                <c:pt idx="47">
                  <c:v>150.47708387499998</c:v>
                </c:pt>
                <c:pt idx="48">
                  <c:v>150.4004087142857</c:v>
                </c:pt>
                <c:pt idx="49">
                  <c:v>150.23600039999997</c:v>
                </c:pt>
                <c:pt idx="50">
                  <c:v>1039.8320004599998</c:v>
                </c:pt>
                <c:pt idx="51">
                  <c:v>1039.6672003599999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D3-477F-91FE-A8D04E1C743C}"/>
            </c:ext>
          </c:extLst>
        </c:ser>
        <c:ser>
          <c:idx val="3"/>
          <c:order val="3"/>
          <c:tx>
            <c:strRef>
              <c:f>TCD!$E$1</c:f>
              <c:strCache>
                <c:ptCount val="1"/>
                <c:pt idx="0">
                  <c:v>Somme de MM100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TCD!$E$2:$E$54</c:f>
              <c:numCache>
                <c:formatCode>General</c:formatCode>
                <c:ptCount val="52"/>
                <c:pt idx="0">
                  <c:v>154.199997</c:v>
                </c:pt>
                <c:pt idx="1">
                  <c:v>154.76000199999999</c:v>
                </c:pt>
                <c:pt idx="2">
                  <c:v>155.58666966666667</c:v>
                </c:pt>
                <c:pt idx="3">
                  <c:v>156.29000074999999</c:v>
                </c:pt>
                <c:pt idx="4">
                  <c:v>156.27600079999999</c:v>
                </c:pt>
                <c:pt idx="5">
                  <c:v>156.45000183333335</c:v>
                </c:pt>
                <c:pt idx="6">
                  <c:v>156.52857299999999</c:v>
                </c:pt>
                <c:pt idx="7">
                  <c:v>156.69750199999999</c:v>
                </c:pt>
                <c:pt idx="8">
                  <c:v>156.86666855555552</c:v>
                </c:pt>
                <c:pt idx="9">
                  <c:v>156.810002</c:v>
                </c:pt>
                <c:pt idx="10">
                  <c:v>156.65272927272724</c:v>
                </c:pt>
                <c:pt idx="11">
                  <c:v>156.53333524999996</c:v>
                </c:pt>
                <c:pt idx="12">
                  <c:v>156.2738482307692</c:v>
                </c:pt>
                <c:pt idx="13">
                  <c:v>156.21143007142857</c:v>
                </c:pt>
                <c:pt idx="14">
                  <c:v>156.15466813333333</c:v>
                </c:pt>
                <c:pt idx="15">
                  <c:v>156.0625009375</c:v>
                </c:pt>
                <c:pt idx="16">
                  <c:v>155.87176599999998</c:v>
                </c:pt>
                <c:pt idx="17">
                  <c:v>155.68777888888889</c:v>
                </c:pt>
                <c:pt idx="18">
                  <c:v>155.48842178947368</c:v>
                </c:pt>
                <c:pt idx="19">
                  <c:v>155.32500075000002</c:v>
                </c:pt>
                <c:pt idx="20">
                  <c:v>155.19333395238095</c:v>
                </c:pt>
                <c:pt idx="21">
                  <c:v>155.05363672727273</c:v>
                </c:pt>
                <c:pt idx="22">
                  <c:v>154.98608730434785</c:v>
                </c:pt>
                <c:pt idx="23">
                  <c:v>154.95833395833333</c:v>
                </c:pt>
                <c:pt idx="24">
                  <c:v>154.79840088</c:v>
                </c:pt>
                <c:pt idx="25">
                  <c:v>154.52692411538462</c:v>
                </c:pt>
                <c:pt idx="26">
                  <c:v>154.242964</c:v>
                </c:pt>
                <c:pt idx="27">
                  <c:v>153.96285792857142</c:v>
                </c:pt>
                <c:pt idx="28">
                  <c:v>153.69379400000003</c:v>
                </c:pt>
                <c:pt idx="29">
                  <c:v>153.46533406666668</c:v>
                </c:pt>
                <c:pt idx="30">
                  <c:v>153.09871058064516</c:v>
                </c:pt>
                <c:pt idx="31">
                  <c:v>152.751875875</c:v>
                </c:pt>
                <c:pt idx="32">
                  <c:v>152.63394027272727</c:v>
                </c:pt>
                <c:pt idx="33">
                  <c:v>152.53705955882353</c:v>
                </c:pt>
                <c:pt idx="34">
                  <c:v>152.46914368571427</c:v>
                </c:pt>
                <c:pt idx="35">
                  <c:v>152.45222305555555</c:v>
                </c:pt>
                <c:pt idx="36">
                  <c:v>152.21027108108109</c:v>
                </c:pt>
                <c:pt idx="37">
                  <c:v>152.08157992105262</c:v>
                </c:pt>
                <c:pt idx="38">
                  <c:v>151.86153941025643</c:v>
                </c:pt>
                <c:pt idx="39">
                  <c:v>151.6935009</c:v>
                </c:pt>
                <c:pt idx="40">
                  <c:v>151.5560983902439</c:v>
                </c:pt>
                <c:pt idx="41">
                  <c:v>151.46761976190476</c:v>
                </c:pt>
                <c:pt idx="42">
                  <c:v>151.37674483720929</c:v>
                </c:pt>
                <c:pt idx="43">
                  <c:v>151.30636425</c:v>
                </c:pt>
                <c:pt idx="44">
                  <c:v>151.20355599999999</c:v>
                </c:pt>
                <c:pt idx="45">
                  <c:v>150.96000043478259</c:v>
                </c:pt>
                <c:pt idx="46">
                  <c:v>150.71361755319148</c:v>
                </c:pt>
                <c:pt idx="47">
                  <c:v>150.47708387499998</c:v>
                </c:pt>
                <c:pt idx="48">
                  <c:v>150.4004087142857</c:v>
                </c:pt>
                <c:pt idx="49">
                  <c:v>150.23600039999997</c:v>
                </c:pt>
                <c:pt idx="50">
                  <c:v>1022.4666670588234</c:v>
                </c:pt>
                <c:pt idx="51">
                  <c:v>1005.6323081153846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D3-477F-91FE-A8D04E1C74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5668080"/>
        <c:axId val="475666440"/>
      </c:lineChart>
      <c:catAx>
        <c:axId val="47566808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75666440"/>
        <c:crosses val="autoZero"/>
        <c:auto val="1"/>
        <c:lblAlgn val="ctr"/>
        <c:lblOffset val="100"/>
        <c:tickMarkSkip val="90"/>
        <c:noMultiLvlLbl val="0"/>
      </c:catAx>
      <c:valAx>
        <c:axId val="47566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8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[tableau-analyse-cours2-vierge-1.xlsm]TCD!tcd1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19050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12700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12700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12700" cap="rnd">
            <a:solidFill>
              <a:schemeClr val="accent4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4313175499005157E-2"/>
          <c:y val="4.6681233110502429E-2"/>
          <c:w val="0.91430684720937727"/>
          <c:h val="0.80556301541468534"/>
        </c:manualLayout>
      </c:layout>
      <c:lineChart>
        <c:grouping val="standar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Somme de Clôture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TCD!$B$2:$B$54</c:f>
              <c:numCache>
                <c:formatCode>General</c:formatCode>
                <c:ptCount val="52"/>
                <c:pt idx="0">
                  <c:v>154.5</c:v>
                </c:pt>
                <c:pt idx="1">
                  <c:v>157.479996</c:v>
                </c:pt>
                <c:pt idx="2">
                  <c:v>160.03999300000001</c:v>
                </c:pt>
                <c:pt idx="3">
                  <c:v>157</c:v>
                </c:pt>
                <c:pt idx="4">
                  <c:v>156.44000199999999</c:v>
                </c:pt>
                <c:pt idx="5">
                  <c:v>156.08000200000001</c:v>
                </c:pt>
                <c:pt idx="6">
                  <c:v>156.740005</c:v>
                </c:pt>
                <c:pt idx="7">
                  <c:v>158.199997</c:v>
                </c:pt>
                <c:pt idx="8">
                  <c:v>156.58000200000001</c:v>
                </c:pt>
                <c:pt idx="9">
                  <c:v>154.740005</c:v>
                </c:pt>
                <c:pt idx="10">
                  <c:v>155.300003</c:v>
                </c:pt>
                <c:pt idx="11">
                  <c:v>153.58000200000001</c:v>
                </c:pt>
                <c:pt idx="12">
                  <c:v>155.800003</c:v>
                </c:pt>
                <c:pt idx="13">
                  <c:v>157.53999300000001</c:v>
                </c:pt>
                <c:pt idx="14">
                  <c:v>155.199997</c:v>
                </c:pt>
                <c:pt idx="15">
                  <c:v>150.720001</c:v>
                </c:pt>
                <c:pt idx="16">
                  <c:v>152.10000600000001</c:v>
                </c:pt>
                <c:pt idx="17">
                  <c:v>152.38000500000001</c:v>
                </c:pt>
                <c:pt idx="18">
                  <c:v>153.520004</c:v>
                </c:pt>
                <c:pt idx="19">
                  <c:v>151.199997</c:v>
                </c:pt>
                <c:pt idx="20">
                  <c:v>151.38000500000001</c:v>
                </c:pt>
                <c:pt idx="21">
                  <c:v>152.05999800000001</c:v>
                </c:pt>
                <c:pt idx="22">
                  <c:v>154.020004</c:v>
                </c:pt>
                <c:pt idx="23">
                  <c:v>151</c:v>
                </c:pt>
                <c:pt idx="24">
                  <c:v>147.259995</c:v>
                </c:pt>
                <c:pt idx="25">
                  <c:v>146.5</c:v>
                </c:pt>
                <c:pt idx="26">
                  <c:v>145.820007</c:v>
                </c:pt>
                <c:pt idx="27">
                  <c:v>145.86000100000001</c:v>
                </c:pt>
                <c:pt idx="28">
                  <c:v>148</c:v>
                </c:pt>
                <c:pt idx="29">
                  <c:v>143.679993</c:v>
                </c:pt>
                <c:pt idx="30">
                  <c:v>142.11999499999999</c:v>
                </c:pt>
                <c:pt idx="31">
                  <c:v>144.520004</c:v>
                </c:pt>
                <c:pt idx="32">
                  <c:v>148.39999399999999</c:v>
                </c:pt>
                <c:pt idx="33">
                  <c:v>150.320007</c:v>
                </c:pt>
                <c:pt idx="34">
                  <c:v>150.740005</c:v>
                </c:pt>
                <c:pt idx="35">
                  <c:v>146.679993</c:v>
                </c:pt>
                <c:pt idx="36">
                  <c:v>146.479996</c:v>
                </c:pt>
                <c:pt idx="37">
                  <c:v>148.259995</c:v>
                </c:pt>
                <c:pt idx="38">
                  <c:v>144.58000200000001</c:v>
                </c:pt>
                <c:pt idx="39">
                  <c:v>148</c:v>
                </c:pt>
                <c:pt idx="40">
                  <c:v>148.699997</c:v>
                </c:pt>
                <c:pt idx="41">
                  <c:v>147.96000699999999</c:v>
                </c:pt>
                <c:pt idx="42">
                  <c:v>148.820007</c:v>
                </c:pt>
                <c:pt idx="43">
                  <c:v>147.520004</c:v>
                </c:pt>
                <c:pt idx="44">
                  <c:v>143.240005</c:v>
                </c:pt>
                <c:pt idx="45">
                  <c:v>141.179993</c:v>
                </c:pt>
                <c:pt idx="46">
                  <c:v>137.61999499999999</c:v>
                </c:pt>
                <c:pt idx="47">
                  <c:v>145.979996</c:v>
                </c:pt>
                <c:pt idx="48">
                  <c:v>141.96000699999999</c:v>
                </c:pt>
                <c:pt idx="49">
                  <c:v>143.759995</c:v>
                </c:pt>
                <c:pt idx="50">
                  <c:v>44634</c:v>
                </c:pt>
                <c:pt idx="51">
                  <c:v>148.03999300000001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86-4C1B-ADE7-EB9988697F97}"/>
            </c:ext>
          </c:extLst>
        </c:ser>
        <c:ser>
          <c:idx val="1"/>
          <c:order val="1"/>
          <c:tx>
            <c:strRef>
              <c:f>TCD!$C$1</c:f>
              <c:strCache>
                <c:ptCount val="1"/>
                <c:pt idx="0">
                  <c:v>Somme de MM20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TCD!$C$2:$C$54</c:f>
              <c:numCache>
                <c:formatCode>General</c:formatCode>
                <c:ptCount val="52"/>
                <c:pt idx="0">
                  <c:v>154.199997</c:v>
                </c:pt>
                <c:pt idx="1">
                  <c:v>154.76000199999999</c:v>
                </c:pt>
                <c:pt idx="2">
                  <c:v>155.58666966666667</c:v>
                </c:pt>
                <c:pt idx="3">
                  <c:v>156.29000074999999</c:v>
                </c:pt>
                <c:pt idx="4">
                  <c:v>156.27600079999999</c:v>
                </c:pt>
                <c:pt idx="5">
                  <c:v>156.45000183333335</c:v>
                </c:pt>
                <c:pt idx="6">
                  <c:v>156.52857299999999</c:v>
                </c:pt>
                <c:pt idx="7">
                  <c:v>156.69750199999999</c:v>
                </c:pt>
                <c:pt idx="8">
                  <c:v>156.86666855555552</c:v>
                </c:pt>
                <c:pt idx="9">
                  <c:v>156.810002</c:v>
                </c:pt>
                <c:pt idx="10">
                  <c:v>156.65272927272724</c:v>
                </c:pt>
                <c:pt idx="11">
                  <c:v>156.53333524999996</c:v>
                </c:pt>
                <c:pt idx="12">
                  <c:v>156.2738482307692</c:v>
                </c:pt>
                <c:pt idx="13">
                  <c:v>156.21143007142857</c:v>
                </c:pt>
                <c:pt idx="14">
                  <c:v>156.15466813333333</c:v>
                </c:pt>
                <c:pt idx="15">
                  <c:v>156.0625009375</c:v>
                </c:pt>
                <c:pt idx="16">
                  <c:v>155.87176599999998</c:v>
                </c:pt>
                <c:pt idx="17">
                  <c:v>155.68777888888889</c:v>
                </c:pt>
                <c:pt idx="18">
                  <c:v>155.48842178947368</c:v>
                </c:pt>
                <c:pt idx="19">
                  <c:v>155.32500075000002</c:v>
                </c:pt>
                <c:pt idx="20">
                  <c:v>155.2430008</c:v>
                </c:pt>
                <c:pt idx="21">
                  <c:v>155.08300020000001</c:v>
                </c:pt>
                <c:pt idx="22">
                  <c:v>154.89599995</c:v>
                </c:pt>
                <c:pt idx="23">
                  <c:v>154.6920006</c:v>
                </c:pt>
                <c:pt idx="24">
                  <c:v>154.42900090000001</c:v>
                </c:pt>
                <c:pt idx="25">
                  <c:v>153.95000080000003</c:v>
                </c:pt>
                <c:pt idx="26">
                  <c:v>153.44300085000003</c:v>
                </c:pt>
                <c:pt idx="27">
                  <c:v>152.86900030000001</c:v>
                </c:pt>
                <c:pt idx="28">
                  <c:v>152.26600045000001</c:v>
                </c:pt>
                <c:pt idx="29">
                  <c:v>151.79300010000003</c:v>
                </c:pt>
                <c:pt idx="30">
                  <c:v>151.14400030000002</c:v>
                </c:pt>
                <c:pt idx="31">
                  <c:v>150.48300025</c:v>
                </c:pt>
                <c:pt idx="32">
                  <c:v>150.26800010000002</c:v>
                </c:pt>
                <c:pt idx="33">
                  <c:v>149.96500020000002</c:v>
                </c:pt>
                <c:pt idx="34">
                  <c:v>149.70500035000003</c:v>
                </c:pt>
                <c:pt idx="35">
                  <c:v>149.56400075000002</c:v>
                </c:pt>
                <c:pt idx="36">
                  <c:v>149.09800040000002</c:v>
                </c:pt>
                <c:pt idx="37">
                  <c:v>148.83600085</c:v>
                </c:pt>
                <c:pt idx="38">
                  <c:v>148.41600115</c:v>
                </c:pt>
                <c:pt idx="39">
                  <c:v>148.06200104999999</c:v>
                </c:pt>
                <c:pt idx="40">
                  <c:v>147.73700105</c:v>
                </c:pt>
                <c:pt idx="41">
                  <c:v>147.52300110000002</c:v>
                </c:pt>
                <c:pt idx="42">
                  <c:v>147.22600100000002</c:v>
                </c:pt>
                <c:pt idx="43">
                  <c:v>146.92400060000003</c:v>
                </c:pt>
                <c:pt idx="44">
                  <c:v>146.70999990000001</c:v>
                </c:pt>
                <c:pt idx="45">
                  <c:v>146.32299965000001</c:v>
                </c:pt>
                <c:pt idx="46">
                  <c:v>145.94899985000001</c:v>
                </c:pt>
                <c:pt idx="47">
                  <c:v>145.59700020000002</c:v>
                </c:pt>
                <c:pt idx="48">
                  <c:v>145.62500005000004</c:v>
                </c:pt>
                <c:pt idx="49">
                  <c:v>145.39199990000003</c:v>
                </c:pt>
                <c:pt idx="50">
                  <c:v>2369.9869996000002</c:v>
                </c:pt>
                <c:pt idx="51">
                  <c:v>2370.2409997000004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86-4C1B-ADE7-EB9988697F97}"/>
            </c:ext>
          </c:extLst>
        </c:ser>
        <c:ser>
          <c:idx val="2"/>
          <c:order val="2"/>
          <c:tx>
            <c:strRef>
              <c:f>TCD!$D$1</c:f>
              <c:strCache>
                <c:ptCount val="1"/>
                <c:pt idx="0">
                  <c:v>Somme de MM50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TCD!$D$2:$D$54</c:f>
              <c:numCache>
                <c:formatCode>General</c:formatCode>
                <c:ptCount val="52"/>
                <c:pt idx="0">
                  <c:v>154.199997</c:v>
                </c:pt>
                <c:pt idx="1">
                  <c:v>154.76000199999999</c:v>
                </c:pt>
                <c:pt idx="2">
                  <c:v>155.58666966666667</c:v>
                </c:pt>
                <c:pt idx="3">
                  <c:v>156.29000074999999</c:v>
                </c:pt>
                <c:pt idx="4">
                  <c:v>156.27600079999999</c:v>
                </c:pt>
                <c:pt idx="5">
                  <c:v>156.45000183333335</c:v>
                </c:pt>
                <c:pt idx="6">
                  <c:v>156.52857299999999</c:v>
                </c:pt>
                <c:pt idx="7">
                  <c:v>156.69750199999999</c:v>
                </c:pt>
                <c:pt idx="8">
                  <c:v>156.86666855555552</c:v>
                </c:pt>
                <c:pt idx="9">
                  <c:v>156.810002</c:v>
                </c:pt>
                <c:pt idx="10">
                  <c:v>156.65272927272724</c:v>
                </c:pt>
                <c:pt idx="11">
                  <c:v>156.53333524999996</c:v>
                </c:pt>
                <c:pt idx="12">
                  <c:v>156.2738482307692</c:v>
                </c:pt>
                <c:pt idx="13">
                  <c:v>156.21143007142857</c:v>
                </c:pt>
                <c:pt idx="14">
                  <c:v>156.15466813333333</c:v>
                </c:pt>
                <c:pt idx="15">
                  <c:v>156.0625009375</c:v>
                </c:pt>
                <c:pt idx="16">
                  <c:v>155.87176599999998</c:v>
                </c:pt>
                <c:pt idx="17">
                  <c:v>155.68777888888889</c:v>
                </c:pt>
                <c:pt idx="18">
                  <c:v>155.48842178947368</c:v>
                </c:pt>
                <c:pt idx="19">
                  <c:v>155.32500075000002</c:v>
                </c:pt>
                <c:pt idx="20">
                  <c:v>155.19333395238095</c:v>
                </c:pt>
                <c:pt idx="21">
                  <c:v>155.05363672727273</c:v>
                </c:pt>
                <c:pt idx="22">
                  <c:v>154.98608730434785</c:v>
                </c:pt>
                <c:pt idx="23">
                  <c:v>154.95833395833333</c:v>
                </c:pt>
                <c:pt idx="24">
                  <c:v>154.79840088</c:v>
                </c:pt>
                <c:pt idx="25">
                  <c:v>154.52692411538462</c:v>
                </c:pt>
                <c:pt idx="26">
                  <c:v>154.242964</c:v>
                </c:pt>
                <c:pt idx="27">
                  <c:v>153.96285792857142</c:v>
                </c:pt>
                <c:pt idx="28">
                  <c:v>153.69379400000003</c:v>
                </c:pt>
                <c:pt idx="29">
                  <c:v>153.46533406666668</c:v>
                </c:pt>
                <c:pt idx="30">
                  <c:v>153.09871058064516</c:v>
                </c:pt>
                <c:pt idx="31">
                  <c:v>152.751875875</c:v>
                </c:pt>
                <c:pt idx="32">
                  <c:v>152.63394027272727</c:v>
                </c:pt>
                <c:pt idx="33">
                  <c:v>152.53705955882353</c:v>
                </c:pt>
                <c:pt idx="34">
                  <c:v>152.46914368571427</c:v>
                </c:pt>
                <c:pt idx="35">
                  <c:v>152.45222305555555</c:v>
                </c:pt>
                <c:pt idx="36">
                  <c:v>152.21027108108109</c:v>
                </c:pt>
                <c:pt idx="37">
                  <c:v>152.08157992105262</c:v>
                </c:pt>
                <c:pt idx="38">
                  <c:v>151.86153941025643</c:v>
                </c:pt>
                <c:pt idx="39">
                  <c:v>151.6935009</c:v>
                </c:pt>
                <c:pt idx="40">
                  <c:v>151.5560983902439</c:v>
                </c:pt>
                <c:pt idx="41">
                  <c:v>151.46761976190476</c:v>
                </c:pt>
                <c:pt idx="42">
                  <c:v>151.37674483720929</c:v>
                </c:pt>
                <c:pt idx="43">
                  <c:v>151.30636425</c:v>
                </c:pt>
                <c:pt idx="44">
                  <c:v>151.20355599999999</c:v>
                </c:pt>
                <c:pt idx="45">
                  <c:v>150.96000043478259</c:v>
                </c:pt>
                <c:pt idx="46">
                  <c:v>150.71361755319148</c:v>
                </c:pt>
                <c:pt idx="47">
                  <c:v>150.47708387499998</c:v>
                </c:pt>
                <c:pt idx="48">
                  <c:v>150.4004087142857</c:v>
                </c:pt>
                <c:pt idx="49">
                  <c:v>150.23600039999997</c:v>
                </c:pt>
                <c:pt idx="50">
                  <c:v>1039.8320004599998</c:v>
                </c:pt>
                <c:pt idx="51">
                  <c:v>1039.6672003599999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86-4C1B-ADE7-EB9988697F97}"/>
            </c:ext>
          </c:extLst>
        </c:ser>
        <c:ser>
          <c:idx val="3"/>
          <c:order val="3"/>
          <c:tx>
            <c:strRef>
              <c:f>TCD!$E$1</c:f>
              <c:strCache>
                <c:ptCount val="1"/>
                <c:pt idx="0">
                  <c:v>Somme de MM100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TCD!$A$2:$A$54</c:f>
              <c:strCache>
                <c:ptCount val="52"/>
                <c:pt idx="0">
                  <c:v>03/01/2022</c:v>
                </c:pt>
                <c:pt idx="1">
                  <c:v>04/01/2022</c:v>
                </c:pt>
                <c:pt idx="2">
                  <c:v>05/01/2022</c:v>
                </c:pt>
                <c:pt idx="3">
                  <c:v>06/01/2022</c:v>
                </c:pt>
                <c:pt idx="4">
                  <c:v>07/01/2022</c:v>
                </c:pt>
                <c:pt idx="5">
                  <c:v>10/01/2022</c:v>
                </c:pt>
                <c:pt idx="6">
                  <c:v>11/01/2022</c:v>
                </c:pt>
                <c:pt idx="7">
                  <c:v>12/01/2022</c:v>
                </c:pt>
                <c:pt idx="8">
                  <c:v>13/01/2022</c:v>
                </c:pt>
                <c:pt idx="9">
                  <c:v>14/01/2022</c:v>
                </c:pt>
                <c:pt idx="10">
                  <c:v>17/01/2022</c:v>
                </c:pt>
                <c:pt idx="11">
                  <c:v>18/01/2022</c:v>
                </c:pt>
                <c:pt idx="12">
                  <c:v>19/01/2022</c:v>
                </c:pt>
                <c:pt idx="13">
                  <c:v>20/01/2022</c:v>
                </c:pt>
                <c:pt idx="14">
                  <c:v>21/01/2022</c:v>
                </c:pt>
                <c:pt idx="15">
                  <c:v>24/01/2022</c:v>
                </c:pt>
                <c:pt idx="16">
                  <c:v>25/01/2022</c:v>
                </c:pt>
                <c:pt idx="17">
                  <c:v>26/01/2022</c:v>
                </c:pt>
                <c:pt idx="18">
                  <c:v>27/01/2022</c:v>
                </c:pt>
                <c:pt idx="19">
                  <c:v>28/01/2022</c:v>
                </c:pt>
                <c:pt idx="20">
                  <c:v>31/01/2022</c:v>
                </c:pt>
                <c:pt idx="21">
                  <c:v>01/02/2022</c:v>
                </c:pt>
                <c:pt idx="22">
                  <c:v>02/02/2022</c:v>
                </c:pt>
                <c:pt idx="23">
                  <c:v>03/02/2022</c:v>
                </c:pt>
                <c:pt idx="24">
                  <c:v>04/02/2022</c:v>
                </c:pt>
                <c:pt idx="25">
                  <c:v>07/02/2022</c:v>
                </c:pt>
                <c:pt idx="26">
                  <c:v>08/02/2022</c:v>
                </c:pt>
                <c:pt idx="27">
                  <c:v>09/02/2022</c:v>
                </c:pt>
                <c:pt idx="28">
                  <c:v>10/02/2022</c:v>
                </c:pt>
                <c:pt idx="29">
                  <c:v>11/02/2022</c:v>
                </c:pt>
                <c:pt idx="30">
                  <c:v>14/02/2022</c:v>
                </c:pt>
                <c:pt idx="31">
                  <c:v>15/02/2022</c:v>
                </c:pt>
                <c:pt idx="32">
                  <c:v>16/02/2022</c:v>
                </c:pt>
                <c:pt idx="33">
                  <c:v>17/02/2022</c:v>
                </c:pt>
                <c:pt idx="34">
                  <c:v>18/02/2022</c:v>
                </c:pt>
                <c:pt idx="35">
                  <c:v>21/02/2022</c:v>
                </c:pt>
                <c:pt idx="36">
                  <c:v>22/02/2022</c:v>
                </c:pt>
                <c:pt idx="37">
                  <c:v>23/02/2022</c:v>
                </c:pt>
                <c:pt idx="38">
                  <c:v>24/02/2022</c:v>
                </c:pt>
                <c:pt idx="39">
                  <c:v>25/02/2022</c:v>
                </c:pt>
                <c:pt idx="40">
                  <c:v>28/02/2022</c:v>
                </c:pt>
                <c:pt idx="41">
                  <c:v>01/03/2022</c:v>
                </c:pt>
                <c:pt idx="42">
                  <c:v>02/03/2022</c:v>
                </c:pt>
                <c:pt idx="43">
                  <c:v>03/03/2022</c:v>
                </c:pt>
                <c:pt idx="44">
                  <c:v>04/03/2022</c:v>
                </c:pt>
                <c:pt idx="45">
                  <c:v>07/03/2022</c:v>
                </c:pt>
                <c:pt idx="46">
                  <c:v>08/03/2022</c:v>
                </c:pt>
                <c:pt idx="47">
                  <c:v>09/03/2022</c:v>
                </c:pt>
                <c:pt idx="48">
                  <c:v>10/03/2022</c:v>
                </c:pt>
                <c:pt idx="49">
                  <c:v>11/03/2022</c:v>
                </c:pt>
                <c:pt idx="50">
                  <c:v>14/03/2022</c:v>
                </c:pt>
                <c:pt idx="51">
                  <c:v>15/03/2022</c:v>
                </c:pt>
              </c:strCache>
            </c:strRef>
          </c:cat>
          <c:val>
            <c:numRef>
              <c:f>TCD!$E$2:$E$54</c:f>
              <c:numCache>
                <c:formatCode>General</c:formatCode>
                <c:ptCount val="52"/>
                <c:pt idx="0">
                  <c:v>154.199997</c:v>
                </c:pt>
                <c:pt idx="1">
                  <c:v>154.76000199999999</c:v>
                </c:pt>
                <c:pt idx="2">
                  <c:v>155.58666966666667</c:v>
                </c:pt>
                <c:pt idx="3">
                  <c:v>156.29000074999999</c:v>
                </c:pt>
                <c:pt idx="4">
                  <c:v>156.27600079999999</c:v>
                </c:pt>
                <c:pt idx="5">
                  <c:v>156.45000183333335</c:v>
                </c:pt>
                <c:pt idx="6">
                  <c:v>156.52857299999999</c:v>
                </c:pt>
                <c:pt idx="7">
                  <c:v>156.69750199999999</c:v>
                </c:pt>
                <c:pt idx="8">
                  <c:v>156.86666855555552</c:v>
                </c:pt>
                <c:pt idx="9">
                  <c:v>156.810002</c:v>
                </c:pt>
                <c:pt idx="10">
                  <c:v>156.65272927272724</c:v>
                </c:pt>
                <c:pt idx="11">
                  <c:v>156.53333524999996</c:v>
                </c:pt>
                <c:pt idx="12">
                  <c:v>156.2738482307692</c:v>
                </c:pt>
                <c:pt idx="13">
                  <c:v>156.21143007142857</c:v>
                </c:pt>
                <c:pt idx="14">
                  <c:v>156.15466813333333</c:v>
                </c:pt>
                <c:pt idx="15">
                  <c:v>156.0625009375</c:v>
                </c:pt>
                <c:pt idx="16">
                  <c:v>155.87176599999998</c:v>
                </c:pt>
                <c:pt idx="17">
                  <c:v>155.68777888888889</c:v>
                </c:pt>
                <c:pt idx="18">
                  <c:v>155.48842178947368</c:v>
                </c:pt>
                <c:pt idx="19">
                  <c:v>155.32500075000002</c:v>
                </c:pt>
                <c:pt idx="20">
                  <c:v>155.19333395238095</c:v>
                </c:pt>
                <c:pt idx="21">
                  <c:v>155.05363672727273</c:v>
                </c:pt>
                <c:pt idx="22">
                  <c:v>154.98608730434785</c:v>
                </c:pt>
                <c:pt idx="23">
                  <c:v>154.95833395833333</c:v>
                </c:pt>
                <c:pt idx="24">
                  <c:v>154.79840088</c:v>
                </c:pt>
                <c:pt idx="25">
                  <c:v>154.52692411538462</c:v>
                </c:pt>
                <c:pt idx="26">
                  <c:v>154.242964</c:v>
                </c:pt>
                <c:pt idx="27">
                  <c:v>153.96285792857142</c:v>
                </c:pt>
                <c:pt idx="28">
                  <c:v>153.69379400000003</c:v>
                </c:pt>
                <c:pt idx="29">
                  <c:v>153.46533406666668</c:v>
                </c:pt>
                <c:pt idx="30">
                  <c:v>153.09871058064516</c:v>
                </c:pt>
                <c:pt idx="31">
                  <c:v>152.751875875</c:v>
                </c:pt>
                <c:pt idx="32">
                  <c:v>152.63394027272727</c:v>
                </c:pt>
                <c:pt idx="33">
                  <c:v>152.53705955882353</c:v>
                </c:pt>
                <c:pt idx="34">
                  <c:v>152.46914368571427</c:v>
                </c:pt>
                <c:pt idx="35">
                  <c:v>152.45222305555555</c:v>
                </c:pt>
                <c:pt idx="36">
                  <c:v>152.21027108108109</c:v>
                </c:pt>
                <c:pt idx="37">
                  <c:v>152.08157992105262</c:v>
                </c:pt>
                <c:pt idx="38">
                  <c:v>151.86153941025643</c:v>
                </c:pt>
                <c:pt idx="39">
                  <c:v>151.6935009</c:v>
                </c:pt>
                <c:pt idx="40">
                  <c:v>151.5560983902439</c:v>
                </c:pt>
                <c:pt idx="41">
                  <c:v>151.46761976190476</c:v>
                </c:pt>
                <c:pt idx="42">
                  <c:v>151.37674483720929</c:v>
                </c:pt>
                <c:pt idx="43">
                  <c:v>151.30636425</c:v>
                </c:pt>
                <c:pt idx="44">
                  <c:v>151.20355599999999</c:v>
                </c:pt>
                <c:pt idx="45">
                  <c:v>150.96000043478259</c:v>
                </c:pt>
                <c:pt idx="46">
                  <c:v>150.71361755319148</c:v>
                </c:pt>
                <c:pt idx="47">
                  <c:v>150.47708387499998</c:v>
                </c:pt>
                <c:pt idx="48">
                  <c:v>150.4004087142857</c:v>
                </c:pt>
                <c:pt idx="49">
                  <c:v>150.23600039999997</c:v>
                </c:pt>
                <c:pt idx="50">
                  <c:v>1022.4666670588234</c:v>
                </c:pt>
                <c:pt idx="51">
                  <c:v>1005.6323081153846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E86-4C1B-ADE7-EB9988697F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5668080"/>
        <c:axId val="475666440"/>
      </c:lineChart>
      <c:catAx>
        <c:axId val="47566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6440"/>
        <c:crosses val="autoZero"/>
        <c:auto val="1"/>
        <c:lblAlgn val="ctr"/>
        <c:lblOffset val="100"/>
        <c:tickMarkSkip val="90"/>
        <c:noMultiLvlLbl val="0"/>
      </c:catAx>
      <c:valAx>
        <c:axId val="47566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5668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133350</xdr:colOff>
          <xdr:row>0</xdr:row>
          <xdr:rowOff>47625</xdr:rowOff>
        </xdr:from>
        <xdr:to>
          <xdr:col>17</xdr:col>
          <xdr:colOff>638175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361950</xdr:colOff>
      <xdr:row>15</xdr:row>
      <xdr:rowOff>9525</xdr:rowOff>
    </xdr:from>
    <xdr:to>
      <xdr:col>26</xdr:col>
      <xdr:colOff>666750</xdr:colOff>
      <xdr:row>39</xdr:row>
      <xdr:rowOff>66675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0</xdr:row>
      <xdr:rowOff>28574</xdr:rowOff>
    </xdr:from>
    <xdr:to>
      <xdr:col>20</xdr:col>
      <xdr:colOff>209549</xdr:colOff>
      <xdr:row>37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QUENTIN LESPAGNOL" refreshedDate="44635.84643391204" createdVersion="7" refreshedVersion="7" minRefreshableVersion="3" recordCount="52" xr:uid="{BF4F456B-3252-4A8D-BAA7-A81E3FDB2042}">
  <cacheSource type="worksheet">
    <worksheetSource name="tblBase"/>
  </cacheSource>
  <cacheFields count="9">
    <cacheField name="Date" numFmtId="14">
      <sharedItems containsSemiMixedTypes="0" containsNonDate="0" containsDate="1" containsString="0" minDate="2012-01-02T00:00:00" maxDate="2022-03-16T00:00:00" count="2610">
        <d v="2022-01-03T00:00:00"/>
        <d v="2022-01-04T00:00:00"/>
        <d v="2022-01-05T00:00:00"/>
        <d v="2022-01-06T00:00:00"/>
        <d v="2022-01-07T00:00:00"/>
        <d v="2022-01-10T00:00:00"/>
        <d v="2022-01-11T00:00:00"/>
        <d v="2022-01-12T00:00:00"/>
        <d v="2022-01-13T00:00:00"/>
        <d v="2022-01-14T00:00:00"/>
        <d v="2022-01-17T00:00:00"/>
        <d v="2022-01-18T00:00:00"/>
        <d v="2022-01-19T00:00:00"/>
        <d v="2022-01-20T00:00:00"/>
        <d v="2022-01-21T00:00:00"/>
        <d v="2022-01-24T00:00:00"/>
        <d v="2022-01-25T00:00:00"/>
        <d v="2022-01-26T00:00:00"/>
        <d v="2022-01-27T00:00:00"/>
        <d v="2022-01-28T00:00:00"/>
        <d v="2022-01-31T00:00:00"/>
        <d v="2022-02-01T00:00:00"/>
        <d v="2022-02-02T00:00:00"/>
        <d v="2022-02-03T00:00:00"/>
        <d v="2022-02-04T00:00:00"/>
        <d v="2022-02-07T00:00:00"/>
        <d v="2022-02-08T00:00:00"/>
        <d v="2022-02-09T00:00:00"/>
        <d v="2022-02-10T00:00:00"/>
        <d v="2022-02-11T00:00:00"/>
        <d v="2022-02-14T00:00:00"/>
        <d v="2022-02-15T00:00:00"/>
        <d v="2022-02-16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2-28T00:00:00"/>
        <d v="2022-03-01T00:00:00"/>
        <d v="2022-03-02T00:00:00"/>
        <d v="2022-03-03T00:00:00"/>
        <d v="2022-03-04T00:00:00"/>
        <d v="2022-03-07T00:00:00"/>
        <d v="2022-03-08T00:00:00"/>
        <d v="2022-03-09T00:00:00"/>
        <d v="2022-03-10T00:00:00"/>
        <d v="2022-03-11T00:00:00"/>
        <d v="2022-03-14T00:00:00"/>
        <d v="2022-03-15T00:00:00"/>
        <d v="2012-10-25T00:00:00" u="1"/>
        <d v="2014-09-29T00:00:00" u="1"/>
        <d v="2013-10-25T00:00:00" u="1"/>
        <d v="2015-09-29T00:00:00" u="1"/>
        <d v="2012-11-21T00:00:00" u="1"/>
        <d v="2016-09-29T00:00:00" u="1"/>
        <d v="2013-11-21T00:00:00" u="1"/>
        <d v="2017-09-29T00:00:00" u="1"/>
        <d v="2012-12-17T00:00:00" u="1"/>
        <d v="2014-11-21T00:00:00" u="1"/>
        <d v="2016-10-25T00:00:00" u="1"/>
        <d v="2013-12-17T00:00:00" u="1"/>
        <d v="2017-10-25T00:00:00" u="1"/>
        <d v="2014-12-17T00:00:00" u="1"/>
        <d v="2016-11-21T00:00:00" u="1"/>
        <d v="2018-10-25T00:00:00" u="1"/>
        <d v="2020-09-29T00:00:00" u="1"/>
        <d v="2015-12-17T00:00:00" u="1"/>
        <d v="2017-11-21T00:00:00" u="1"/>
        <d v="2019-10-25T00:00:00" u="1"/>
        <d v="2021-09-29T00:00:00" u="1"/>
        <d v="2018-11-21T00:00:00" u="1"/>
        <d v="2019-11-21T00:00:00" u="1"/>
        <d v="2021-10-25T00:00:00" u="1"/>
        <d v="2018-12-17T00:00:00" u="1"/>
        <d v="2019-12-17T00:00:00" u="1"/>
        <d v="2020-12-17T00:00:00" u="1"/>
        <d v="2021-12-17T00:00:00" u="1"/>
        <d v="2012-11-23T00:00:00" u="1"/>
        <d v="2014-10-27T00:00:00" u="1"/>
        <d v="2015-10-27T00:00:00" u="1"/>
        <d v="2012-12-19T00:00:00" u="1"/>
        <d v="2016-10-27T00:00:00" u="1"/>
        <d v="2013-12-19T00:00:00" u="1"/>
        <d v="2015-11-23T00:00:00" u="1"/>
        <d v="2017-10-27T00:00:00" u="1"/>
        <d v="2014-12-19T00:00:00" u="1"/>
        <d v="2016-11-23T00:00:00" u="1"/>
        <d v="2017-11-23T00:00:00" u="1"/>
        <d v="2016-12-19T00:00:00" u="1"/>
        <d v="2018-11-23T00:00:00" u="1"/>
        <d v="2020-10-27T00:00:00" u="1"/>
        <d v="2017-12-19T00:00:00" u="1"/>
        <d v="2021-10-27T00:00:00" u="1"/>
        <d v="2018-12-19T00:00:00" u="1"/>
        <d v="2020-11-23T00:00:00" u="1"/>
        <d v="2019-12-19T00:00:00" u="1"/>
        <d v="2021-11-23T00:00:00" u="1"/>
        <d v="2012-10-29T00:00:00" u="1"/>
        <d v="2013-10-29T00:00:00" u="1"/>
        <d v="2014-10-29T00:00:00" u="1"/>
        <d v="2013-11-25T00:00:00" u="1"/>
        <d v="2015-10-29T00:00:00" u="1"/>
        <d v="2012-12-21T00:00:00" u="1"/>
        <d v="2014-11-25T00:00:00" u="1"/>
        <d v="2015-11-25T00:00:00" u="1"/>
        <d v="2016-11-25T00:00:00" u="1"/>
        <d v="2018-10-29T00:00:00" u="1"/>
        <d v="2015-12-21T00:00:00" u="1"/>
        <d v="2019-10-29T00:00:00" u="1"/>
        <d v="2016-12-21T00:00:00" u="1"/>
        <d v="2020-10-29T00:00:00" u="1"/>
        <d v="2017-12-21T00:00:00" u="1"/>
        <d v="2019-11-25T00:00:00" u="1"/>
        <d v="2021-10-29T00:00:00" u="1"/>
        <d v="2018-12-21T00:00:00" u="1"/>
        <d v="2020-11-25T00:00:00" u="1"/>
        <d v="2021-11-25T00:00:00" u="1"/>
        <d v="2020-12-21T00:00:00" u="1"/>
        <d v="2021-12-21T00:00:00" u="1"/>
        <d v="2012-01-02T00:00:00" u="1"/>
        <d v="2013-01-02T00:00:00" u="1"/>
        <d v="2014-01-02T00:00:00" u="1"/>
        <d v="2015-01-02T00:00:00" u="1"/>
        <d v="2017-01-02T00:00:00" u="1"/>
        <d v="2018-01-02T00:00:00" u="1"/>
        <d v="2019-01-02T00:00:00" u="1"/>
        <d v="2020-01-02T00:00:00" u="1"/>
        <d v="2012-10-31T00:00:00" u="1"/>
        <d v="2013-10-31T00:00:00" u="1"/>
        <d v="2012-11-27T00:00:00" u="1"/>
        <d v="2014-10-31T00:00:00" u="1"/>
        <d v="2013-11-27T00:00:00" u="1"/>
        <d v="2014-11-27T00:00:00" u="1"/>
        <d v="2016-10-31T00:00:00" u="1"/>
        <d v="2013-12-23T00:00:00" u="1"/>
        <d v="2015-11-27T00:00:00" u="1"/>
        <d v="2017-10-31T00:00:00" u="1"/>
        <d v="2014-12-23T00:00:00" u="1"/>
        <d v="2018-10-31T00:00:00" u="1"/>
        <d v="2015-12-23T00:00:00" u="1"/>
        <d v="2017-11-27T00:00:00" u="1"/>
        <d v="2019-10-31T00:00:00" u="1"/>
        <d v="2016-12-23T00:00:00" u="1"/>
        <d v="2018-11-27T00:00:00" u="1"/>
        <d v="2019-11-27T00:00:00" u="1"/>
        <d v="2020-11-27T00:00:00" u="1"/>
        <d v="2019-12-23T00:00:00" u="1"/>
        <d v="2020-12-23T00:00:00" u="1"/>
        <d v="2021-12-23T00:00:00" u="1"/>
        <d v="2012-01-04T00:00:00" u="1"/>
        <d v="2013-01-04T00:00:00" u="1"/>
        <d v="2016-01-04T00:00:00" u="1"/>
        <d v="2017-01-04T00:00:00" u="1"/>
        <d v="2018-01-04T00:00:00" u="1"/>
        <d v="2019-01-04T00:00:00" u="1"/>
        <d v="2021-01-04T00:00:00" u="1"/>
        <d v="2012-11-29T00:00:00" u="1"/>
        <d v="2013-11-29T00:00:00" u="1"/>
        <d v="2016-11-29T00:00:00" u="1"/>
        <d v="2017-11-29T00:00:00" u="1"/>
        <d v="2018-11-29T00:00:00" u="1"/>
        <d v="2019-11-29T00:00:00" u="1"/>
        <d v="2019-12-25T00:00:00" u="1"/>
        <d v="2021-11-29T00:00:00" u="1"/>
        <d v="2012-01-06T00:00:00" u="1"/>
        <d v="2012-02-02T00:00:00" u="1"/>
        <d v="2014-01-06T00:00:00" u="1"/>
        <d v="2015-01-06T00:00:00" u="1"/>
        <d v="2016-01-06T00:00:00" u="1"/>
        <d v="2015-02-02T00:00:00" u="1"/>
        <d v="2017-01-06T00:00:00" u="1"/>
        <d v="2016-02-02T00:00:00" u="1"/>
        <d v="2017-02-02T00:00:00" u="1"/>
        <d v="2018-02-02T00:00:00" u="1"/>
        <d v="2020-01-06T00:00:00" u="1"/>
        <d v="2021-01-06T00:00:00" u="1"/>
        <d v="2021-02-02T00:00:00" u="1"/>
        <d v="2012-12-27T00:00:00" u="1"/>
        <d v="2013-12-27T00:00:00" u="1"/>
        <d v="2016-12-27T00:00:00" u="1"/>
        <d v="2017-12-27T00:00:00" u="1"/>
        <d v="2018-12-27T00:00:00" u="1"/>
        <d v="2019-12-27T00:00:00" u="1"/>
        <d v="2021-12-27T00:00:00" u="1"/>
        <d v="2013-01-08T00:00:00" u="1"/>
        <d v="2014-01-08T00:00:00" u="1"/>
        <d v="2013-02-04T00:00:00" u="1"/>
        <d v="2015-01-08T00:00:00" u="1"/>
        <d v="2014-02-04T00:00:00" u="1"/>
        <d v="2016-01-08T00:00:00" u="1"/>
        <d v="2015-02-04T00:00:00" u="1"/>
        <d v="2016-02-04T00:00:00" u="1"/>
        <d v="2018-01-08T00:00:00" u="1"/>
        <d v="2019-01-08T00:00:00" u="1"/>
        <d v="2020-01-08T00:00:00" u="1"/>
        <d v="2019-02-04T00:00:00" u="1"/>
        <d v="2021-01-08T00:00:00" u="1"/>
        <d v="2020-02-04T00:00:00" u="1"/>
        <d v="2021-02-04T00:00:00" u="1"/>
        <d v="2014-12-29T00:00:00" u="1"/>
        <d v="2015-12-29T00:00:00" u="1"/>
        <d v="2016-12-29T00:00:00" u="1"/>
        <d v="2017-12-29T00:00:00" u="1"/>
        <d v="2020-12-29T00:00:00" u="1"/>
        <d v="2021-12-29T00:00:00" u="1"/>
        <d v="2012-01-10T00:00:00" u="1"/>
        <d v="2013-01-10T00:00:00" u="1"/>
        <d v="2012-02-06T00:00:00" u="1"/>
        <d v="2014-01-10T00:00:00" u="1"/>
        <d v="2013-02-06T00:00:00" u="1"/>
        <d v="2012-03-02T00:00:00" u="1"/>
        <d v="2014-02-06T00:00:00" u="1"/>
        <d v="2015-02-06T00:00:00" u="1"/>
        <d v="2017-01-10T00:00:00" u="1"/>
        <d v="2018-01-10T00:00:00" u="1"/>
        <d v="2015-03-02T00:00:00" u="1"/>
        <d v="2017-02-06T00:00:00" u="1"/>
        <d v="2019-01-10T00:00:00" u="1"/>
        <d v="2016-03-02T00:00:00" u="1"/>
        <d v="2018-02-06T00:00:00" u="1"/>
        <d v="2020-01-10T00:00:00" u="1"/>
        <d v="2017-03-02T00:00:00" u="1"/>
        <d v="2019-02-06T00:00:00" u="1"/>
        <d v="2018-03-02T00:00:00" u="1"/>
        <d v="2020-02-06T00:00:00" u="1"/>
        <d v="2020-03-02T00:00:00" u="1"/>
        <d v="2021-03-02T00:00:00" u="1"/>
        <d v="2013-12-31T00:00:00" u="1"/>
        <d v="2014-12-31T00:00:00" u="1"/>
        <d v="2018-12-31T00:00:00" u="1"/>
        <d v="2019-12-31T00:00:00" u="1"/>
        <d v="2020-12-31T00:00:00" u="1"/>
        <d v="2021-12-31T00:00:00" u="1"/>
        <d v="2012-01-12T00:00:00" u="1"/>
        <d v="2012-02-08T00:00:00" u="1"/>
        <d v="2013-02-08T00:00:00" u="1"/>
        <d v="2015-01-12T00:00:00" u="1"/>
        <d v="2016-01-12T00:00:00" u="1"/>
        <d v="2013-03-04T00:00:00" u="1"/>
        <d v="2017-01-12T00:00:00" u="1"/>
        <d v="2014-03-04T00:00:00" u="1"/>
        <d v="2016-02-08T00:00:00" u="1"/>
        <d v="2018-01-12T00:00:00" u="1"/>
        <d v="2015-03-04T00:00:00" u="1"/>
        <d v="2017-02-08T00:00:00" u="1"/>
        <d v="2016-03-04T00:00:00" u="1"/>
        <d v="2018-02-08T00:00:00" u="1"/>
        <d v="2019-02-08T00:00:00" u="1"/>
        <d v="2021-01-12T00:00:00" u="1"/>
        <d v="2019-03-04T00:00:00" u="1"/>
        <d v="2021-02-08T00:00:00" u="1"/>
        <d v="2020-03-04T00:00:00" u="1"/>
        <d v="2021-03-04T00:00:00" u="1"/>
        <d v="2013-01-14T00:00:00" u="1"/>
        <d v="2012-02-10T00:00:00" u="1"/>
        <d v="2014-01-14T00:00:00" u="1"/>
        <d v="2015-01-14T00:00:00" u="1"/>
        <d v="2012-03-06T00:00:00" u="1"/>
        <d v="2014-02-10T00:00:00" u="1"/>
        <d v="2016-01-14T00:00:00" u="1"/>
        <d v="2013-03-06T00:00:00" u="1"/>
        <d v="2015-02-10T00:00:00" u="1"/>
        <d v="2012-04-02T00:00:00" u="1"/>
        <d v="2014-03-06T00:00:00" u="1"/>
        <d v="2016-02-10T00:00:00" u="1"/>
        <d v="2013-04-02T00:00:00" u="1"/>
        <d v="2015-03-06T00:00:00" u="1"/>
        <d v="2017-02-10T00:00:00" u="1"/>
        <d v="2019-01-14T00:00:00" u="1"/>
        <d v="2014-04-02T00:00:00" u="1"/>
        <d v="2020-01-14T00:00:00" u="1"/>
        <d v="2015-04-02T00:00:00" u="1"/>
        <d v="2017-03-06T00:00:00" u="1"/>
        <d v="2021-01-14T00:00:00" u="1"/>
        <d v="2018-03-06T00:00:00" u="1"/>
        <d v="2020-02-10T00:00:00" u="1"/>
        <d v="2019-03-06T00:00:00" u="1"/>
        <d v="2021-02-10T00:00:00" u="1"/>
        <d v="2020-03-06T00:00:00" u="1"/>
        <d v="2019-04-02T00:00:00" u="1"/>
        <d v="2020-04-02T00:00:00" u="1"/>
        <d v="2012-01-16T00:00:00" u="1"/>
        <d v="2013-01-16T00:00:00" u="1"/>
        <d v="2014-01-16T00:00:00" u="1"/>
        <d v="2013-02-12T00:00:00" u="1"/>
        <d v="2015-01-16T00:00:00" u="1"/>
        <d v="2012-03-08T00:00:00" u="1"/>
        <d v="2014-02-12T00:00:00" u="1"/>
        <d v="2013-03-08T00:00:00" u="1"/>
        <d v="2015-02-12T00:00:00" u="1"/>
        <d v="2017-01-16T00:00:00" u="1"/>
        <d v="2012-04-04T00:00:00" u="1"/>
        <d v="2016-02-12T00:00:00" u="1"/>
        <d v="2018-01-16T00:00:00" u="1"/>
        <d v="2013-04-04T00:00:00" u="1"/>
        <d v="2019-01-16T00:00:00" u="1"/>
        <d v="2014-04-04T00:00:00" u="1"/>
        <d v="2016-03-08T00:00:00" u="1"/>
        <d v="2018-02-12T00:00:00" u="1"/>
        <d v="2020-01-16T00:00:00" u="1"/>
        <d v="2017-03-08T00:00:00" u="1"/>
        <d v="2019-02-12T00:00:00" u="1"/>
        <d v="2016-04-04T00:00:00" u="1"/>
        <d v="2018-03-08T00:00:00" u="1"/>
        <d v="2020-02-12T00:00:00" u="1"/>
        <d v="2017-04-04T00:00:00" u="1"/>
        <d v="2019-03-08T00:00:00" u="1"/>
        <d v="2021-02-12T00:00:00" u="1"/>
        <d v="2018-04-04T00:00:00" u="1"/>
        <d v="2019-04-04T00:00:00" u="1"/>
        <d v="2021-03-08T00:00:00" u="1"/>
        <d v="2012-01-18T00:00:00" u="1"/>
        <d v="2013-01-18T00:00:00" u="1"/>
        <d v="2012-02-14T00:00:00" u="1"/>
        <d v="2013-02-14T00:00:00" u="1"/>
        <d v="2014-02-14T00:00:00" u="1"/>
        <d v="2016-01-18T00:00:00" u="1"/>
        <d v="2017-01-18T00:00:00" u="1"/>
        <d v="2014-03-10T00:00:00" u="1"/>
        <d v="2018-01-18T00:00:00" u="1"/>
        <d v="2015-03-10T00:00:00" u="1"/>
        <d v="2017-02-14T00:00:00" u="1"/>
        <d v="2019-01-18T00:00:00" u="1"/>
        <d v="2012-05-02T00:00:00" u="1"/>
        <d v="2016-03-10T00:00:00" u="1"/>
        <d v="2018-02-14T00:00:00" u="1"/>
        <d v="2013-05-02T00:00:00" u="1"/>
        <d v="2017-03-10T00:00:00" u="1"/>
        <d v="2019-02-14T00:00:00" u="1"/>
        <d v="2021-01-18T00:00:00" u="1"/>
        <d v="2014-05-02T00:00:00" u="1"/>
        <d v="2016-04-06T00:00:00" u="1"/>
        <d v="2020-02-14T00:00:00" u="1"/>
        <d v="2017-04-06T00:00:00" u="1"/>
        <d v="2016-05-02T00:00:00" u="1"/>
        <d v="2018-04-06T00:00:00" u="1"/>
        <d v="2020-03-10T00:00:00" u="1"/>
        <d v="2017-05-02T00:00:00" u="1"/>
        <d v="2021-03-10T00:00:00" u="1"/>
        <d v="2018-05-02T00:00:00" u="1"/>
        <d v="2020-04-06T00:00:00" u="1"/>
        <d v="2019-05-02T00:00:00" u="1"/>
        <d v="2021-04-06T00:00:00" u="1"/>
        <d v="2012-01-20T00:00:00" u="1"/>
        <d v="2012-02-16T00:00:00" u="1"/>
        <d v="2014-01-20T00:00:00" u="1"/>
        <d v="2015-01-20T00:00:00" u="1"/>
        <d v="2012-03-12T00:00:00" u="1"/>
        <d v="2016-01-20T00:00:00" u="1"/>
        <d v="2013-03-12T00:00:00" u="1"/>
        <d v="2015-02-16T00:00:00" u="1"/>
        <d v="2017-01-20T00:00:00" u="1"/>
        <d v="2014-03-12T00:00:00" u="1"/>
        <d v="2016-02-16T00:00:00" u="1"/>
        <d v="2013-04-08T00:00:00" u="1"/>
        <d v="2015-03-12T00:00:00" u="1"/>
        <d v="2017-02-16T00:00:00" u="1"/>
        <d v="2012-05-04T00:00:00" u="1"/>
        <d v="2014-04-08T00:00:00" u="1"/>
        <d v="2018-02-16T00:00:00" u="1"/>
        <d v="2020-01-20T00:00:00" u="1"/>
        <d v="2015-04-08T00:00:00" u="1"/>
        <d v="2021-01-20T00:00:00" u="1"/>
        <d v="2016-04-08T00:00:00" u="1"/>
        <d v="2018-03-12T00:00:00" u="1"/>
        <d v="2015-05-04T00:00:00" u="1"/>
        <d v="2019-03-12T00:00:00" u="1"/>
        <d v="2021-02-16T00:00:00" u="1"/>
        <d v="2016-05-04T00:00:00" u="1"/>
        <d v="2020-03-12T00:00:00" u="1"/>
        <d v="2017-05-04T00:00:00" u="1"/>
        <d v="2019-04-08T00:00:00" u="1"/>
        <d v="2021-03-12T00:00:00" u="1"/>
        <d v="2018-05-04T00:00:00" u="1"/>
        <d v="2020-04-08T00:00:00" u="1"/>
        <d v="2021-04-08T00:00:00" u="1"/>
        <d v="2020-05-04T00:00:00" u="1"/>
        <d v="2021-05-04T00:00:00" u="1"/>
        <d v="2013-01-22T00:00:00" u="1"/>
        <d v="2014-01-22T00:00:00" u="1"/>
        <d v="2013-02-18T00:00:00" u="1"/>
        <d v="2015-01-22T00:00:00" u="1"/>
        <d v="2012-03-14T00:00:00" u="1"/>
        <d v="2014-02-18T00:00:00" u="1"/>
        <d v="2016-01-22T00:00:00" u="1"/>
        <d v="2013-03-14T00:00:00" u="1"/>
        <d v="2015-02-18T00:00:00" u="1"/>
        <d v="2012-04-10T00:00:00" u="1"/>
        <d v="2014-03-14T00:00:00" u="1"/>
        <d v="2016-02-18T00:00:00" u="1"/>
        <d v="2018-01-22T00:00:00" u="1"/>
        <d v="2013-04-10T00:00:00" u="1"/>
        <d v="2019-01-22T00:00:00" u="1"/>
        <d v="2014-04-10T00:00:00" u="1"/>
        <d v="2016-03-14T00:00:00" u="1"/>
        <d v="2020-01-22T00:00:00" u="1"/>
        <d v="2013-05-06T00:00:00" u="1"/>
        <d v="2015-04-10T00:00:00" u="1"/>
        <d v="2017-03-14T00:00:00" u="1"/>
        <d v="2019-02-18T00:00:00" u="1"/>
        <d v="2021-01-22T00:00:00" u="1"/>
        <d v="2014-05-06T00:00:00" u="1"/>
        <d v="2018-03-14T00:00:00" u="1"/>
        <d v="2020-02-18T00:00:00" u="1"/>
        <d v="2015-05-06T00:00:00" u="1"/>
        <d v="2017-04-10T00:00:00" u="1"/>
        <d v="2019-03-14T00:00:00" u="1"/>
        <d v="2021-02-18T00:00:00" u="1"/>
        <d v="2014-06-02T00:00:00" u="1"/>
        <d v="2016-05-06T00:00:00" u="1"/>
        <d v="2018-04-10T00:00:00" u="1"/>
        <d v="2015-06-02T00:00:00" u="1"/>
        <d v="2019-04-10T00:00:00" u="1"/>
        <d v="2016-06-02T00:00:00" u="1"/>
        <d v="2017-06-02T00:00:00" u="1"/>
        <d v="2019-05-06T00:00:00" u="1"/>
        <d v="2020-05-06T00:00:00" u="1"/>
        <d v="2021-05-06T00:00:00" u="1"/>
        <d v="2020-06-02T00:00:00" u="1"/>
        <d v="2021-06-02T00:00:00" u="1"/>
        <d v="2012-01-24T00:00:00" u="1"/>
        <d v="2013-01-24T00:00:00" u="1"/>
        <d v="2012-02-20T00:00:00" u="1"/>
        <d v="2014-01-24T00:00:00" u="1"/>
        <d v="2013-02-20T00:00:00" u="1"/>
        <d v="2012-03-16T00:00:00" u="1"/>
        <d v="2014-02-20T00:00:00" u="1"/>
        <d v="2015-02-20T00:00:00" u="1"/>
        <d v="2017-01-24T00:00:00" u="1"/>
        <d v="2012-04-12T00:00:00" u="1"/>
        <d v="2018-01-24T00:00:00" u="1"/>
        <d v="2013-04-12T00:00:00" u="1"/>
        <d v="2015-03-16T00:00:00" u="1"/>
        <d v="2017-02-20T00:00:00" u="1"/>
        <d v="2019-01-24T00:00:00" u="1"/>
        <d v="2012-05-08T00:00:00" u="1"/>
        <d v="2016-03-16T00:00:00" u="1"/>
        <d v="2018-02-20T00:00:00" u="1"/>
        <d v="2020-01-24T00:00:00" u="1"/>
        <d v="2013-05-08T00:00:00" u="1"/>
        <d v="2017-03-16T00:00:00" u="1"/>
        <d v="2019-02-20T00:00:00" u="1"/>
        <d v="2012-06-04T00:00:00" u="1"/>
        <d v="2014-05-08T00:00:00" u="1"/>
        <d v="2016-04-12T00:00:00" u="1"/>
        <d v="2018-03-16T00:00:00" u="1"/>
        <d v="2020-02-20T00:00:00" u="1"/>
        <d v="2013-06-04T00:00:00" u="1"/>
        <d v="2015-05-08T00:00:00" u="1"/>
        <d v="2017-04-12T00:00:00" u="1"/>
        <d v="2014-06-04T00:00:00" u="1"/>
        <d v="2018-04-12T00:00:00" u="1"/>
        <d v="2020-03-16T00:00:00" u="1"/>
        <d v="2015-06-04T00:00:00" u="1"/>
        <d v="2017-05-08T00:00:00" u="1"/>
        <d v="2019-04-12T00:00:00" u="1"/>
        <d v="2021-03-16T00:00:00" u="1"/>
        <d v="2018-05-08T00:00:00" u="1"/>
        <d v="2019-05-08T00:00:00" u="1"/>
        <d v="2021-04-12T00:00:00" u="1"/>
        <d v="2018-06-04T00:00:00" u="1"/>
        <d v="2020-05-08T00:00:00" u="1"/>
        <d v="2019-06-04T00:00:00" u="1"/>
        <d v="2020-06-04T00:00:00" u="1"/>
        <d v="2021-06-04T00:00:00" u="1"/>
        <d v="2012-01-26T00:00:00" u="1"/>
        <d v="2012-02-22T00:00:00" u="1"/>
        <d v="2013-02-22T00:00:00" u="1"/>
        <d v="2015-01-26T00:00:00" u="1"/>
        <d v="2016-01-26T00:00:00" u="1"/>
        <d v="2013-03-18T00:00:00" u="1"/>
        <d v="2017-01-26T00:00:00" u="1"/>
        <d v="2014-03-18T00:00:00" u="1"/>
        <d v="2016-02-22T00:00:00" u="1"/>
        <d v="2018-01-26T00:00:00" u="1"/>
        <d v="2015-03-18T00:00:00" u="1"/>
        <d v="2017-02-22T00:00:00" u="1"/>
        <d v="2012-05-10T00:00:00" u="1"/>
        <d v="2014-04-14T00:00:00" u="1"/>
        <d v="2016-03-18T00:00:00" u="1"/>
        <d v="2018-02-22T00:00:00" u="1"/>
        <d v="2013-05-10T00:00:00" u="1"/>
        <d v="2015-04-14T00:00:00" u="1"/>
        <d v="2019-02-22T00:00:00" u="1"/>
        <d v="2021-01-26T00:00:00" u="1"/>
        <d v="2012-06-06T00:00:00" u="1"/>
        <d v="2016-04-14T00:00:00" u="1"/>
        <d v="2013-06-06T00:00:00" u="1"/>
        <d v="2019-03-18T00:00:00" u="1"/>
        <d v="2021-02-22T00:00:00" u="1"/>
        <d v="2012-07-02T00:00:00" u="1"/>
        <d v="2014-06-06T00:00:00" u="1"/>
        <d v="2016-05-10T00:00:00" u="1"/>
        <d v="2020-03-18T00:00:00" u="1"/>
        <d v="2013-07-02T00:00:00" u="1"/>
        <d v="2017-05-10T00:00:00" u="1"/>
        <d v="2021-03-18T00:00:00" u="1"/>
        <d v="2014-07-02T00:00:00" u="1"/>
        <d v="2016-06-06T00:00:00" u="1"/>
        <d v="2018-05-10T00:00:00" u="1"/>
        <d v="2020-04-14T00:00:00" u="1"/>
        <d v="2015-07-02T00:00:00" u="1"/>
        <d v="2017-06-06T00:00:00" u="1"/>
        <d v="2019-05-10T00:00:00" u="1"/>
        <d v="2021-04-14T00:00:00" u="1"/>
        <d v="2018-06-06T00:00:00" u="1"/>
        <d v="2019-06-06T00:00:00" u="1"/>
        <d v="2021-05-10T00:00:00" u="1"/>
        <d v="2018-07-02T00:00:00" u="1"/>
        <d v="2019-07-02T00:00:00" u="1"/>
        <d v="2020-07-02T00:00:00" u="1"/>
        <d v="2021-07-02T00:00:00" u="1"/>
        <d v="2013-01-28T00:00:00" u="1"/>
        <d v="2012-02-24T00:00:00" u="1"/>
        <d v="2014-01-28T00:00:00" u="1"/>
        <d v="2015-01-28T00:00:00" u="1"/>
        <d v="2012-03-20T00:00:00" u="1"/>
        <d v="2014-02-24T00:00:00" u="1"/>
        <d v="2016-01-28T00:00:00" u="1"/>
        <d v="2013-03-20T00:00:00" u="1"/>
        <d v="2015-02-24T00:00:00" u="1"/>
        <d v="2012-04-16T00:00:00" u="1"/>
        <d v="2014-03-20T00:00:00" u="1"/>
        <d v="2016-02-24T00:00:00" u="1"/>
        <d v="2013-04-16T00:00:00" u="1"/>
        <d v="2015-03-20T00:00:00" u="1"/>
        <d v="2017-02-24T00:00:00" u="1"/>
        <d v="2019-01-28T00:00:00" u="1"/>
        <d v="2014-04-16T00:00:00" u="1"/>
        <d v="2020-01-28T00:00:00" u="1"/>
        <d v="2015-04-16T00:00:00" u="1"/>
        <d v="2017-03-20T00:00:00" u="1"/>
        <d v="2021-01-28T00:00:00" u="1"/>
        <d v="2012-06-08T00:00:00" u="1"/>
        <d v="2014-05-12T00:00:00" u="1"/>
        <d v="2018-03-20T00:00:00" u="1"/>
        <d v="2020-02-24T00:00:00" u="1"/>
        <d v="2015-05-12T00:00:00" u="1"/>
        <d v="2019-03-20T00:00:00" u="1"/>
        <d v="2021-02-24T00:00:00" u="1"/>
        <d v="2012-07-04T00:00:00" u="1"/>
        <d v="2016-05-12T00:00:00" u="1"/>
        <d v="2018-04-16T00:00:00" u="1"/>
        <d v="2020-03-20T00:00:00" u="1"/>
        <d v="2013-07-04T00:00:00" u="1"/>
        <d v="2015-06-08T00:00:00" u="1"/>
        <d v="2017-05-12T00:00:00" u="1"/>
        <d v="2019-04-16T00:00:00" u="1"/>
        <d v="2014-07-04T00:00:00" u="1"/>
        <d v="2016-06-08T00:00:00" u="1"/>
        <d v="2020-04-16T00:00:00" u="1"/>
        <d v="2017-06-08T00:00:00" u="1"/>
        <d v="2021-04-16T00:00:00" u="1"/>
        <d v="2016-07-04T00:00:00" u="1"/>
        <d v="2018-06-08T00:00:00" u="1"/>
        <d v="2020-05-12T00:00:00" u="1"/>
        <d v="2017-07-04T00:00:00" u="1"/>
        <d v="2021-05-12T00:00:00" u="1"/>
        <d v="2018-07-04T00:00:00" u="1"/>
        <d v="2020-06-08T00:00:00" u="1"/>
        <d v="2019-07-04T00:00:00" u="1"/>
        <d v="2021-06-08T00:00:00" u="1"/>
        <d v="2012-01-30T00:00:00" u="1"/>
        <d v="2013-01-30T00:00:00" u="1"/>
        <d v="2014-01-30T00:00:00" u="1"/>
        <d v="2013-02-26T00:00:00" u="1"/>
        <d v="2015-01-30T00:00:00" u="1"/>
        <d v="2012-03-22T00:00:00" u="1"/>
        <d v="2014-02-26T00:00:00" u="1"/>
        <d v="2013-03-22T00:00:00" u="1"/>
        <d v="2015-02-26T00:00:00" u="1"/>
        <d v="2017-01-30T00:00:00" u="1"/>
        <d v="2012-04-18T00:00:00" u="1"/>
        <d v="2016-02-26T00:00:00" u="1"/>
        <d v="2018-01-30T00:00:00" u="1"/>
        <d v="2013-04-18T00:00:00" u="1"/>
        <d v="2019-01-30T00:00:00" u="1"/>
        <d v="2012-05-14T00:00:00" u="1"/>
        <d v="2016-03-22T00:00:00" u="1"/>
        <d v="2018-02-26T00:00:00" u="1"/>
        <d v="2020-01-30T00:00:00" u="1"/>
        <d v="2013-05-14T00:00:00" u="1"/>
        <d v="2017-03-22T00:00:00" u="1"/>
        <d v="2019-02-26T00:00:00" u="1"/>
        <d v="2014-05-14T00:00:00" u="1"/>
        <d v="2016-04-18T00:00:00" u="1"/>
        <d v="2018-03-22T00:00:00" u="1"/>
        <d v="2020-02-26T00:00:00" u="1"/>
        <d v="2013-06-10T00:00:00" u="1"/>
        <d v="2015-05-14T00:00:00" u="1"/>
        <d v="2017-04-18T00:00:00" u="1"/>
        <d v="2019-03-22T00:00:00" u="1"/>
        <d v="2021-02-26T00:00:00" u="1"/>
        <d v="2012-07-06T00:00:00" u="1"/>
        <d v="2014-06-10T00:00:00" u="1"/>
        <d v="2018-04-18T00:00:00" u="1"/>
        <d v="2015-06-10T00:00:00" u="1"/>
        <d v="2019-04-18T00:00:00" u="1"/>
        <d v="2021-03-22T00:00:00" u="1"/>
        <d v="2012-08-02T00:00:00" u="1"/>
        <d v="2016-06-10T00:00:00" u="1"/>
        <d v="2018-05-14T00:00:00" u="1"/>
        <d v="2013-08-02T00:00:00" u="1"/>
        <d v="2015-07-06T00:00:00" u="1"/>
        <d v="2019-05-14T00:00:00" u="1"/>
        <d v="2016-07-06T00:00:00" u="1"/>
        <d v="2020-05-14T00:00:00" u="1"/>
        <d v="2017-07-06T00:00:00" u="1"/>
        <d v="2019-06-10T00:00:00" u="1"/>
        <d v="2021-05-14T00:00:00" u="1"/>
        <d v="2016-08-02T00:00:00" u="1"/>
        <d v="2018-07-06T00:00:00" u="1"/>
        <d v="2020-06-10T00:00:00" u="1"/>
        <d v="2017-08-02T00:00:00" u="1"/>
        <d v="2021-06-10T00:00:00" u="1"/>
        <d v="2018-08-02T00:00:00" u="1"/>
        <d v="2020-07-06T00:00:00" u="1"/>
        <d v="2019-08-02T00:00:00" u="1"/>
        <d v="2021-07-06T00:00:00" u="1"/>
        <d v="2021-08-02T00:00:00" u="1"/>
        <d v="2012-02-28T00:00:00" u="1"/>
        <d v="2013-02-28T00:00:00" u="1"/>
        <d v="2014-02-28T00:00:00" u="1"/>
        <d v="2012-04-20T00:00:00" u="1"/>
        <d v="2014-03-24T00:00:00" u="1"/>
        <d v="2015-03-24T00:00:00" u="1"/>
        <d v="2017-02-28T00:00:00" u="1"/>
        <d v="2012-05-16T00:00:00" u="1"/>
        <d v="2016-03-24T00:00:00" u="1"/>
        <d v="2018-02-28T00:00:00" u="1"/>
        <d v="2013-05-16T00:00:00" u="1"/>
        <d v="2015-04-20T00:00:00" u="1"/>
        <d v="2017-03-24T00:00:00" u="1"/>
        <d v="2019-02-28T00:00:00" u="1"/>
        <d v="2012-06-12T00:00:00" u="1"/>
        <d v="2014-05-16T00:00:00" u="1"/>
        <d v="2016-04-20T00:00:00" u="1"/>
        <d v="2020-02-28T00:00:00" u="1"/>
        <d v="2013-06-12T00:00:00" u="1"/>
        <d v="2017-04-20T00:00:00" u="1"/>
        <d v="2014-06-12T00:00:00" u="1"/>
        <d v="2016-05-16T00:00:00" u="1"/>
        <d v="2018-04-20T00:00:00" u="1"/>
        <d v="2020-03-24T00:00:00" u="1"/>
        <d v="2013-07-08T00:00:00" u="1"/>
        <d v="2015-06-12T00:00:00" u="1"/>
        <d v="2017-05-16T00:00:00" u="1"/>
        <d v="2021-03-24T00:00:00" u="1"/>
        <d v="2014-07-08T00:00:00" u="1"/>
        <d v="2018-05-16T00:00:00" u="1"/>
        <d v="2020-04-20T00:00:00" u="1"/>
        <d v="2015-07-08T00:00:00" u="1"/>
        <d v="2017-06-12T00:00:00" u="1"/>
        <d v="2019-05-16T00:00:00" u="1"/>
        <d v="2021-04-20T00:00:00" u="1"/>
        <d v="2014-08-04T00:00:00" u="1"/>
        <d v="2016-07-08T00:00:00" u="1"/>
        <d v="2018-06-12T00:00:00" u="1"/>
        <d v="2015-08-04T00:00:00" u="1"/>
        <d v="2019-06-12T00:00:00" u="1"/>
        <d v="2016-08-04T00:00:00" u="1"/>
        <d v="2020-06-12T00:00:00" u="1"/>
        <d v="2017-08-04T00:00:00" u="1"/>
        <d v="2019-07-08T00:00:00" u="1"/>
        <d v="2020-07-08T00:00:00" u="1"/>
        <d v="2021-07-08T00:00:00" u="1"/>
        <d v="2020-08-04T00:00:00" u="1"/>
        <d v="2021-08-04T00:00:00" u="1"/>
        <d v="2012-03-26T00:00:00" u="1"/>
        <d v="2013-03-26T00:00:00" u="1"/>
        <d v="2014-03-26T00:00:00" u="1"/>
        <d v="2013-04-22T00:00:00" u="1"/>
        <d v="2015-03-26T00:00:00" u="1"/>
        <d v="2012-05-18T00:00:00" u="1"/>
        <d v="2014-04-22T00:00:00" u="1"/>
        <d v="2015-04-22T00:00:00" u="1"/>
        <d v="2012-06-14T00:00:00" u="1"/>
        <d v="2016-04-22T00:00:00" u="1"/>
        <d v="2018-03-26T00:00:00" u="1"/>
        <d v="2013-06-14T00:00:00" u="1"/>
        <d v="2015-05-18T00:00:00" u="1"/>
        <d v="2019-03-26T00:00:00" u="1"/>
        <d v="2012-07-10T00:00:00" u="1"/>
        <d v="2016-05-18T00:00:00" u="1"/>
        <d v="2020-03-26T00:00:00" u="1"/>
        <d v="2013-07-10T00:00:00" u="1"/>
        <d v="2017-05-18T00:00:00" u="1"/>
        <d v="2021-03-26T00:00:00" u="1"/>
        <d v="2012-08-06T00:00:00" u="1"/>
        <d v="2014-07-10T00:00:00" u="1"/>
        <d v="2016-06-14T00:00:00" u="1"/>
        <d v="2018-05-18T00:00:00" u="1"/>
        <d v="2020-04-22T00:00:00" u="1"/>
        <d v="2013-08-06T00:00:00" u="1"/>
        <d v="2015-07-10T00:00:00" u="1"/>
        <d v="2017-06-14T00:00:00" u="1"/>
        <d v="2021-04-22T00:00:00" u="1"/>
        <d v="2014-08-06T00:00:00" u="1"/>
        <d v="2018-06-14T00:00:00" u="1"/>
        <d v="2020-05-18T00:00:00" u="1"/>
        <d v="2013-09-02T00:00:00" u="1"/>
        <d v="2015-08-06T00:00:00" u="1"/>
        <d v="2017-07-10T00:00:00" u="1"/>
        <d v="2019-06-14T00:00:00" u="1"/>
        <d v="2021-05-18T00:00:00" u="1"/>
        <d v="2014-09-02T00:00:00" u="1"/>
        <d v="2018-07-10T00:00:00" u="1"/>
        <d v="2015-09-02T00:00:00" u="1"/>
        <d v="2019-07-10T00:00:00" u="1"/>
        <d v="2021-06-14T00:00:00" u="1"/>
        <d v="2016-09-02T00:00:00" u="1"/>
        <d v="2018-08-06T00:00:00" u="1"/>
        <d v="2020-07-10T00:00:00" u="1"/>
        <d v="2019-08-06T00:00:00" u="1"/>
        <d v="2020-08-06T00:00:00" u="1"/>
        <d v="2019-09-02T00:00:00" u="1"/>
        <d v="2021-08-06T00:00:00" u="1"/>
        <d v="2020-09-02T00:00:00" u="1"/>
        <d v="2021-09-02T00:00:00" u="1"/>
        <d v="2012-03-28T00:00:00" u="1"/>
        <d v="2013-03-28T00:00:00" u="1"/>
        <d v="2012-04-24T00:00:00" u="1"/>
        <d v="2014-03-28T00:00:00" u="1"/>
        <d v="2013-04-24T00:00:00" u="1"/>
        <d v="2014-04-24T00:00:00" u="1"/>
        <d v="2013-05-20T00:00:00" u="1"/>
        <d v="2015-04-24T00:00:00" u="1"/>
        <d v="2017-03-28T00:00:00" u="1"/>
        <d v="2014-05-20T00:00:00" u="1"/>
        <d v="2018-03-28T00:00:00" u="1"/>
        <d v="2015-05-20T00:00:00" u="1"/>
        <d v="2017-04-24T00:00:00" u="1"/>
        <d v="2019-03-28T00:00:00" u="1"/>
        <d v="2012-07-12T00:00:00" u="1"/>
        <d v="2014-06-16T00:00:00" u="1"/>
        <d v="2016-05-20T00:00:00" u="1"/>
        <d v="2018-04-24T00:00:00" u="1"/>
        <d v="2013-07-12T00:00:00" u="1"/>
        <d v="2015-06-16T00:00:00" u="1"/>
        <d v="2019-04-24T00:00:00" u="1"/>
        <d v="2012-08-08T00:00:00" u="1"/>
        <d v="2016-06-16T00:00:00" u="1"/>
        <d v="2020-04-24T00:00:00" u="1"/>
        <d v="2013-08-08T00:00:00" u="1"/>
        <d v="2017-06-16T00:00:00" u="1"/>
        <d v="2019-05-20T00:00:00" u="1"/>
        <d v="2012-09-04T00:00:00" u="1"/>
        <d v="2014-08-08T00:00:00" u="1"/>
        <d v="2016-07-12T00:00:00" u="1"/>
        <d v="2020-05-20T00:00:00" u="1"/>
        <d v="2013-09-04T00:00:00" u="1"/>
        <d v="2017-07-12T00:00:00" u="1"/>
        <d v="2021-05-20T00:00:00" u="1"/>
        <d v="2014-09-04T00:00:00" u="1"/>
        <d v="2016-08-08T00:00:00" u="1"/>
        <d v="2018-07-12T00:00:00" u="1"/>
        <d v="2020-06-16T00:00:00" u="1"/>
        <d v="2015-09-04T00:00:00" u="1"/>
        <d v="2017-08-08T00:00:00" u="1"/>
        <d v="2019-07-12T00:00:00" u="1"/>
        <d v="2021-06-16T00:00:00" u="1"/>
        <d v="2018-08-08T00:00:00" u="1"/>
        <d v="2017-09-04T00:00:00" u="1"/>
        <d v="2019-08-08T00:00:00" u="1"/>
        <d v="2021-07-12T00:00:00" u="1"/>
        <d v="2018-09-04T00:00:00" u="1"/>
        <d v="2019-09-04T00:00:00" u="1"/>
        <d v="2020-09-04T00:00:00" u="1"/>
        <d v="2012-03-30T00:00:00" u="1"/>
        <d v="2012-04-26T00:00:00" u="1"/>
        <d v="2013-04-26T00:00:00" u="1"/>
        <d v="2015-03-30T00:00:00" u="1"/>
        <d v="2012-05-22T00:00:00" u="1"/>
        <d v="2016-03-30T00:00:00" u="1"/>
        <d v="2013-05-22T00:00:00" u="1"/>
        <d v="2017-03-30T00:00:00" u="1"/>
        <d v="2012-06-18T00:00:00" u="1"/>
        <d v="2014-05-22T00:00:00" u="1"/>
        <d v="2016-04-26T00:00:00" u="1"/>
        <d v="2013-06-18T00:00:00" u="1"/>
        <d v="2015-05-22T00:00:00" u="1"/>
        <d v="2017-04-26T00:00:00" u="1"/>
        <d v="2014-06-18T00:00:00" u="1"/>
        <d v="2018-04-26T00:00:00" u="1"/>
        <d v="2020-03-30T00:00:00" u="1"/>
        <d v="2015-06-18T00:00:00" u="1"/>
        <d v="2017-05-22T00:00:00" u="1"/>
        <d v="2019-04-26T00:00:00" u="1"/>
        <d v="2021-03-30T00:00:00" u="1"/>
        <d v="2012-08-10T00:00:00" u="1"/>
        <d v="2014-07-14T00:00:00" u="1"/>
        <d v="2018-05-22T00:00:00" u="1"/>
        <d v="2015-07-14T00:00:00" u="1"/>
        <d v="2019-05-22T00:00:00" u="1"/>
        <d v="2021-04-26T00:00:00" u="1"/>
        <d v="2012-09-06T00:00:00" u="1"/>
        <d v="2016-07-14T00:00:00" u="1"/>
        <d v="2018-06-18T00:00:00" u="1"/>
        <d v="2020-05-22T00:00:00" u="1"/>
        <d v="2013-09-06T00:00:00" u="1"/>
        <d v="2015-08-10T00:00:00" u="1"/>
        <d v="2017-07-14T00:00:00" u="1"/>
        <d v="2019-06-18T00:00:00" u="1"/>
        <d v="2012-10-02T00:00:00" u="1"/>
        <d v="2016-08-10T00:00:00" u="1"/>
        <d v="2020-06-18T00:00:00" u="1"/>
        <d v="2013-10-02T00:00:00" u="1"/>
        <d v="2017-08-10T00:00:00" u="1"/>
        <d v="2021-06-18T00:00:00" u="1"/>
        <d v="2014-10-02T00:00:00" u="1"/>
        <d v="2016-09-06T00:00:00" u="1"/>
        <d v="2018-08-10T00:00:00" u="1"/>
        <d v="2020-07-14T00:00:00" u="1"/>
        <d v="2015-10-02T00:00:00" u="1"/>
        <d v="2017-09-06T00:00:00" u="1"/>
        <d v="2021-07-14T00:00:00" u="1"/>
        <d v="2018-09-06T00:00:00" u="1"/>
        <d v="2020-08-10T00:00:00" u="1"/>
        <d v="2017-10-02T00:00:00" u="1"/>
        <d v="2019-09-06T00:00:00" u="1"/>
        <d v="2021-08-10T00:00:00" u="1"/>
        <d v="2018-10-02T00:00:00" u="1"/>
        <d v="2019-10-02T00:00:00" u="1"/>
        <d v="2021-09-06T00:00:00" u="1"/>
        <d v="2020-10-02T00:00:00" u="1"/>
        <d v="2012-05-24T00:00:00" u="1"/>
        <d v="2014-04-28T00:00:00" u="1"/>
        <d v="2013-05-24T00:00:00" u="1"/>
        <d v="2015-04-28T00:00:00" u="1"/>
        <d v="2012-06-20T00:00:00" u="1"/>
        <d v="2016-04-28T00:00:00" u="1"/>
        <d v="2013-06-20T00:00:00" u="1"/>
        <d v="2017-04-28T00:00:00" u="1"/>
        <d v="2012-07-16T00:00:00" u="1"/>
        <d v="2014-06-20T00:00:00" u="1"/>
        <d v="2016-05-24T00:00:00" u="1"/>
        <d v="2013-07-16T00:00:00" u="1"/>
        <d v="2017-05-24T00:00:00" u="1"/>
        <d v="2014-07-16T00:00:00" u="1"/>
        <d v="2016-06-20T00:00:00" u="1"/>
        <d v="2018-05-24T00:00:00" u="1"/>
        <d v="2020-04-28T00:00:00" u="1"/>
        <d v="2013-08-12T00:00:00" u="1"/>
        <d v="2015-07-16T00:00:00" u="1"/>
        <d v="2017-06-20T00:00:00" u="1"/>
        <d v="2019-05-24T00:00:00" u="1"/>
        <d v="2021-04-28T00:00:00" u="1"/>
        <d v="2014-08-12T00:00:00" u="1"/>
        <d v="2018-06-20T00:00:00" u="1"/>
        <d v="2015-08-12T00:00:00" u="1"/>
        <d v="2019-06-20T00:00:00" u="1"/>
        <d v="2021-05-24T00:00:00" u="1"/>
        <d v="2012-10-04T00:00:00" u="1"/>
        <d v="2014-09-08T00:00:00" u="1"/>
        <d v="2016-08-12T00:00:00" u="1"/>
        <d v="2018-07-16T00:00:00" u="1"/>
        <d v="2013-10-04T00:00:00" u="1"/>
        <d v="2015-09-08T00:00:00" u="1"/>
        <d v="2019-07-16T00:00:00" u="1"/>
        <d v="2016-09-08T00:00:00" u="1"/>
        <d v="2020-07-16T00:00:00" u="1"/>
        <d v="2017-09-08T00:00:00" u="1"/>
        <d v="2019-08-12T00:00:00" u="1"/>
        <d v="2021-07-16T00:00:00" u="1"/>
        <d v="2016-10-04T00:00:00" u="1"/>
        <d v="2020-08-12T00:00:00" u="1"/>
        <d v="2017-10-04T00:00:00" u="1"/>
        <d v="2021-08-12T00:00:00" u="1"/>
        <d v="2018-10-04T00:00:00" u="1"/>
        <d v="2020-09-08T00:00:00" u="1"/>
        <d v="2019-10-04T00:00:00" u="1"/>
        <d v="2021-09-08T00:00:00" u="1"/>
        <d v="2021-10-04T00:00:00" u="1"/>
        <d v="2012-04-30T00:00:00" u="1"/>
        <d v="2013-04-30T00:00:00" u="1"/>
        <d v="2014-04-30T00:00:00" u="1"/>
        <d v="2015-04-30T00:00:00" u="1"/>
        <d v="2012-06-22T00:00:00" u="1"/>
        <d v="2014-05-26T00:00:00" u="1"/>
        <d v="2015-05-26T00:00:00" u="1"/>
        <d v="2012-07-18T00:00:00" u="1"/>
        <d v="2016-05-26T00:00:00" u="1"/>
        <d v="2018-04-30T00:00:00" u="1"/>
        <d v="2013-07-18T00:00:00" u="1"/>
        <d v="2015-06-22T00:00:00" u="1"/>
        <d v="2017-05-26T00:00:00" u="1"/>
        <d v="2019-04-30T00:00:00" u="1"/>
        <d v="2012-08-14T00:00:00" u="1"/>
        <d v="2014-07-18T00:00:00" u="1"/>
        <d v="2016-06-22T00:00:00" u="1"/>
        <d v="2020-04-30T00:00:00" u="1"/>
        <d v="2013-08-14T00:00:00" u="1"/>
        <d v="2017-06-22T00:00:00" u="1"/>
        <d v="2021-04-30T00:00:00" u="1"/>
        <d v="2012-09-10T00:00:00" u="1"/>
        <d v="2014-08-14T00:00:00" u="1"/>
        <d v="2016-07-18T00:00:00" u="1"/>
        <d v="2018-06-22T00:00:00" u="1"/>
        <d v="2020-05-26T00:00:00" u="1"/>
        <d v="2013-09-10T00:00:00" u="1"/>
        <d v="2015-08-14T00:00:00" u="1"/>
        <d v="2017-07-18T00:00:00" u="1"/>
        <d v="2021-05-26T00:00:00" u="1"/>
        <d v="2014-09-10T00:00:00" u="1"/>
        <d v="2018-07-18T00:00:00" u="1"/>
        <d v="2020-06-22T00:00:00" u="1"/>
        <d v="2015-09-10T00:00:00" u="1"/>
        <d v="2017-08-14T00:00:00" u="1"/>
        <d v="2019-07-18T00:00:00" u="1"/>
        <d v="2021-06-22T00:00:00" u="1"/>
        <d v="2012-11-02T00:00:00" u="1"/>
        <d v="2014-10-06T00:00:00" u="1"/>
        <d v="2018-08-14T00:00:00" u="1"/>
        <d v="2015-10-06T00:00:00" u="1"/>
        <d v="2019-08-14T00:00:00" u="1"/>
        <d v="2016-10-06T00:00:00" u="1"/>
        <d v="2018-09-10T00:00:00" u="1"/>
        <d v="2020-08-14T00:00:00" u="1"/>
        <d v="2015-11-02T00:00:00" u="1"/>
        <d v="2017-10-06T00:00:00" u="1"/>
        <d v="2019-09-10T00:00:00" u="1"/>
        <d v="2016-11-02T00:00:00" u="1"/>
        <d v="2020-09-10T00:00:00" u="1"/>
        <d v="2017-11-02T00:00:00" u="1"/>
        <d v="2021-09-10T00:00:00" u="1"/>
        <d v="2018-11-02T00:00:00" u="1"/>
        <d v="2020-10-06T00:00:00" u="1"/>
        <d v="2021-10-06T00:00:00" u="1"/>
        <d v="2020-11-02T00:00:00" u="1"/>
        <d v="2021-11-02T00:00:00" u="1"/>
        <d v="2012-05-28T00:00:00" u="1"/>
        <d v="2013-05-28T00:00:00" u="1"/>
        <d v="2014-05-28T00:00:00" u="1"/>
        <d v="2013-06-24T00:00:00" u="1"/>
        <d v="2015-05-28T00:00:00" u="1"/>
        <d v="2012-07-20T00:00:00" u="1"/>
        <d v="2014-06-24T00:00:00" u="1"/>
        <d v="2015-06-24T00:00:00" u="1"/>
        <d v="2012-08-16T00:00:00" u="1"/>
        <d v="2016-06-24T00:00:00" u="1"/>
        <d v="2018-05-28T00:00:00" u="1"/>
        <d v="2013-08-16T00:00:00" u="1"/>
        <d v="2015-07-20T00:00:00" u="1"/>
        <d v="2019-05-28T00:00:00" u="1"/>
        <d v="2012-09-12T00:00:00" u="1"/>
        <d v="2016-07-20T00:00:00" u="1"/>
        <d v="2020-05-28T00:00:00" u="1"/>
        <d v="2013-09-12T00:00:00" u="1"/>
        <d v="2017-07-20T00:00:00" u="1"/>
        <d v="2019-06-24T00:00:00" u="1"/>
        <d v="2021-05-28T00:00:00" u="1"/>
        <d v="2012-10-08T00:00:00" u="1"/>
        <d v="2014-09-12T00:00:00" u="1"/>
        <d v="2016-08-16T00:00:00" u="1"/>
        <d v="2018-07-20T00:00:00" u="1"/>
        <d v="2020-06-24T00:00:00" u="1"/>
        <d v="2013-10-08T00:00:00" u="1"/>
        <d v="2017-08-16T00:00:00" u="1"/>
        <d v="2021-06-24T00:00:00" u="1"/>
        <d v="2014-10-08T00:00:00" u="1"/>
        <d v="2016-09-12T00:00:00" u="1"/>
        <d v="2018-08-16T00:00:00" u="1"/>
        <d v="2020-07-20T00:00:00" u="1"/>
        <d v="2013-11-04T00:00:00" u="1"/>
        <d v="2015-10-08T00:00:00" u="1"/>
        <d v="2017-09-12T00:00:00" u="1"/>
        <d v="2019-08-16T00:00:00" u="1"/>
        <d v="2021-07-20T00:00:00" u="1"/>
        <d v="2014-11-04T00:00:00" u="1"/>
        <d v="2018-09-12T00:00:00" u="1"/>
        <d v="2015-11-04T00:00:00" u="1"/>
        <d v="2019-09-12T00:00:00" u="1"/>
        <d v="2021-08-16T00:00:00" u="1"/>
        <d v="2016-11-04T00:00:00" u="1"/>
        <d v="2018-10-08T00:00:00" u="1"/>
        <d v="2019-10-08T00:00:00" u="1"/>
        <d v="2020-10-08T00:00:00" u="1"/>
        <d v="2019-11-04T00:00:00" u="1"/>
        <d v="2021-10-08T00:00:00" u="1"/>
        <d v="2020-11-04T00:00:00" u="1"/>
        <d v="2021-11-04T00:00:00" u="1"/>
        <d v="2012-05-30T00:00:00" u="1"/>
        <d v="2013-05-30T00:00:00" u="1"/>
        <d v="2012-06-26T00:00:00" u="1"/>
        <d v="2014-05-30T00:00:00" u="1"/>
        <d v="2013-06-26T00:00:00" u="1"/>
        <d v="2014-06-26T00:00:00" u="1"/>
        <d v="2016-05-30T00:00:00" u="1"/>
        <d v="2013-07-22T00:00:00" u="1"/>
        <d v="2015-06-26T00:00:00" u="1"/>
        <d v="2017-05-30T00:00:00" u="1"/>
        <d v="2014-07-22T00:00:00" u="1"/>
        <d v="2018-05-30T00:00:00" u="1"/>
        <d v="2015-07-22T00:00:00" u="1"/>
        <d v="2017-06-26T00:00:00" u="1"/>
        <d v="2019-05-30T00:00:00" u="1"/>
        <d v="2012-09-14T00:00:00" u="1"/>
        <d v="2014-08-18T00:00:00" u="1"/>
        <d v="2016-07-22T00:00:00" u="1"/>
        <d v="2018-06-26T00:00:00" u="1"/>
        <d v="2015-08-18T00:00:00" u="1"/>
        <d v="2019-06-26T00:00:00" u="1"/>
        <d v="2012-10-10T00:00:00" u="1"/>
        <d v="2016-08-18T00:00:00" u="1"/>
        <d v="2020-06-26T00:00:00" u="1"/>
        <d v="2013-10-10T00:00:00" u="1"/>
        <d v="2015-09-14T00:00:00" u="1"/>
        <d v="2017-08-18T00:00:00" u="1"/>
        <d v="2019-07-22T00:00:00" u="1"/>
        <d v="2012-11-06T00:00:00" u="1"/>
        <d v="2014-10-10T00:00:00" u="1"/>
        <d v="2016-09-14T00:00:00" u="1"/>
        <d v="2020-07-22T00:00:00" u="1"/>
        <d v="2013-11-06T00:00:00" u="1"/>
        <d v="2017-09-14T00:00:00" u="1"/>
        <d v="2021-07-22T00:00:00" u="1"/>
        <d v="2014-11-06T00:00:00" u="1"/>
        <d v="2016-10-10T00:00:00" u="1"/>
        <d v="2018-09-14T00:00:00" u="1"/>
        <d v="2020-08-18T00:00:00" u="1"/>
        <d v="2013-12-02T00:00:00" u="1"/>
        <d v="2015-11-06T00:00:00" u="1"/>
        <d v="2017-10-10T00:00:00" u="1"/>
        <d v="2021-08-18T00:00:00" u="1"/>
        <d v="2014-12-02T00:00:00" u="1"/>
        <d v="2018-10-10T00:00:00" u="1"/>
        <d v="2020-09-14T00:00:00" u="1"/>
        <d v="2015-12-02T00:00:00" u="1"/>
        <d v="2017-11-06T00:00:00" u="1"/>
        <d v="2019-10-10T00:00:00" u="1"/>
        <d v="2021-09-14T00:00:00" u="1"/>
        <d v="2016-12-02T00:00:00" u="1"/>
        <d v="2018-11-06T00:00:00" u="1"/>
        <d v="2019-11-06T00:00:00" u="1"/>
        <d v="2020-11-06T00:00:00" u="1"/>
        <d v="2019-12-02T00:00:00" u="1"/>
        <d v="2020-12-02T00:00:00" u="1"/>
        <d v="2021-12-02T00:00:00" u="1"/>
        <d v="2012-06-28T00:00:00" u="1"/>
        <d v="2013-06-28T00:00:00" u="1"/>
        <d v="2012-07-24T00:00:00" u="1"/>
        <d v="2013-07-24T00:00:00" u="1"/>
        <d v="2012-08-20T00:00:00" u="1"/>
        <d v="2014-07-24T00:00:00" u="1"/>
        <d v="2016-06-28T00:00:00" u="1"/>
        <d v="2013-08-20T00:00:00" u="1"/>
        <d v="2015-07-24T00:00:00" u="1"/>
        <d v="2017-06-28T00:00:00" u="1"/>
        <d v="2014-08-20T00:00:00" u="1"/>
        <d v="2018-06-28T00:00:00" u="1"/>
        <d v="2013-09-16T00:00:00" u="1"/>
        <d v="2015-08-20T00:00:00" u="1"/>
        <d v="2017-07-24T00:00:00" u="1"/>
        <d v="2019-06-28T00:00:00" u="1"/>
        <d v="2012-10-12T00:00:00" u="1"/>
        <d v="2014-09-16T00:00:00" u="1"/>
        <d v="2018-07-24T00:00:00" u="1"/>
        <d v="2015-09-16T00:00:00" u="1"/>
        <d v="2019-07-24T00:00:00" u="1"/>
        <d v="2021-06-28T00:00:00" u="1"/>
        <d v="2012-11-08T00:00:00" u="1"/>
        <d v="2016-09-16T00:00:00" u="1"/>
        <d v="2018-08-20T00:00:00" u="1"/>
        <d v="2020-07-24T00:00:00" u="1"/>
        <d v="2013-11-08T00:00:00" u="1"/>
        <d v="2015-10-12T00:00:00" u="1"/>
        <d v="2019-08-20T00:00:00" u="1"/>
        <d v="2012-12-04T00:00:00" u="1"/>
        <d v="2016-10-12T00:00:00" u="1"/>
        <d v="2020-08-20T00:00:00" u="1"/>
        <d v="2013-12-04T00:00:00" u="1"/>
        <d v="2017-10-12T00:00:00" u="1"/>
        <d v="2019-09-16T00:00:00" u="1"/>
        <d v="2021-08-20T00:00:00" u="1"/>
        <d v="2014-12-04T00:00:00" u="1"/>
        <d v="2016-11-08T00:00:00" u="1"/>
        <d v="2018-10-12T00:00:00" u="1"/>
        <d v="2020-09-16T00:00:00" u="1"/>
        <d v="2015-12-04T00:00:00" u="1"/>
        <d v="2017-11-08T00:00:00" u="1"/>
        <d v="2021-09-16T00:00:00" u="1"/>
        <d v="2018-11-08T00:00:00" u="1"/>
        <d v="2020-10-12T00:00:00" u="1"/>
        <d v="2017-12-04T00:00:00" u="1"/>
        <d v="2019-11-08T00:00:00" u="1"/>
        <d v="2021-10-12T00:00:00" u="1"/>
        <d v="2018-12-04T00:00:00" u="1"/>
        <d v="2019-12-04T00:00:00" u="1"/>
        <d v="2021-11-08T00:00:00" u="1"/>
        <d v="2020-12-04T00:00:00" u="1"/>
        <d v="2012-07-26T00:00:00" u="1"/>
        <d v="2014-06-30T00:00:00" u="1"/>
        <d v="2013-07-26T00:00:00" u="1"/>
        <d v="2015-06-30T00:00:00" u="1"/>
        <d v="2012-08-22T00:00:00" u="1"/>
        <d v="2016-06-30T00:00:00" u="1"/>
        <d v="2013-08-22T00:00:00" u="1"/>
        <d v="2017-06-30T00:00:00" u="1"/>
        <d v="2012-09-18T00:00:00" u="1"/>
        <d v="2014-08-22T00:00:00" u="1"/>
        <d v="2016-07-26T00:00:00" u="1"/>
        <d v="2013-09-18T00:00:00" u="1"/>
        <d v="2017-07-26T00:00:00" u="1"/>
        <d v="2014-09-18T00:00:00" u="1"/>
        <d v="2016-08-22T00:00:00" u="1"/>
        <d v="2018-07-26T00:00:00" u="1"/>
        <d v="2020-06-30T00:00:00" u="1"/>
        <d v="2013-10-14T00:00:00" u="1"/>
        <d v="2015-09-18T00:00:00" u="1"/>
        <d v="2017-08-22T00:00:00" u="1"/>
        <d v="2019-07-26T00:00:00" u="1"/>
        <d v="2021-06-30T00:00:00" u="1"/>
        <d v="2014-10-14T00:00:00" u="1"/>
        <d v="2018-08-22T00:00:00" u="1"/>
        <d v="2015-10-14T00:00:00" u="1"/>
        <d v="2017-09-18T00:00:00" u="1"/>
        <d v="2019-08-22T00:00:00" u="1"/>
        <d v="2021-07-26T00:00:00" u="1"/>
        <d v="2012-12-06T00:00:00" u="1"/>
        <d v="2014-11-10T00:00:00" u="1"/>
        <d v="2016-10-14T00:00:00" u="1"/>
        <d v="2018-09-18T00:00:00" u="1"/>
        <d v="2013-12-06T00:00:00" u="1"/>
        <d v="2015-11-10T00:00:00" u="1"/>
        <d v="2019-09-18T00:00:00" u="1"/>
        <d v="2016-11-10T00:00:00" u="1"/>
        <d v="2020-09-18T00:00:00" u="1"/>
        <d v="2017-11-10T00:00:00" u="1"/>
        <d v="2019-10-14T00:00:00" u="1"/>
        <d v="2016-12-06T00:00:00" u="1"/>
        <d v="2020-10-14T00:00:00" u="1"/>
        <d v="2017-12-06T00:00:00" u="1"/>
        <d v="2021-10-14T00:00:00" u="1"/>
        <d v="2018-12-06T00:00:00" u="1"/>
        <d v="2020-11-10T00:00:00" u="1"/>
        <d v="2019-12-06T00:00:00" u="1"/>
        <d v="2021-11-10T00:00:00" u="1"/>
        <d v="2021-12-06T00:00:00" u="1"/>
        <d v="2012-08-24T00:00:00" u="1"/>
        <d v="2014-07-28T00:00:00" u="1"/>
        <d v="2015-07-28T00:00:00" u="1"/>
        <d v="2012-09-20T00:00:00" u="1"/>
        <d v="2016-07-28T00:00:00" u="1"/>
        <d v="2013-09-20T00:00:00" u="1"/>
        <d v="2015-08-24T00:00:00" u="1"/>
        <d v="2017-07-28T00:00:00" u="1"/>
        <d v="2012-10-16T00:00:00" u="1"/>
        <d v="2016-08-24T00:00:00" u="1"/>
        <d v="2013-10-16T00:00:00" u="1"/>
        <d v="2017-08-24T00:00:00" u="1"/>
        <d v="2012-11-12T00:00:00" u="1"/>
        <d v="2014-10-16T00:00:00" u="1"/>
        <d v="2016-09-20T00:00:00" u="1"/>
        <d v="2018-08-24T00:00:00" u="1"/>
        <d v="2020-07-28T00:00:00" u="1"/>
        <d v="2013-11-12T00:00:00" u="1"/>
        <d v="2015-10-16T00:00:00" u="1"/>
        <d v="2017-09-20T00:00:00" u="1"/>
        <d v="2021-07-28T00:00:00" u="1"/>
        <d v="2014-11-12T00:00:00" u="1"/>
        <d v="2018-09-20T00:00:00" u="1"/>
        <d v="2020-08-24T00:00:00" u="1"/>
        <d v="2015-11-12T00:00:00" u="1"/>
        <d v="2017-10-16T00:00:00" u="1"/>
        <d v="2019-09-20T00:00:00" u="1"/>
        <d v="2021-08-24T00:00:00" u="1"/>
        <d v="2014-12-08T00:00:00" u="1"/>
        <d v="2018-10-16T00:00:00" u="1"/>
        <d v="2015-12-08T00:00:00" u="1"/>
        <d v="2019-10-16T00:00:00" u="1"/>
        <d v="2021-09-20T00:00:00" u="1"/>
        <d v="2016-12-08T00:00:00" u="1"/>
        <d v="2018-11-12T00:00:00" u="1"/>
        <d v="2020-10-16T00:00:00" u="1"/>
        <d v="2017-12-08T00:00:00" u="1"/>
        <d v="2019-11-12T00:00:00" u="1"/>
        <d v="2020-11-12T00:00:00" u="1"/>
        <d v="2021-11-12T00:00:00" u="1"/>
        <d v="2020-12-08T00:00:00" u="1"/>
        <d v="2021-12-08T00:00:00" u="1"/>
        <d v="2012-07-30T00:00:00" u="1"/>
        <d v="2013-07-30T00:00:00" u="1"/>
        <d v="2014-07-30T00:00:00" u="1"/>
        <d v="2013-08-26T00:00:00" u="1"/>
        <d v="2015-07-30T00:00:00" u="1"/>
        <d v="2014-08-26T00:00:00" u="1"/>
        <d v="2015-08-26T00:00:00" u="1"/>
        <d v="2012-10-18T00:00:00" u="1"/>
        <d v="2014-09-22T00:00:00" u="1"/>
        <d v="2016-08-26T00:00:00" u="1"/>
        <d v="2018-07-30T00:00:00" u="1"/>
        <d v="2013-10-18T00:00:00" u="1"/>
        <d v="2015-09-22T00:00:00" u="1"/>
        <d v="2019-07-30T00:00:00" u="1"/>
        <d v="2012-11-14T00:00:00" u="1"/>
        <d v="2016-09-22T00:00:00" u="1"/>
        <d v="2020-07-30T00:00:00" u="1"/>
        <d v="2013-11-14T00:00:00" u="1"/>
        <d v="2017-09-22T00:00:00" u="1"/>
        <d v="2019-08-26T00:00:00" u="1"/>
        <d v="2021-07-30T00:00:00" u="1"/>
        <d v="2012-12-10T00:00:00" u="1"/>
        <d v="2014-11-14T00:00:00" u="1"/>
        <d v="2016-10-18T00:00:00" u="1"/>
        <d v="2020-08-26T00:00:00" u="1"/>
        <d v="2013-12-10T00:00:00" u="1"/>
        <d v="2017-10-18T00:00:00" u="1"/>
        <d v="2021-08-26T00:00:00" u="1"/>
        <d v="2014-12-10T00:00:00" u="1"/>
        <d v="2016-11-14T00:00:00" u="1"/>
        <d v="2018-10-18T00:00:00" u="1"/>
        <d v="2020-09-22T00:00:00" u="1"/>
        <d v="2015-12-10T00:00:00" u="1"/>
        <d v="2017-11-14T00:00:00" u="1"/>
        <d v="2019-10-18T00:00:00" u="1"/>
        <d v="2021-09-22T00:00:00" u="1"/>
        <d v="2018-11-14T00:00:00" u="1"/>
        <d v="2019-11-14T00:00:00" u="1"/>
        <d v="2021-10-18T00:00:00" u="1"/>
        <d v="2018-12-10T00:00:00" u="1"/>
        <d v="2019-12-10T00:00:00" u="1"/>
        <d v="2020-12-10T00:00:00" u="1"/>
        <d v="2021-12-10T00:00:00" u="1"/>
        <d v="2012-08-28T00:00:00" u="1"/>
        <d v="2013-08-28T00:00:00" u="1"/>
        <d v="2012-09-24T00:00:00" u="1"/>
        <d v="2014-08-28T00:00:00" u="1"/>
        <d v="2013-09-24T00:00:00" u="1"/>
        <d v="2015-08-28T00:00:00" u="1"/>
        <d v="2014-09-24T00:00:00" u="1"/>
        <d v="2015-09-24T00:00:00" u="1"/>
        <d v="2017-08-28T00:00:00" u="1"/>
        <d v="2012-11-16T00:00:00" u="1"/>
        <d v="2014-10-20T00:00:00" u="1"/>
        <d v="2018-08-28T00:00:00" u="1"/>
        <d v="2015-10-20T00:00:00" u="1"/>
        <d v="2019-08-28T00:00:00" u="1"/>
        <d v="2012-12-12T00:00:00" u="1"/>
        <d v="2016-10-20T00:00:00" u="1"/>
        <d v="2018-09-24T00:00:00" u="1"/>
        <d v="2020-08-28T00:00:00" u="1"/>
        <d v="2013-12-12T00:00:00" u="1"/>
        <d v="2015-11-16T00:00:00" u="1"/>
        <d v="2017-10-20T00:00:00" u="1"/>
        <d v="2019-09-24T00:00:00" u="1"/>
        <d v="2014-12-12T00:00:00" u="1"/>
        <d v="2016-11-16T00:00:00" u="1"/>
        <d v="2020-09-24T00:00:00" u="1"/>
        <d v="2017-11-16T00:00:00" u="1"/>
        <d v="2021-09-24T00:00:00" u="1"/>
        <d v="2016-12-12T00:00:00" u="1"/>
        <d v="2018-11-16T00:00:00" u="1"/>
        <d v="2020-10-20T00:00:00" u="1"/>
        <d v="2017-12-12T00:00:00" u="1"/>
        <d v="2021-10-20T00:00:00" u="1"/>
        <d v="2018-12-12T00:00:00" u="1"/>
        <d v="2020-11-16T00:00:00" u="1"/>
        <d v="2019-12-12T00:00:00" u="1"/>
        <d v="2021-11-16T00:00:00" u="1"/>
        <d v="2012-08-30T00:00:00" u="1"/>
        <d v="2013-08-30T00:00:00" u="1"/>
        <d v="2012-09-26T00:00:00" u="1"/>
        <d v="2013-09-26T00:00:00" u="1"/>
        <d v="2012-10-22T00:00:00" u="1"/>
        <d v="2014-09-26T00:00:00" u="1"/>
        <d v="2016-08-30T00:00:00" u="1"/>
        <d v="2013-10-22T00:00:00" u="1"/>
        <d v="2017-08-30T00:00:00" u="1"/>
        <d v="2014-10-22T00:00:00" u="1"/>
        <d v="2016-09-26T00:00:00" u="1"/>
        <d v="2018-08-30T00:00:00" u="1"/>
        <d v="2013-11-18T00:00:00" u="1"/>
        <d v="2015-10-22T00:00:00" u="1"/>
        <d v="2017-09-26T00:00:00" u="1"/>
        <d v="2019-08-30T00:00:00" u="1"/>
        <d v="2012-12-14T00:00:00" u="1"/>
        <d v="2014-11-18T00:00:00" u="1"/>
        <d v="2018-09-26T00:00:00" u="1"/>
        <d v="2015-11-18T00:00:00" u="1"/>
        <d v="2019-09-26T00:00:00" u="1"/>
        <d v="2021-08-30T00:00:00" u="1"/>
        <d v="2016-11-18T00:00:00" u="1"/>
        <d v="2018-10-22T00:00:00" u="1"/>
        <d v="2015-12-14T00:00:00" u="1"/>
        <d v="2019-10-22T00:00:00" u="1"/>
        <d v="2016-12-14T00:00:00" u="1"/>
        <d v="2020-10-22T00:00:00" u="1"/>
        <d v="2017-12-14T00:00:00" u="1"/>
        <d v="2019-11-18T00:00:00" u="1"/>
        <d v="2021-10-22T00:00:00" u="1"/>
        <d v="2018-12-14T00:00:00" u="1"/>
        <d v="2020-11-18T00:00:00" u="1"/>
        <d v="2021-11-18T00:00:00" u="1"/>
        <d v="2020-12-14T00:00:00" u="1"/>
        <d v="2021-12-14T00:00:00" u="1"/>
        <d v="2012-09-28T00:00:00" u="1"/>
        <d v="2012-10-24T00:00:00" u="1"/>
        <d v="2013-10-24T00:00:00" u="1"/>
        <d v="2015-09-28T00:00:00" u="1"/>
        <d v="2012-11-20T00:00:00" u="1"/>
        <d v="2014-10-24T00:00:00" u="1"/>
        <d v="2016-09-28T00:00:00" u="1"/>
        <d v="2013-11-20T00:00:00" u="1"/>
        <d v="2017-09-28T00:00:00" u="1"/>
        <d v="2014-11-20T00:00:00" u="1"/>
        <d v="2016-10-24T00:00:00" u="1"/>
        <d v="2018-09-28T00:00:00" u="1"/>
        <d v="2013-12-16T00:00:00" u="1"/>
        <d v="2015-11-20T00:00:00" u="1"/>
        <d v="2017-10-24T00:00:00" u="1"/>
        <d v="2014-12-16T00:00:00" u="1"/>
        <d v="2018-10-24T00:00:00" u="1"/>
        <d v="2020-09-28T00:00:00" u="1"/>
        <d v="2015-12-16T00:00:00" u="1"/>
        <d v="2017-11-20T00:00:00" u="1"/>
        <d v="2019-10-24T00:00:00" u="1"/>
        <d v="2021-09-28T00:00:00" u="1"/>
        <d v="2016-12-16T00:00:00" u="1"/>
        <d v="2018-11-20T00:00:00" u="1"/>
        <d v="2019-11-20T00:00:00" u="1"/>
        <d v="2020-11-20T00:00:00" u="1"/>
        <d v="2019-12-16T00:00:00" u="1"/>
        <d v="2020-12-16T00:00:00" u="1"/>
        <d v="2021-12-16T00:00:00" u="1"/>
        <d v="2013-09-30T00:00:00" u="1"/>
        <d v="2012-10-26T00:00:00" u="1"/>
        <d v="2014-09-30T00:00:00" u="1"/>
        <d v="2015-09-30T00:00:00" u="1"/>
        <d v="2012-11-22T00:00:00" u="1"/>
        <d v="2016-09-30T00:00:00" u="1"/>
        <d v="2013-11-22T00:00:00" u="1"/>
        <d v="2015-10-26T00:00:00" u="1"/>
        <d v="2012-12-18T00:00:00" u="1"/>
        <d v="2016-10-26T00:00:00" u="1"/>
        <d v="2013-12-18T00:00:00" u="1"/>
        <d v="2017-10-26T00:00:00" u="1"/>
        <d v="2019-09-30T00:00:00" u="1"/>
        <d v="2014-12-18T00:00:00" u="1"/>
        <d v="2016-11-22T00:00:00" u="1"/>
        <d v="2018-10-26T00:00:00" u="1"/>
        <d v="2020-09-30T00:00:00" u="1"/>
        <d v="2015-12-18T00:00:00" u="1"/>
        <d v="2017-11-22T00:00:00" u="1"/>
        <d v="2021-09-30T00:00:00" u="1"/>
        <d v="2018-11-22T00:00:00" u="1"/>
        <d v="2020-10-26T00:00:00" u="1"/>
        <d v="2017-12-18T00:00:00" u="1"/>
        <d v="2019-11-22T00:00:00" u="1"/>
        <d v="2021-10-26T00:00:00" u="1"/>
        <d v="2018-12-18T00:00:00" u="1"/>
        <d v="2019-12-18T00:00:00" u="1"/>
        <d v="2021-11-22T00:00:00" u="1"/>
        <d v="2020-12-18T00:00:00" u="1"/>
        <d v="2013-10-28T00:00:00" u="1"/>
        <d v="2014-10-28T00:00:00" u="1"/>
        <d v="2015-10-28T00:00:00" u="1"/>
        <d v="2012-12-20T00:00:00" u="1"/>
        <d v="2014-11-24T00:00:00" u="1"/>
        <d v="2016-10-28T00:00:00" u="1"/>
        <d v="2013-12-20T00:00:00" u="1"/>
        <d v="2015-11-24T00:00:00" u="1"/>
        <d v="2016-11-24T00:00:00" u="1"/>
        <d v="2017-11-24T00:00:00" u="1"/>
        <d v="2019-10-28T00:00:00" u="1"/>
        <d v="2016-12-20T00:00:00" u="1"/>
        <d v="2020-10-28T00:00:00" u="1"/>
        <d v="2017-12-20T00:00:00" u="1"/>
        <d v="2021-10-28T00:00:00" u="1"/>
        <d v="2018-12-20T00:00:00" u="1"/>
        <d v="2020-11-24T00:00:00" u="1"/>
        <d v="2019-12-20T00:00:00" u="1"/>
        <d v="2021-11-24T00:00:00" u="1"/>
        <d v="2021-12-20T00:00:00" u="1"/>
        <d v="2012-10-30T00:00:00" u="1"/>
        <d v="2013-10-30T00:00:00" u="1"/>
        <d v="2012-11-26T00:00:00" u="1"/>
        <d v="2014-10-30T00:00:00" u="1"/>
        <d v="2013-11-26T00:00:00" u="1"/>
        <d v="2015-10-30T00:00:00" u="1"/>
        <d v="2014-11-26T00:00:00" u="1"/>
        <d v="2015-11-26T00:00:00" u="1"/>
        <d v="2017-10-30T00:00:00" u="1"/>
        <d v="2014-12-22T00:00:00" u="1"/>
        <d v="2018-10-30T00:00:00" u="1"/>
        <d v="2015-12-22T00:00:00" u="1"/>
        <d v="2019-10-30T00:00:00" u="1"/>
        <d v="2016-12-22T00:00:00" u="1"/>
        <d v="2018-11-26T00:00:00" u="1"/>
        <d v="2020-10-30T00:00:00" u="1"/>
        <d v="2017-12-22T00:00:00" u="1"/>
        <d v="2019-11-26T00:00:00" u="1"/>
        <d v="2020-11-26T00:00:00" u="1"/>
        <d v="2021-11-26T00:00:00" u="1"/>
        <d v="2020-12-22T00:00:00" u="1"/>
        <d v="2021-12-22T00:00:00" u="1"/>
        <d v="2012-01-03T00:00:00" u="1"/>
        <d v="2013-01-03T00:00:00" u="1"/>
        <d v="2014-01-03T00:00:00" u="1"/>
        <d v="2017-01-03T00:00:00" u="1"/>
        <d v="2018-01-03T00:00:00" u="1"/>
        <d v="2019-01-03T00:00:00" u="1"/>
        <d v="2020-01-03T00:00:00" u="1"/>
        <d v="2012-11-28T00:00:00" u="1"/>
        <d v="2013-11-28T00:00:00" u="1"/>
        <d v="2014-11-28T00:00:00" u="1"/>
        <d v="2013-12-24T00:00:00" u="1"/>
        <d v="2014-12-24T00:00:00" u="1"/>
        <d v="2016-11-28T00:00:00" u="1"/>
        <d v="2015-12-24T00:00:00" u="1"/>
        <d v="2017-11-28T00:00:00" u="1"/>
        <d v="2018-11-28T00:00:00" u="1"/>
        <d v="2019-11-28T00:00:00" u="1"/>
        <d v="2018-12-24T00:00:00" u="1"/>
        <d v="2019-12-24T00:00:00" u="1"/>
        <d v="2020-12-24T00:00:00" u="1"/>
        <d v="2021-12-24T00:00:00" u="1"/>
        <d v="2012-01-05T00:00:00" u="1"/>
        <d v="2012-02-01T00:00:00" u="1"/>
        <d v="2013-02-01T00:00:00" u="1"/>
        <d v="2015-01-05T00:00:00" u="1"/>
        <d v="2016-01-05T00:00:00" u="1"/>
        <d v="2017-01-05T00:00:00" u="1"/>
        <d v="2016-02-01T00:00:00" u="1"/>
        <d v="2018-01-05T00:00:00" u="1"/>
        <d v="2017-02-01T00:00:00" u="1"/>
        <d v="2018-02-01T00:00:00" u="1"/>
        <d v="2019-02-01T00:00:00" u="1"/>
        <d v="2021-01-05T00:00:00" u="1"/>
        <d v="2021-02-01T00:00:00" u="1"/>
        <d v="2012-11-30T00:00:00" u="1"/>
        <d v="2015-11-30T00:00:00" u="1"/>
        <d v="2016-11-30T00:00:00" u="1"/>
        <d v="2017-11-30T00:00:00" u="1"/>
        <d v="2018-11-30T00:00:00" u="1"/>
        <d v="2020-11-30T00:00:00" u="1"/>
        <d v="2021-11-30T00:00:00" u="1"/>
        <d v="2013-01-07T00:00:00" u="1"/>
        <d v="2012-02-03T00:00:00" u="1"/>
        <d v="2014-01-07T00:00:00" u="1"/>
        <d v="2015-01-07T00:00:00" u="1"/>
        <d v="2014-02-03T00:00:00" u="1"/>
        <d v="2016-01-07T00:00:00" u="1"/>
        <d v="2015-02-03T00:00:00" u="1"/>
        <d v="2016-02-03T00:00:00" u="1"/>
        <d v="2017-02-03T00:00:00" u="1"/>
        <d v="2019-01-07T00:00:00" u="1"/>
        <d v="2020-01-07T00:00:00" u="1"/>
        <d v="2021-01-07T00:00:00" u="1"/>
        <d v="2020-02-03T00:00:00" u="1"/>
        <d v="2021-02-03T00:00:00" u="1"/>
        <d v="2012-12-28T00:00:00" u="1"/>
        <d v="2015-12-28T00:00:00" u="1"/>
        <d v="2016-12-28T00:00:00" u="1"/>
        <d v="2017-12-28T00:00:00" u="1"/>
        <d v="2018-12-28T00:00:00" u="1"/>
        <d v="2020-12-28T00:00:00" u="1"/>
        <d v="2021-12-28T00:00:00" u="1"/>
        <d v="2012-01-09T00:00:00" u="1"/>
        <d v="2013-01-09T00:00:00" u="1"/>
        <d v="2014-01-09T00:00:00" u="1"/>
        <d v="2013-02-05T00:00:00" u="1"/>
        <d v="2015-01-09T00:00:00" u="1"/>
        <d v="2012-03-01T00:00:00" u="1"/>
        <d v="2014-02-05T00:00:00" u="1"/>
        <d v="2013-03-01T00:00:00" u="1"/>
        <d v="2015-02-05T00:00:00" u="1"/>
        <d v="2017-01-09T00:00:00" u="1"/>
        <d v="2016-02-05T00:00:00" u="1"/>
        <d v="2018-01-09T00:00:00" u="1"/>
        <d v="2019-01-09T00:00:00" u="1"/>
        <d v="2016-03-01T00:00:00" u="1"/>
        <d v="2018-02-05T00:00:00" u="1"/>
        <d v="2020-01-09T00:00:00" u="1"/>
        <d v="2017-03-01T00:00:00" u="1"/>
        <d v="2019-02-05T00:00:00" u="1"/>
        <d v="2018-03-01T00:00:00" u="1"/>
        <d v="2020-02-05T00:00:00" u="1"/>
        <d v="2019-03-01T00:00:00" u="1"/>
        <d v="2021-02-05T00:00:00" u="1"/>
        <d v="2021-03-01T00:00:00" u="1"/>
        <d v="2013-12-30T00:00:00" u="1"/>
        <d v="2014-12-30T00:00:00" u="1"/>
        <d v="2015-12-30T00:00:00" u="1"/>
        <d v="2016-12-30T00:00:00" u="1"/>
        <d v="2019-12-30T00:00:00" u="1"/>
        <d v="2020-12-30T00:00:00" u="1"/>
        <d v="2021-12-30T00:00:00" u="1"/>
        <d v="2012-01-11T00:00:00" u="1"/>
        <d v="2013-01-11T00:00:00" u="1"/>
        <d v="2012-02-07T00:00:00" u="1"/>
        <d v="2013-02-07T00:00:00" u="1"/>
        <d v="2014-02-07T00:00:00" u="1"/>
        <d v="2016-01-11T00:00:00" u="1"/>
        <d v="2017-01-11T00:00:00" u="1"/>
        <d v="2014-03-03T00:00:00" u="1"/>
        <d v="2018-01-11T00:00:00" u="1"/>
        <d v="2015-03-03T00:00:00" u="1"/>
        <d v="2017-02-07T00:00:00" u="1"/>
        <d v="2019-01-11T00:00:00" u="1"/>
        <d v="2016-03-03T00:00:00" u="1"/>
        <d v="2018-02-07T00:00:00" u="1"/>
        <d v="2017-03-03T00:00:00" u="1"/>
        <d v="2019-02-07T00:00:00" u="1"/>
        <d v="2021-01-11T00:00:00" u="1"/>
        <d v="2020-02-07T00:00:00" u="1"/>
        <d v="2020-03-03T00:00:00" u="1"/>
        <d v="2021-03-03T00:00:00" u="1"/>
        <d v="2012-01-13T00:00:00" u="1"/>
        <d v="2012-02-09T00:00:00" u="1"/>
        <d v="2014-01-13T00:00:00" u="1"/>
        <d v="2015-01-13T00:00:00" u="1"/>
        <d v="2012-03-05T00:00:00" u="1"/>
        <d v="2016-01-13T00:00:00" u="1"/>
        <d v="2013-03-05T00:00:00" u="1"/>
        <d v="2015-02-09T00:00:00" u="1"/>
        <d v="2017-01-13T00:00:00" u="1"/>
        <d v="2014-03-05T00:00:00" u="1"/>
        <d v="2016-02-09T00:00:00" u="1"/>
        <d v="2015-03-05T00:00:00" u="1"/>
        <d v="2017-02-09T00:00:00" u="1"/>
        <d v="2014-04-01T00:00:00" u="1"/>
        <d v="2018-02-09T00:00:00" u="1"/>
        <d v="2020-01-13T00:00:00" u="1"/>
        <d v="2015-04-01T00:00:00" u="1"/>
        <d v="2021-01-13T00:00:00" u="1"/>
        <d v="2016-04-01T00:00:00" u="1"/>
        <d v="2018-03-05T00:00:00" u="1"/>
        <d v="2019-03-05T00:00:00" u="1"/>
        <d v="2021-02-09T00:00:00" u="1"/>
        <d v="2020-03-05T00:00:00" u="1"/>
        <d v="2019-04-01T00:00:00" u="1"/>
        <d v="2021-03-05T00:00:00" u="1"/>
        <d v="2020-04-01T00:00:00" u="1"/>
        <d v="2021-04-01T00:00:00" u="1"/>
        <d v="2013-01-15T00:00:00" u="1"/>
        <d v="2014-01-15T00:00:00" u="1"/>
        <d v="2013-02-11T00:00:00" u="1"/>
        <d v="2015-01-15T00:00:00" u="1"/>
        <d v="2012-03-07T00:00:00" u="1"/>
        <d v="2014-02-11T00:00:00" u="1"/>
        <d v="2016-01-15T00:00:00" u="1"/>
        <d v="2013-03-07T00:00:00" u="1"/>
        <d v="2015-02-11T00:00:00" u="1"/>
        <d v="2012-04-03T00:00:00" u="1"/>
        <d v="2014-03-07T00:00:00" u="1"/>
        <d v="2016-02-11T00:00:00" u="1"/>
        <d v="2018-01-15T00:00:00" u="1"/>
        <d v="2013-04-03T00:00:00" u="1"/>
        <d v="2019-01-15T00:00:00" u="1"/>
        <d v="2014-04-03T00:00:00" u="1"/>
        <d v="2016-03-07T00:00:00" u="1"/>
        <d v="2020-01-15T00:00:00" u="1"/>
        <d v="2017-03-07T00:00:00" u="1"/>
        <d v="2019-02-11T00:00:00" u="1"/>
        <d v="2021-01-15T00:00:00" u="1"/>
        <d v="2018-03-07T00:00:00" u="1"/>
        <d v="2020-02-11T00:00:00" u="1"/>
        <d v="2017-04-03T00:00:00" u="1"/>
        <d v="2019-03-07T00:00:00" u="1"/>
        <d v="2021-02-11T00:00:00" u="1"/>
        <d v="2018-04-03T00:00:00" u="1"/>
        <d v="2019-04-03T00:00:00" u="1"/>
        <d v="2020-04-03T00:00:00" u="1"/>
        <d v="2012-01-17T00:00:00" u="1"/>
        <d v="2013-01-17T00:00:00" u="1"/>
        <d v="2012-02-13T00:00:00" u="1"/>
        <d v="2014-01-17T00:00:00" u="1"/>
        <d v="2013-02-13T00:00:00" u="1"/>
        <d v="2012-03-09T00:00:00" u="1"/>
        <d v="2014-02-13T00:00:00" u="1"/>
        <d v="2015-02-13T00:00:00" u="1"/>
        <d v="2017-01-17T00:00:00" u="1"/>
        <d v="2012-04-05T00:00:00" u="1"/>
        <d v="2018-01-17T00:00:00" u="1"/>
        <d v="2013-04-05T00:00:00" u="1"/>
        <d v="2015-03-09T00:00:00" u="1"/>
        <d v="2017-02-13T00:00:00" u="1"/>
        <d v="2019-01-17T00:00:00" u="1"/>
        <d v="2016-03-09T00:00:00" u="1"/>
        <d v="2018-02-13T00:00:00" u="1"/>
        <d v="2020-01-17T00:00:00" u="1"/>
        <d v="2017-03-09T00:00:00" u="1"/>
        <d v="2019-02-13T00:00:00" u="1"/>
        <d v="2014-05-01T00:00:00" u="1"/>
        <d v="2016-04-05T00:00:00" u="1"/>
        <d v="2018-03-09T00:00:00" u="1"/>
        <d v="2020-02-13T00:00:00" u="1"/>
        <d v="2017-04-05T00:00:00" u="1"/>
        <d v="2018-04-05T00:00:00" u="1"/>
        <d v="2020-03-09T00:00:00" u="1"/>
        <d v="2019-04-05T00:00:00" u="1"/>
        <d v="2021-03-09T00:00:00" u="1"/>
        <d v="2012-01-19T00:00:00" u="1"/>
        <d v="2012-02-15T00:00:00" u="1"/>
        <d v="2013-02-15T00:00:00" u="1"/>
        <d v="2015-01-19T00:00:00" u="1"/>
        <d v="2016-01-19T00:00:00" u="1"/>
        <d v="2013-03-11T00:00:00" u="1"/>
        <d v="2017-01-19T00:00:00" u="1"/>
        <d v="2014-03-11T00:00:00" u="1"/>
        <d v="2016-02-15T00:00:00" u="1"/>
        <d v="2018-01-19T00:00:00" u="1"/>
        <d v="2015-03-11T00:00:00" u="1"/>
        <d v="2017-02-15T00:00:00" u="1"/>
        <d v="2012-05-03T00:00:00" u="1"/>
        <d v="2014-04-07T00:00:00" u="1"/>
        <d v="2016-03-11T00:00:00" u="1"/>
        <d v="2018-02-15T00:00:00" u="1"/>
        <d v="2013-05-03T00:00:00" u="1"/>
        <d v="2015-04-07T00:00:00" u="1"/>
        <d v="2019-02-15T00:00:00" u="1"/>
        <d v="2021-01-19T00:00:00" u="1"/>
        <d v="2016-04-07T00:00:00" u="1"/>
        <d v="2017-04-07T00:00:00" u="1"/>
        <d v="2019-03-11T00:00:00" u="1"/>
        <d v="2021-02-15T00:00:00" u="1"/>
        <d v="2016-05-03T00:00:00" u="1"/>
        <d v="2020-03-11T00:00:00" u="1"/>
        <d v="2017-05-03T00:00:00" u="1"/>
        <d v="2021-03-11T00:00:00" u="1"/>
        <d v="2018-05-03T00:00:00" u="1"/>
        <d v="2020-04-07T00:00:00" u="1"/>
        <d v="2019-05-03T00:00:00" u="1"/>
        <d v="2021-04-07T00:00:00" u="1"/>
        <d v="2021-05-03T00:00:00" u="1"/>
        <d v="2013-01-21T00:00:00" u="1"/>
        <d v="2012-02-17T00:00:00" u="1"/>
        <d v="2014-01-21T00:00:00" u="1"/>
        <d v="2015-01-21T00:00:00" u="1"/>
        <d v="2012-03-13T00:00:00" u="1"/>
        <d v="2014-02-17T00:00:00" u="1"/>
        <d v="2016-01-21T00:00:00" u="1"/>
        <d v="2013-03-13T00:00:00" u="1"/>
        <d v="2015-02-17T00:00:00" u="1"/>
        <d v="2014-03-13T00:00:00" u="1"/>
        <d v="2016-02-17T00:00:00" u="1"/>
        <d v="2013-04-09T00:00:00" u="1"/>
        <d v="2015-03-13T00:00:00" u="1"/>
        <d v="2017-02-17T00:00:00" u="1"/>
        <d v="2019-01-21T00:00:00" u="1"/>
        <d v="2014-04-09T00:00:00" u="1"/>
        <d v="2020-01-21T00:00:00" u="1"/>
        <d v="2015-04-09T00:00:00" u="1"/>
        <d v="2017-03-13T00:00:00" u="1"/>
        <d v="2021-01-21T00:00:00" u="1"/>
        <d v="2012-06-01T00:00:00" u="1"/>
        <d v="2014-05-05T00:00:00" u="1"/>
        <d v="2018-03-13T00:00:00" u="1"/>
        <d v="2020-02-17T00:00:00" u="1"/>
        <d v="2015-05-05T00:00:00" u="1"/>
        <d v="2019-03-13T00:00:00" u="1"/>
        <d v="2021-02-17T00:00:00" u="1"/>
        <d v="2016-05-05T00:00:00" u="1"/>
        <d v="2018-04-09T00:00:00" u="1"/>
        <d v="2020-03-13T00:00:00" u="1"/>
        <d v="2015-06-01T00:00:00" u="1"/>
        <d v="2017-05-05T00:00:00" u="1"/>
        <d v="2019-04-09T00:00:00" u="1"/>
        <d v="2016-06-01T00:00:00" u="1"/>
        <d v="2020-04-09T00:00:00" u="1"/>
        <d v="2017-06-01T00:00:00" u="1"/>
        <d v="2021-04-09T00:00:00" u="1"/>
        <d v="2018-06-01T00:00:00" u="1"/>
        <d v="2020-05-05T00:00:00" u="1"/>
        <d v="2021-05-05T00:00:00" u="1"/>
        <d v="2020-06-01T00:00:00" u="1"/>
        <d v="2021-06-01T00:00:00" u="1"/>
        <d v="2012-01-23T00:00:00" u="1"/>
        <d v="2013-01-23T00:00:00" u="1"/>
        <d v="2014-01-23T00:00:00" u="1"/>
        <d v="2013-02-19T00:00:00" u="1"/>
        <d v="2015-01-23T00:00:00" u="1"/>
        <d v="2012-03-15T00:00:00" u="1"/>
        <d v="2014-02-19T00:00:00" u="1"/>
        <d v="2013-03-15T00:00:00" u="1"/>
        <d v="2015-02-19T00:00:00" u="1"/>
        <d v="2017-01-23T00:00:00" u="1"/>
        <d v="2012-04-11T00:00:00" u="1"/>
        <d v="2016-02-19T00:00:00" u="1"/>
        <d v="2018-01-23T00:00:00" u="1"/>
        <d v="2013-04-11T00:00:00" u="1"/>
        <d v="2019-01-23T00:00:00" u="1"/>
        <d v="2012-05-07T00:00:00" u="1"/>
        <d v="2014-04-11T00:00:00" u="1"/>
        <d v="2016-03-15T00:00:00" u="1"/>
        <d v="2018-02-19T00:00:00" u="1"/>
        <d v="2020-01-23T00:00:00" u="1"/>
        <d v="2013-05-07T00:00:00" u="1"/>
        <d v="2017-03-15T00:00:00" u="1"/>
        <d v="2019-02-19T00:00:00" u="1"/>
        <d v="2014-05-07T00:00:00" u="1"/>
        <d v="2016-04-11T00:00:00" u="1"/>
        <d v="2018-03-15T00:00:00" u="1"/>
        <d v="2020-02-19T00:00:00" u="1"/>
        <d v="2013-06-03T00:00:00" u="1"/>
        <d v="2015-05-07T00:00:00" u="1"/>
        <d v="2017-04-11T00:00:00" u="1"/>
        <d v="2019-03-15T00:00:00" u="1"/>
        <d v="2021-02-19T00:00:00" u="1"/>
        <d v="2014-06-03T00:00:00" u="1"/>
        <d v="2018-04-11T00:00:00" u="1"/>
        <d v="2015-06-03T00:00:00" u="1"/>
        <d v="2019-04-11T00:00:00" u="1"/>
        <d v="2021-03-15T00:00:00" u="1"/>
        <d v="2016-06-03T00:00:00" u="1"/>
        <d v="2018-05-07T00:00:00" u="1"/>
        <d v="2019-05-07T00:00:00" u="1"/>
        <d v="2020-05-07T00:00:00" u="1"/>
        <d v="2019-06-03T00:00:00" u="1"/>
        <d v="2021-05-07T00:00:00" u="1"/>
        <d v="2020-06-03T00:00:00" u="1"/>
        <d v="2021-06-03T00:00:00" u="1"/>
        <d v="2012-01-25T00:00:00" u="1"/>
        <d v="2013-01-25T00:00:00" u="1"/>
        <d v="2012-02-21T00:00:00" u="1"/>
        <d v="2013-02-21T00:00:00" u="1"/>
        <d v="2014-02-21T00:00:00" u="1"/>
        <d v="2016-01-25T00:00:00" u="1"/>
        <d v="2017-01-25T00:00:00" u="1"/>
        <d v="2012-04-13T00:00:00" u="1"/>
        <d v="2014-03-17T00:00:00" u="1"/>
        <d v="2018-01-25T00:00:00" u="1"/>
        <d v="2015-03-17T00:00:00" u="1"/>
        <d v="2017-02-21T00:00:00" u="1"/>
        <d v="2019-01-25T00:00:00" u="1"/>
        <d v="2012-05-09T00:00:00" u="1"/>
        <d v="2016-03-17T00:00:00" u="1"/>
        <d v="2018-02-21T00:00:00" u="1"/>
        <d v="2013-05-09T00:00:00" u="1"/>
        <d v="2015-04-13T00:00:00" u="1"/>
        <d v="2017-03-17T00:00:00" u="1"/>
        <d v="2019-02-21T00:00:00" u="1"/>
        <d v="2021-01-25T00:00:00" u="1"/>
        <d v="2012-06-05T00:00:00" u="1"/>
        <d v="2014-05-09T00:00:00" u="1"/>
        <d v="2016-04-13T00:00:00" u="1"/>
        <d v="2020-02-21T00:00:00" u="1"/>
        <d v="2013-06-05T00:00:00" u="1"/>
        <d v="2017-04-13T00:00:00" u="1"/>
        <d v="2014-06-05T00:00:00" u="1"/>
        <d v="2016-05-09T00:00:00" u="1"/>
        <d v="2018-04-13T00:00:00" u="1"/>
        <d v="2020-03-17T00:00:00" u="1"/>
        <d v="2013-07-01T00:00:00" u="1"/>
        <d v="2015-06-05T00:00:00" u="1"/>
        <d v="2017-05-09T00:00:00" u="1"/>
        <d v="2021-03-17T00:00:00" u="1"/>
        <d v="2014-07-01T00:00:00" u="1"/>
        <d v="2018-05-09T00:00:00" u="1"/>
        <d v="2015-07-01T00:00:00" u="1"/>
        <d v="2017-06-05T00:00:00" u="1"/>
        <d v="2019-05-09T00:00:00" u="1"/>
        <d v="2021-04-13T00:00:00" u="1"/>
        <d v="2016-07-01T00:00:00" u="1"/>
        <d v="2018-06-05T00:00:00" u="1"/>
        <d v="2019-06-05T00:00:00" u="1"/>
        <d v="2020-06-05T00:00:00" u="1"/>
        <d v="2019-07-01T00:00:00" u="1"/>
        <d v="2020-07-01T00:00:00" u="1"/>
        <d v="2021-07-01T00:00:00" u="1"/>
        <d v="2012-01-27T00:00:00" u="1"/>
        <d v="2012-02-23T00:00:00" u="1"/>
        <d v="2014-01-27T00:00:00" u="1"/>
        <d v="2015-01-27T00:00:00" u="1"/>
        <d v="2012-03-19T00:00:00" u="1"/>
        <d v="2016-01-27T00:00:00" u="1"/>
        <d v="2013-03-19T00:00:00" u="1"/>
        <d v="2015-02-23T00:00:00" u="1"/>
        <d v="2017-01-27T00:00:00" u="1"/>
        <d v="2014-03-19T00:00:00" u="1"/>
        <d v="2016-02-23T00:00:00" u="1"/>
        <d v="2013-04-15T00:00:00" u="1"/>
        <d v="2015-03-19T00:00:00" u="1"/>
        <d v="2017-02-23T00:00:00" u="1"/>
        <d v="2012-05-11T00:00:00" u="1"/>
        <d v="2014-04-15T00:00:00" u="1"/>
        <d v="2018-02-23T00:00:00" u="1"/>
        <d v="2020-01-27T00:00:00" u="1"/>
        <d v="2015-04-15T00:00:00" u="1"/>
        <d v="2021-01-27T00:00:00" u="1"/>
        <d v="2012-06-07T00:00:00" u="1"/>
        <d v="2016-04-15T00:00:00" u="1"/>
        <d v="2018-03-19T00:00:00" u="1"/>
        <d v="2013-06-07T00:00:00" u="1"/>
        <d v="2015-05-11T00:00:00" u="1"/>
        <d v="2019-03-19T00:00:00" u="1"/>
        <d v="2021-02-23T00:00:00" u="1"/>
        <d v="2012-07-03T00:00:00" u="1"/>
        <d v="2016-05-11T00:00:00" u="1"/>
        <d v="2020-03-19T00:00:00" u="1"/>
        <d v="2013-07-03T00:00:00" u="1"/>
        <d v="2017-05-11T00:00:00" u="1"/>
        <d v="2019-04-15T00:00:00" u="1"/>
        <d v="2021-03-19T00:00:00" u="1"/>
        <d v="2014-07-03T00:00:00" u="1"/>
        <d v="2016-06-07T00:00:00" u="1"/>
        <d v="2018-05-11T00:00:00" u="1"/>
        <d v="2020-04-15T00:00:00" u="1"/>
        <d v="2015-07-03T00:00:00" u="1"/>
        <d v="2017-06-07T00:00:00" u="1"/>
        <d v="2021-04-15T00:00:00" u="1"/>
        <d v="2018-06-07T00:00:00" u="1"/>
        <d v="2020-05-11T00:00:00" u="1"/>
        <d v="2017-07-03T00:00:00" u="1"/>
        <d v="2019-06-07T00:00:00" u="1"/>
        <d v="2021-05-11T00:00:00" u="1"/>
        <d v="2018-07-03T00:00:00" u="1"/>
        <d v="2019-07-03T00:00:00" u="1"/>
        <d v="2021-06-07T00:00:00" u="1"/>
        <d v="2020-07-03T00:00:00" u="1"/>
        <d v="2013-01-29T00:00:00" u="1"/>
        <d v="2014-01-29T00:00:00" u="1"/>
        <d v="2013-02-25T00:00:00" u="1"/>
        <d v="2015-01-29T00:00:00" u="1"/>
        <d v="2012-03-21T00:00:00" u="1"/>
        <d v="2014-02-25T00:00:00" u="1"/>
        <d v="2016-01-29T00:00:00" u="1"/>
        <d v="2013-03-21T00:00:00" u="1"/>
        <d v="2015-02-25T00:00:00" u="1"/>
        <d v="2012-04-17T00:00:00" u="1"/>
        <d v="2014-03-21T00:00:00" u="1"/>
        <d v="2016-02-25T00:00:00" u="1"/>
        <d v="2018-01-29T00:00:00" u="1"/>
        <d v="2013-04-17T00:00:00" u="1"/>
        <d v="2019-01-29T00:00:00" u="1"/>
        <d v="2014-04-17T00:00:00" u="1"/>
        <d v="2016-03-21T00:00:00" u="1"/>
        <d v="2020-01-29T00:00:00" u="1"/>
        <d v="2013-05-13T00:00:00" u="1"/>
        <d v="2015-04-17T00:00:00" u="1"/>
        <d v="2017-03-21T00:00:00" u="1"/>
        <d v="2019-02-25T00:00:00" u="1"/>
        <d v="2021-01-29T00:00:00" u="1"/>
        <d v="2014-05-13T00:00:00" u="1"/>
        <d v="2018-03-21T00:00:00" u="1"/>
        <d v="2020-02-25T00:00:00" u="1"/>
        <d v="2015-05-13T00:00:00" u="1"/>
        <d v="2019-03-21T00:00:00" u="1"/>
        <d v="2021-02-25T00:00:00" u="1"/>
        <d v="2012-07-05T00:00:00" u="1"/>
        <d v="2014-06-09T00:00:00" u="1"/>
        <d v="2016-05-13T00:00:00" u="1"/>
        <d v="2018-04-17T00:00:00" u="1"/>
        <d v="2013-07-05T00:00:00" u="1"/>
        <d v="2015-06-09T00:00:00" u="1"/>
        <d v="2019-04-17T00:00:00" u="1"/>
        <d v="2012-08-01T00:00:00" u="1"/>
        <d v="2016-06-09T00:00:00" u="1"/>
        <d v="2020-04-17T00:00:00" u="1"/>
        <d v="2013-08-01T00:00:00" u="1"/>
        <d v="2017-06-09T00:00:00" u="1"/>
        <d v="2019-05-13T00:00:00" u="1"/>
        <d v="2014-08-01T00:00:00" u="1"/>
        <d v="2016-07-05T00:00:00" u="1"/>
        <d v="2020-05-13T00:00:00" u="1"/>
        <d v="2017-07-05T00:00:00" u="1"/>
        <d v="2021-05-13T00:00:00" u="1"/>
        <d v="2016-08-01T00:00:00" u="1"/>
        <d v="2018-07-05T00:00:00" u="1"/>
        <d v="2020-06-09T00:00:00" u="1"/>
        <d v="2017-08-01T00:00:00" u="1"/>
        <d v="2019-07-05T00:00:00" u="1"/>
        <d v="2021-06-09T00:00:00" u="1"/>
        <d v="2018-08-01T00:00:00" u="1"/>
        <d v="2019-08-01T00:00:00" u="1"/>
        <d v="2021-07-05T00:00:00" u="1"/>
        <d v="2012-01-31T00:00:00" u="1"/>
        <d v="2013-01-31T00:00:00" u="1"/>
        <d v="2012-02-27T00:00:00" u="1"/>
        <d v="2014-01-31T00:00:00" u="1"/>
        <d v="2013-02-27T00:00:00" u="1"/>
        <d v="2012-03-23T00:00:00" u="1"/>
        <d v="2014-02-27T00:00:00" u="1"/>
        <d v="2015-02-27T00:00:00" u="1"/>
        <d v="2017-01-31T00:00:00" u="1"/>
        <d v="2012-04-19T00:00:00" u="1"/>
        <d v="2018-01-31T00:00:00" u="1"/>
        <d v="2013-04-19T00:00:00" u="1"/>
        <d v="2015-03-23T00:00:00" u="1"/>
        <d v="2017-02-27T00:00:00" u="1"/>
        <d v="2019-01-31T00:00:00" u="1"/>
        <d v="2012-05-15T00:00:00" u="1"/>
        <d v="2016-03-23T00:00:00" u="1"/>
        <d v="2018-02-27T00:00:00" u="1"/>
        <d v="2020-01-31T00:00:00" u="1"/>
        <d v="2013-05-15T00:00:00" u="1"/>
        <d v="2017-03-23T00:00:00" u="1"/>
        <d v="2019-02-27T00:00:00" u="1"/>
        <d v="2012-06-11T00:00:00" u="1"/>
        <d v="2014-05-15T00:00:00" u="1"/>
        <d v="2016-04-19T00:00:00" u="1"/>
        <d v="2018-03-23T00:00:00" u="1"/>
        <d v="2020-02-27T00:00:00" u="1"/>
        <d v="2013-06-11T00:00:00" u="1"/>
        <d v="2015-05-15T00:00:00" u="1"/>
        <d v="2017-04-19T00:00:00" u="1"/>
        <d v="2014-06-11T00:00:00" u="1"/>
        <d v="2018-04-19T00:00:00" u="1"/>
        <d v="2020-03-23T00:00:00" u="1"/>
        <d v="2015-06-11T00:00:00" u="1"/>
        <d v="2017-05-15T00:00:00" u="1"/>
        <d v="2021-03-23T00:00:00" u="1"/>
        <d v="2012-08-03T00:00:00" u="1"/>
        <d v="2014-07-07T00:00:00" u="1"/>
        <d v="2018-05-15T00:00:00" u="1"/>
        <d v="2015-07-07T00:00:00" u="1"/>
        <d v="2019-05-15T00:00:00" u="1"/>
        <d v="2021-04-19T00:00:00" u="1"/>
        <d v="2016-07-07T00:00:00" u="1"/>
        <d v="2018-06-11T00:00:00" u="1"/>
        <d v="2020-05-15T00:00:00" u="1"/>
        <d v="2015-08-03T00:00:00" u="1"/>
        <d v="2017-07-07T00:00:00" u="1"/>
        <d v="2019-06-11T00:00:00" u="1"/>
        <d v="2016-08-03T00:00:00" u="1"/>
        <d v="2020-06-11T00:00:00" u="1"/>
        <d v="2017-08-03T00:00:00" u="1"/>
        <d v="2021-06-11T00:00:00" u="1"/>
        <d v="2018-08-03T00:00:00" u="1"/>
        <d v="2020-07-07T00:00:00" u="1"/>
        <d v="2021-07-07T00:00:00" u="1"/>
        <d v="2020-08-03T00:00:00" u="1"/>
        <d v="2021-08-03T00:00:00" u="1"/>
        <d v="2012-02-29T00:00:00" u="1"/>
        <d v="2013-03-25T00:00:00" u="1"/>
        <d v="2014-03-25T00:00:00" u="1"/>
        <d v="2016-02-29T00:00:00" u="1"/>
        <d v="2015-03-25T00:00:00" u="1"/>
        <d v="2012-05-17T00:00:00" u="1"/>
        <d v="2013-05-17T00:00:00" u="1"/>
        <d v="2015-04-21T00:00:00" u="1"/>
        <d v="2012-06-13T00:00:00" u="1"/>
        <d v="2016-04-21T00:00:00" u="1"/>
        <d v="2013-06-13T00:00:00" u="1"/>
        <d v="2017-04-21T00:00:00" u="1"/>
        <d v="2019-03-25T00:00:00" u="1"/>
        <d v="2012-07-09T00:00:00" u="1"/>
        <d v="2014-06-13T00:00:00" u="1"/>
        <d v="2016-05-17T00:00:00" u="1"/>
        <d v="2020-03-25T00:00:00" u="1"/>
        <d v="2013-07-09T00:00:00" u="1"/>
        <d v="2017-05-17T00:00:00" u="1"/>
        <d v="2021-03-25T00:00:00" u="1"/>
        <d v="2014-07-09T00:00:00" u="1"/>
        <d v="2016-06-13T00:00:00" u="1"/>
        <d v="2018-05-17T00:00:00" u="1"/>
        <d v="2020-04-21T00:00:00" u="1"/>
        <d v="2013-08-05T00:00:00" u="1"/>
        <d v="2015-07-09T00:00:00" u="1"/>
        <d v="2017-06-13T00:00:00" u="1"/>
        <d v="2019-05-17T00:00:00" u="1"/>
        <d v="2021-04-21T00:00:00" u="1"/>
        <d v="2014-08-05T00:00:00" u="1"/>
        <d v="2018-06-13T00:00:00" u="1"/>
        <d v="2015-08-05T00:00:00" u="1"/>
        <d v="2019-06-13T00:00:00" u="1"/>
        <d v="2021-05-17T00:00:00" u="1"/>
        <d v="2014-09-01T00:00:00" u="1"/>
        <d v="2016-08-05T00:00:00" u="1"/>
        <d v="2018-07-09T00:00:00" u="1"/>
        <d v="2015-09-01T00:00:00" u="1"/>
        <d v="2019-07-09T00:00:00" u="1"/>
        <d v="2016-09-01T00:00:00" u="1"/>
        <d v="2020-07-09T00:00:00" u="1"/>
        <d v="2017-09-01T00:00:00" u="1"/>
        <d v="2019-08-05T00:00:00" u="1"/>
        <d v="2021-07-09T00:00:00" u="1"/>
        <d v="2020-08-05T00:00:00" u="1"/>
        <d v="2021-08-05T00:00:00" u="1"/>
        <d v="2020-09-01T00:00:00" u="1"/>
        <d v="2021-09-01T00:00:00" u="1"/>
        <d v="2012-03-27T00:00:00" u="1"/>
        <d v="2013-03-27T00:00:00" u="1"/>
        <d v="2012-04-23T00:00:00" u="1"/>
        <d v="2014-03-27T00:00:00" u="1"/>
        <d v="2013-04-23T00:00:00" u="1"/>
        <d v="2015-03-27T00:00:00" u="1"/>
        <d v="2014-04-23T00:00:00" u="1"/>
        <d v="2015-04-23T00:00:00" u="1"/>
        <d v="2017-03-27T00:00:00" u="1"/>
        <d v="2012-06-15T00:00:00" u="1"/>
        <d v="2014-05-19T00:00:00" u="1"/>
        <d v="2018-03-27T00:00:00" u="1"/>
        <d v="2015-05-19T00:00:00" u="1"/>
        <d v="2019-03-27T00:00:00" u="1"/>
        <d v="2012-07-11T00:00:00" u="1"/>
        <d v="2016-05-19T00:00:00" u="1"/>
        <d v="2018-04-23T00:00:00" u="1"/>
        <d v="2020-03-27T00:00:00" u="1"/>
        <d v="2013-07-11T00:00:00" u="1"/>
        <d v="2015-06-15T00:00:00" u="1"/>
        <d v="2017-05-19T00:00:00" u="1"/>
        <d v="2019-04-23T00:00:00" u="1"/>
        <d v="2012-08-07T00:00:00" u="1"/>
        <d v="2014-07-11T00:00:00" u="1"/>
        <d v="2016-06-15T00:00:00" u="1"/>
        <d v="2020-04-23T00:00:00" u="1"/>
        <d v="2013-08-07T00:00:00" u="1"/>
        <d v="2017-06-15T00:00:00" u="1"/>
        <d v="2021-04-23T00:00:00" u="1"/>
        <d v="2012-09-03T00:00:00" u="1"/>
        <d v="2014-08-07T00:00:00" u="1"/>
        <d v="2016-07-11T00:00:00" u="1"/>
        <d v="2018-06-15T00:00:00" u="1"/>
        <d v="2020-05-19T00:00:00" u="1"/>
        <d v="2013-09-03T00:00:00" u="1"/>
        <d v="2015-08-07T00:00:00" u="1"/>
        <d v="2017-07-11T00:00:00" u="1"/>
        <d v="2021-05-19T00:00:00" u="1"/>
        <d v="2014-09-03T00:00:00" u="1"/>
        <d v="2018-07-11T00:00:00" u="1"/>
        <d v="2020-06-15T00:00:00" u="1"/>
        <d v="2015-09-03T00:00:00" u="1"/>
        <d v="2017-08-07T00:00:00" u="1"/>
        <d v="2019-07-11T00:00:00" u="1"/>
        <d v="2021-06-15T00:00:00" u="1"/>
        <d v="2018-08-07T00:00:00" u="1"/>
        <d v="2019-08-07T00:00:00" u="1"/>
        <d v="2018-09-03T00:00:00" u="1"/>
        <d v="2020-08-07T00:00:00" u="1"/>
        <d v="2019-09-03T00:00:00" u="1"/>
        <d v="2020-09-03T00:00:00" u="1"/>
        <d v="2021-09-03T00:00:00" u="1"/>
        <d v="2012-03-29T00:00:00" u="1"/>
        <d v="2012-04-25T00:00:00" u="1"/>
        <d v="2013-04-25T00:00:00" u="1"/>
        <d v="2012-05-21T00:00:00" u="1"/>
        <d v="2014-04-25T00:00:00" u="1"/>
        <d v="2016-03-29T00:00:00" u="1"/>
        <d v="2013-05-21T00:00:00" u="1"/>
        <d v="2017-03-29T00:00:00" u="1"/>
        <d v="2014-05-21T00:00:00" u="1"/>
        <d v="2016-04-25T00:00:00" u="1"/>
        <d v="2018-03-29T00:00:00" u="1"/>
        <d v="2013-06-17T00:00:00" u="1"/>
        <d v="2015-05-21T00:00:00" u="1"/>
        <d v="2017-04-25T00:00:00" u="1"/>
        <d v="2019-03-29T00:00:00" u="1"/>
        <d v="2012-07-13T00:00:00" u="1"/>
        <d v="2014-06-17T00:00:00" u="1"/>
        <d v="2018-04-25T00:00:00" u="1"/>
        <d v="2015-06-17T00:00:00" u="1"/>
        <d v="2019-04-25T00:00:00" u="1"/>
        <d v="2021-03-29T00:00:00" u="1"/>
        <d v="2012-08-09T00:00:00" u="1"/>
        <d v="2016-06-17T00:00:00" u="1"/>
        <d v="2018-05-21T00:00:00" u="1"/>
        <d v="2013-08-09T00:00:00" u="1"/>
        <d v="2015-07-13T00:00:00" u="1"/>
        <d v="2019-05-21T00:00:00" u="1"/>
        <d v="2012-09-05T00:00:00" u="1"/>
        <d v="2016-07-13T00:00:00" u="1"/>
        <d v="2020-05-21T00:00:00" u="1"/>
        <d v="2013-09-05T00:00:00" u="1"/>
        <d v="2017-07-13T00:00:00" u="1"/>
        <d v="2019-06-17T00:00:00" u="1"/>
        <d v="2021-05-21T00:00:00" u="1"/>
        <d v="2012-10-01T00:00:00" u="1"/>
        <d v="2014-09-05T00:00:00" u="1"/>
        <d v="2016-08-09T00:00:00" u="1"/>
        <d v="2018-07-13T00:00:00" u="1"/>
        <d v="2020-06-17T00:00:00" u="1"/>
        <d v="2013-10-01T00:00:00" u="1"/>
        <d v="2017-08-09T00:00:00" u="1"/>
        <d v="2021-06-17T00:00:00" u="1"/>
        <d v="2014-10-01T00:00:00" u="1"/>
        <d v="2016-09-05T00:00:00" u="1"/>
        <d v="2018-08-09T00:00:00" u="1"/>
        <d v="2020-07-13T00:00:00" u="1"/>
        <d v="2015-10-01T00:00:00" u="1"/>
        <d v="2017-09-05T00:00:00" u="1"/>
        <d v="2019-08-09T00:00:00" u="1"/>
        <d v="2021-07-13T00:00:00" u="1"/>
        <d v="2018-09-05T00:00:00" u="1"/>
        <d v="2019-09-05T00:00:00" u="1"/>
        <d v="2021-08-09T00:00:00" u="1"/>
        <d v="2018-10-01T00:00:00" u="1"/>
        <d v="2019-10-01T00:00:00" u="1"/>
        <d v="2020-10-01T00:00:00" u="1"/>
        <d v="2021-10-01T00:00:00" u="1"/>
        <d v="2012-04-27T00:00:00" u="1"/>
        <d v="2014-03-31T00:00:00" u="1"/>
        <d v="2015-03-31T00:00:00" u="1"/>
        <d v="2012-05-23T00:00:00" u="1"/>
        <d v="2016-03-31T00:00:00" u="1"/>
        <d v="2013-05-23T00:00:00" u="1"/>
        <d v="2015-04-27T00:00:00" u="1"/>
        <d v="2017-03-31T00:00:00" u="1"/>
        <d v="2012-06-19T00:00:00" u="1"/>
        <d v="2014-05-23T00:00:00" u="1"/>
        <d v="2016-04-27T00:00:00" u="1"/>
        <d v="2013-06-19T00:00:00" u="1"/>
        <d v="2017-04-27T00:00:00" u="1"/>
        <d v="2014-06-19T00:00:00" u="1"/>
        <d v="2016-05-23T00:00:00" u="1"/>
        <d v="2018-04-27T00:00:00" u="1"/>
        <d v="2020-03-31T00:00:00" u="1"/>
        <d v="2013-07-15T00:00:00" u="1"/>
        <d v="2015-06-19T00:00:00" u="1"/>
        <d v="2017-05-23T00:00:00" u="1"/>
        <d v="2021-03-31T00:00:00" u="1"/>
        <d v="2014-07-15T00:00:00" u="1"/>
        <d v="2018-05-23T00:00:00" u="1"/>
        <d v="2020-04-27T00:00:00" u="1"/>
        <d v="2015-07-15T00:00:00" u="1"/>
        <d v="2017-06-19T00:00:00" u="1"/>
        <d v="2019-05-23T00:00:00" u="1"/>
        <d v="2021-04-27T00:00:00" u="1"/>
        <d v="2012-09-07T00:00:00" u="1"/>
        <d v="2014-08-11T00:00:00" u="1"/>
        <d v="2016-07-15T00:00:00" u="1"/>
        <d v="2018-06-19T00:00:00" u="1"/>
        <d v="2015-08-11T00:00:00" u="1"/>
        <d v="2019-06-19T00:00:00" u="1"/>
        <d v="2012-10-03T00:00:00" u="1"/>
        <d v="2016-08-11T00:00:00" u="1"/>
        <d v="2020-06-19T00:00:00" u="1"/>
        <d v="2013-10-03T00:00:00" u="1"/>
        <d v="2015-09-07T00:00:00" u="1"/>
        <d v="2017-08-11T00:00:00" u="1"/>
        <d v="2019-07-15T00:00:00" u="1"/>
        <d v="2014-10-03T00:00:00" u="1"/>
        <d v="2016-09-07T00:00:00" u="1"/>
        <d v="2020-07-15T00:00:00" u="1"/>
        <d v="2017-09-07T00:00:00" u="1"/>
        <d v="2021-07-15T00:00:00" u="1"/>
        <d v="2016-10-03T00:00:00" u="1"/>
        <d v="2018-09-07T00:00:00" u="1"/>
        <d v="2020-08-11T00:00:00" u="1"/>
        <d v="2017-10-03T00:00:00" u="1"/>
        <d v="2021-08-11T00:00:00" u="1"/>
        <d v="2018-10-03T00:00:00" u="1"/>
        <d v="2020-09-07T00:00:00" u="1"/>
        <d v="2019-10-03T00:00:00" u="1"/>
        <d v="2021-09-07T00:00:00" u="1"/>
        <d v="2013-04-29T00:00:00" u="1"/>
        <d v="2012-05-25T00:00:00" u="1"/>
        <d v="2014-04-29T00:00:00" u="1"/>
        <d v="2015-04-29T00:00:00" u="1"/>
        <d v="2012-06-21T00:00:00" u="1"/>
        <d v="2016-04-29T00:00:00" u="1"/>
        <d v="2013-06-21T00:00:00" u="1"/>
        <d v="2015-05-25T00:00:00" u="1"/>
        <d v="2012-07-17T00:00:00" u="1"/>
        <d v="2016-05-25T00:00:00" u="1"/>
        <d v="2013-07-17T00:00:00" u="1"/>
        <d v="2017-05-25T00:00:00" u="1"/>
        <d v="2019-04-29T00:00:00" u="1"/>
        <d v="2012-08-13T00:00:00" u="1"/>
        <d v="2014-07-17T00:00:00" u="1"/>
        <d v="2016-06-21T00:00:00" u="1"/>
        <d v="2018-05-25T00:00:00" u="1"/>
        <d v="2020-04-29T00:00:00" u="1"/>
        <d v="2013-08-13T00:00:00" u="1"/>
        <d v="2015-07-17T00:00:00" u="1"/>
        <d v="2017-06-21T00:00:00" u="1"/>
        <d v="2021-04-29T00:00:00" u="1"/>
        <d v="2014-08-13T00:00:00" u="1"/>
        <d v="2018-06-21T00:00:00" u="1"/>
        <d v="2020-05-25T00:00:00" u="1"/>
        <d v="2013-09-09T00:00:00" u="1"/>
        <d v="2015-08-13T00:00:00" u="1"/>
        <d v="2017-07-17T00:00:00" u="1"/>
        <d v="2019-06-21T00:00:00" u="1"/>
        <d v="2021-05-25T00:00:00" u="1"/>
        <d v="2012-10-05T00:00:00" u="1"/>
        <d v="2014-09-09T00:00:00" u="1"/>
        <d v="2018-07-17T00:00:00" u="1"/>
        <d v="2015-09-09T00:00:00" u="1"/>
        <d v="2019-07-17T00:00:00" u="1"/>
        <d v="2021-06-21T00:00:00" u="1"/>
        <d v="2012-11-01T00:00:00" u="1"/>
        <d v="2016-09-09T00:00:00" u="1"/>
        <d v="2018-08-13T00:00:00" u="1"/>
        <d v="2020-07-17T00:00:00" u="1"/>
        <d v="2013-11-01T00:00:00" u="1"/>
        <d v="2015-10-05T00:00:00" u="1"/>
        <d v="2019-08-13T00:00:00" u="1"/>
        <d v="2016-10-05T00:00:00" u="1"/>
        <d v="2020-08-13T00:00:00" u="1"/>
        <d v="2017-10-05T00:00:00" u="1"/>
        <d v="2019-09-09T00:00:00" u="1"/>
        <d v="2021-08-13T00:00:00" u="1"/>
        <d v="2016-11-01T00:00:00" u="1"/>
        <d v="2018-10-05T00:00:00" u="1"/>
        <d v="2020-09-09T00:00:00" u="1"/>
        <d v="2017-11-01T00:00:00" u="1"/>
        <d v="2021-09-09T00:00:00" u="1"/>
        <d v="2018-11-01T00:00:00" u="1"/>
        <d v="2020-10-05T00:00:00" u="1"/>
        <d v="2019-11-01T00:00:00" u="1"/>
        <d v="2021-10-05T00:00:00" u="1"/>
        <d v="2021-11-01T00:00:00" u="1"/>
        <d v="2013-05-27T00:00:00" u="1"/>
        <d v="2014-05-27T00:00:00" u="1"/>
        <d v="2015-05-27T00:00:00" u="1"/>
        <d v="2012-07-19T00:00:00" u="1"/>
        <d v="2014-06-23T00:00:00" u="1"/>
        <d v="2016-05-27T00:00:00" u="1"/>
        <d v="2013-07-19T00:00:00" u="1"/>
        <d v="2015-06-23T00:00:00" u="1"/>
        <d v="2012-08-15T00:00:00" u="1"/>
        <d v="2016-06-23T00:00:00" u="1"/>
        <d v="2013-08-15T00:00:00" u="1"/>
        <d v="2017-06-23T00:00:00" u="1"/>
        <d v="2019-05-27T00:00:00" u="1"/>
        <d v="2012-09-11T00:00:00" u="1"/>
        <d v="2014-08-15T00:00:00" u="1"/>
        <d v="2016-07-19T00:00:00" u="1"/>
        <d v="2020-05-27T00:00:00" u="1"/>
        <d v="2013-09-11T00:00:00" u="1"/>
        <d v="2017-07-19T00:00:00" u="1"/>
        <d v="2021-05-27T00:00:00" u="1"/>
        <d v="2014-09-11T00:00:00" u="1"/>
        <d v="2016-08-15T00:00:00" u="1"/>
        <d v="2018-07-19T00:00:00" u="1"/>
        <d v="2020-06-23T00:00:00" u="1"/>
        <d v="2013-10-07T00:00:00" u="1"/>
        <d v="2015-09-11T00:00:00" u="1"/>
        <d v="2017-08-15T00:00:00" u="1"/>
        <d v="2019-07-19T00:00:00" u="1"/>
        <d v="2021-06-23T00:00:00" u="1"/>
        <d v="2014-10-07T00:00:00" u="1"/>
        <d v="2018-08-15T00:00:00" u="1"/>
        <d v="2015-10-07T00:00:00" u="1"/>
        <d v="2017-09-11T00:00:00" u="1"/>
        <d v="2019-08-15T00:00:00" u="1"/>
        <d v="2021-07-19T00:00:00" u="1"/>
        <d v="2014-11-03T00:00:00" u="1"/>
        <d v="2016-10-07T00:00:00" u="1"/>
        <d v="2018-09-11T00:00:00" u="1"/>
        <d v="2015-11-03T00:00:00" u="1"/>
        <d v="2019-09-11T00:00:00" u="1"/>
        <d v="2016-11-03T00:00:00" u="1"/>
        <d v="2020-09-11T00:00:00" u="1"/>
        <d v="2017-11-03T00:00:00" u="1"/>
        <d v="2019-10-07T00:00:00" u="1"/>
        <d v="2020-10-07T00:00:00" u="1"/>
        <d v="2021-10-07T00:00:00" u="1"/>
        <d v="2020-11-03T00:00:00" u="1"/>
        <d v="2021-11-03T00:00:00" u="1"/>
        <d v="2012-05-29T00:00:00" u="1"/>
        <d v="2013-05-29T00:00:00" u="1"/>
        <d v="2012-06-25T00:00:00" u="1"/>
        <d v="2014-05-29T00:00:00" u="1"/>
        <d v="2013-06-25T00:00:00" u="1"/>
        <d v="2015-05-29T00:00:00" u="1"/>
        <d v="2014-06-25T00:00:00" u="1"/>
        <d v="2015-06-25T00:00:00" u="1"/>
        <d v="2017-05-29T00:00:00" u="1"/>
        <d v="2012-08-17T00:00:00" u="1"/>
        <d v="2014-07-21T00:00:00" u="1"/>
        <d v="2018-05-29T00:00:00" u="1"/>
        <d v="2015-07-21T00:00:00" u="1"/>
        <d v="2019-05-29T00:00:00" u="1"/>
        <d v="2012-09-13T00:00:00" u="1"/>
        <d v="2016-07-21T00:00:00" u="1"/>
        <d v="2018-06-25T00:00:00" u="1"/>
        <d v="2020-05-29T00:00:00" u="1"/>
        <d v="2013-09-13T00:00:00" u="1"/>
        <d v="2015-08-17T00:00:00" u="1"/>
        <d v="2017-07-21T00:00:00" u="1"/>
        <d v="2019-06-25T00:00:00" u="1"/>
        <d v="2012-10-09T00:00:00" u="1"/>
        <d v="2016-08-17T00:00:00" u="1"/>
        <d v="2020-06-25T00:00:00" u="1"/>
        <d v="2013-10-09T00:00:00" u="1"/>
        <d v="2017-08-17T00:00:00" u="1"/>
        <d v="2021-06-25T00:00:00" u="1"/>
        <d v="2012-11-05T00:00:00" u="1"/>
        <d v="2014-10-09T00:00:00" u="1"/>
        <d v="2016-09-13T00:00:00" u="1"/>
        <d v="2018-08-17T00:00:00" u="1"/>
        <d v="2020-07-21T00:00:00" u="1"/>
        <d v="2013-11-05T00:00:00" u="1"/>
        <d v="2015-10-09T00:00:00" u="1"/>
        <d v="2017-09-13T00:00:00" u="1"/>
        <d v="2021-07-21T00:00:00" u="1"/>
        <d v="2014-11-05T00:00:00" u="1"/>
        <d v="2018-09-13T00:00:00" u="1"/>
        <d v="2020-08-17T00:00:00" u="1"/>
        <d v="2015-11-05T00:00:00" u="1"/>
        <d v="2017-10-09T00:00:00" u="1"/>
        <d v="2019-09-13T00:00:00" u="1"/>
        <d v="2021-08-17T00:00:00" u="1"/>
        <d v="2014-12-01T00:00:00" u="1"/>
        <d v="2018-10-09T00:00:00" u="1"/>
        <d v="2015-12-01T00:00:00" u="1"/>
        <d v="2019-10-09T00:00:00" u="1"/>
        <d v="2021-09-13T00:00:00" u="1"/>
        <d v="2016-12-01T00:00:00" u="1"/>
        <d v="2018-11-05T00:00:00" u="1"/>
        <d v="2020-10-09T00:00:00" u="1"/>
        <d v="2017-12-01T00:00:00" u="1"/>
        <d v="2019-11-05T00:00:00" u="1"/>
        <d v="2020-11-05T00:00:00" u="1"/>
        <d v="2021-11-05T00:00:00" u="1"/>
        <d v="2020-12-01T00:00:00" u="1"/>
        <d v="2021-12-01T00:00:00" u="1"/>
        <d v="2012-05-31T00:00:00" u="1"/>
        <d v="2013-05-31T00:00:00" u="1"/>
        <d v="2012-06-27T00:00:00" u="1"/>
        <d v="2013-06-27T00:00:00" u="1"/>
        <d v="2012-07-23T00:00:00" u="1"/>
        <d v="2014-06-27T00:00:00" u="1"/>
        <d v="2016-05-31T00:00:00" u="1"/>
        <d v="2013-07-23T00:00:00" u="1"/>
        <d v="2017-05-31T00:00:00" u="1"/>
        <d v="2014-07-23T00:00:00" u="1"/>
        <d v="2016-06-27T00:00:00" u="1"/>
        <d v="2018-05-31T00:00:00" u="1"/>
        <d v="2013-08-19T00:00:00" u="1"/>
        <d v="2015-07-23T00:00:00" u="1"/>
        <d v="2017-06-27T00:00:00" u="1"/>
        <d v="2019-05-31T00:00:00" u="1"/>
        <d v="2014-08-19T00:00:00" u="1"/>
        <d v="2018-06-27T00:00:00" u="1"/>
        <d v="2015-08-19T00:00:00" u="1"/>
        <d v="2019-06-27T00:00:00" u="1"/>
        <d v="2021-05-31T00:00:00" u="1"/>
        <d v="2012-10-11T00:00:00" u="1"/>
        <d v="2014-09-15T00:00:00" u="1"/>
        <d v="2016-08-19T00:00:00" u="1"/>
        <d v="2018-07-23T00:00:00" u="1"/>
        <d v="2013-10-11T00:00:00" u="1"/>
        <d v="2015-09-15T00:00:00" u="1"/>
        <d v="2019-07-23T00:00:00" u="1"/>
        <d v="2012-11-07T00:00:00" u="1"/>
        <d v="2016-09-15T00:00:00" u="1"/>
        <d v="2020-07-23T00:00:00" u="1"/>
        <d v="2013-11-07T00:00:00" u="1"/>
        <d v="2017-09-15T00:00:00" u="1"/>
        <d v="2019-08-19T00:00:00" u="1"/>
        <d v="2021-07-23T00:00:00" u="1"/>
        <d v="2012-12-03T00:00:00" u="1"/>
        <d v="2014-11-07T00:00:00" u="1"/>
        <d v="2016-10-11T00:00:00" u="1"/>
        <d v="2020-08-19T00:00:00" u="1"/>
        <d v="2013-12-03T00:00:00" u="1"/>
        <d v="2017-10-11T00:00:00" u="1"/>
        <d v="2021-08-19T00:00:00" u="1"/>
        <d v="2014-12-03T00:00:00" u="1"/>
        <d v="2016-11-07T00:00:00" u="1"/>
        <d v="2018-10-11T00:00:00" u="1"/>
        <d v="2020-09-15T00:00:00" u="1"/>
        <d v="2015-12-03T00:00:00" u="1"/>
        <d v="2017-11-07T00:00:00" u="1"/>
        <d v="2019-10-11T00:00:00" u="1"/>
        <d v="2021-09-15T00:00:00" u="1"/>
        <d v="2018-11-07T00:00:00" u="1"/>
        <d v="2019-11-07T00:00:00" u="1"/>
        <d v="2021-10-11T00:00:00" u="1"/>
        <d v="2018-12-03T00:00:00" u="1"/>
        <d v="2019-12-03T00:00:00" u="1"/>
        <d v="2020-12-03T00:00:00" u="1"/>
        <d v="2021-12-03T00:00:00" u="1"/>
        <d v="2012-06-29T00:00:00" u="1"/>
        <d v="2012-07-25T00:00:00" u="1"/>
        <d v="2013-07-25T00:00:00" u="1"/>
        <d v="2015-06-29T00:00:00" u="1"/>
        <d v="2012-08-21T00:00:00" u="1"/>
        <d v="2014-07-25T00:00:00" u="1"/>
        <d v="2016-06-29T00:00:00" u="1"/>
        <d v="2013-08-21T00:00:00" u="1"/>
        <d v="2017-06-29T00:00:00" u="1"/>
        <d v="2012-09-17T00:00:00" u="1"/>
        <d v="2014-08-21T00:00:00" u="1"/>
        <d v="2016-07-25T00:00:00" u="1"/>
        <d v="2018-06-29T00:00:00" u="1"/>
        <d v="2013-09-17T00:00:00" u="1"/>
        <d v="2015-08-21T00:00:00" u="1"/>
        <d v="2017-07-25T00:00:00" u="1"/>
        <d v="2014-09-17T00:00:00" u="1"/>
        <d v="2018-07-25T00:00:00" u="1"/>
        <d v="2020-06-29T00:00:00" u="1"/>
        <d v="2015-09-17T00:00:00" u="1"/>
        <d v="2017-08-21T00:00:00" u="1"/>
        <d v="2019-07-25T00:00:00" u="1"/>
        <d v="2021-06-29T00:00:00" u="1"/>
        <d v="2012-11-09T00:00:00" u="1"/>
        <d v="2014-10-13T00:00:00" u="1"/>
        <d v="2018-08-21T00:00:00" u="1"/>
        <d v="2015-10-13T00:00:00" u="1"/>
        <d v="2019-08-21T00:00:00" u="1"/>
        <d v="2012-12-05T00:00:00" u="1"/>
        <d v="2016-10-13T00:00:00" u="1"/>
        <d v="2018-09-17T00:00:00" u="1"/>
        <d v="2020-08-21T00:00:00" u="1"/>
        <d v="2013-12-05T00:00:00" u="1"/>
        <d v="2015-11-09T00:00:00" u="1"/>
        <d v="2017-10-13T00:00:00" u="1"/>
        <d v="2019-09-17T00:00:00" u="1"/>
        <d v="2014-12-05T00:00:00" u="1"/>
        <d v="2016-11-09T00:00:00" u="1"/>
        <d v="2020-09-17T00:00:00" u="1"/>
        <d v="2017-11-09T00:00:00" u="1"/>
        <d v="2021-09-17T00:00:00" u="1"/>
        <d v="2016-12-05T00:00:00" u="1"/>
        <d v="2018-11-09T00:00:00" u="1"/>
        <d v="2020-10-13T00:00:00" u="1"/>
        <d v="2017-12-05T00:00:00" u="1"/>
        <d v="2021-10-13T00:00:00" u="1"/>
        <d v="2018-12-05T00:00:00" u="1"/>
        <d v="2020-11-09T00:00:00" u="1"/>
        <d v="2019-12-05T00:00:00" u="1"/>
        <d v="2021-11-09T00:00:00" u="1"/>
        <d v="2012-07-27T00:00:00" u="1"/>
        <d v="2012-08-23T00:00:00" u="1"/>
        <d v="2013-08-23T00:00:00" u="1"/>
        <d v="2015-07-27T00:00:00" u="1"/>
        <d v="2012-09-19T00:00:00" u="1"/>
        <d v="2016-07-27T00:00:00" u="1"/>
        <d v="2013-09-19T00:00:00" u="1"/>
        <d v="2017-07-27T00:00:00" u="1"/>
        <d v="2012-10-15T00:00:00" u="1"/>
        <d v="2014-09-19T00:00:00" u="1"/>
        <d v="2016-08-23T00:00:00" u="1"/>
        <d v="2018-07-27T00:00:00" u="1"/>
        <d v="2013-10-15T00:00:00" u="1"/>
        <d v="2017-08-23T00:00:00" u="1"/>
        <d v="2014-10-15T00:00:00" u="1"/>
        <d v="2016-09-19T00:00:00" u="1"/>
        <d v="2018-08-23T00:00:00" u="1"/>
        <d v="2020-07-27T00:00:00" u="1"/>
        <d v="2013-11-11T00:00:00" u="1"/>
        <d v="2015-10-15T00:00:00" u="1"/>
        <d v="2017-09-19T00:00:00" u="1"/>
        <d v="2019-08-23T00:00:00" u="1"/>
        <d v="2021-07-27T00:00:00" u="1"/>
        <d v="2012-12-07T00:00:00" u="1"/>
        <d v="2014-11-11T00:00:00" u="1"/>
        <d v="2018-09-19T00:00:00" u="1"/>
        <d v="2015-11-11T00:00:00" u="1"/>
        <d v="2019-09-19T00:00:00" u="1"/>
        <d v="2021-08-23T00:00:00" u="1"/>
        <d v="2016-11-11T00:00:00" u="1"/>
        <d v="2018-10-15T00:00:00" u="1"/>
        <d v="2015-12-07T00:00:00" u="1"/>
        <d v="2019-10-15T00:00:00" u="1"/>
        <d v="2016-12-07T00:00:00" u="1"/>
        <d v="2020-10-15T00:00:00" u="1"/>
        <d v="2017-12-07T00:00:00" u="1"/>
        <d v="2019-11-11T00:00:00" u="1"/>
        <d v="2021-10-15T00:00:00" u="1"/>
        <d v="2018-12-07T00:00:00" u="1"/>
        <d v="2020-11-11T00:00:00" u="1"/>
        <d v="2021-11-11T00:00:00" u="1"/>
        <d v="2020-12-07T00:00:00" u="1"/>
        <d v="2021-12-07T00:00:00" u="1"/>
        <d v="2013-07-29T00:00:00" u="1"/>
        <d v="2014-07-29T00:00:00" u="1"/>
        <d v="2015-07-29T00:00:00" u="1"/>
        <d v="2012-09-21T00:00:00" u="1"/>
        <d v="2014-08-25T00:00:00" u="1"/>
        <d v="2016-07-29T00:00:00" u="1"/>
        <d v="2015-08-25T00:00:00" u="1"/>
        <d v="2012-10-17T00:00:00" u="1"/>
        <d v="2016-08-25T00:00:00" u="1"/>
        <d v="2013-10-17T00:00:00" u="1"/>
        <d v="2015-09-21T00:00:00" u="1"/>
        <d v="2017-08-25T00:00:00" u="1"/>
        <d v="2019-07-29T00:00:00" u="1"/>
        <d v="2012-11-13T00:00:00" u="1"/>
        <d v="2014-10-17T00:00:00" u="1"/>
        <d v="2016-09-21T00:00:00" u="1"/>
        <d v="2020-07-29T00:00:00" u="1"/>
        <d v="2013-11-13T00:00:00" u="1"/>
        <d v="2017-09-21T00:00:00" u="1"/>
        <d v="2021-07-29T00:00:00" u="1"/>
        <d v="2014-11-13T00:00:00" u="1"/>
        <d v="2016-10-17T00:00:00" u="1"/>
        <d v="2018-09-21T00:00:00" u="1"/>
        <d v="2020-08-25T00:00:00" u="1"/>
        <d v="2013-12-09T00:00:00" u="1"/>
        <d v="2015-11-13T00:00:00" u="1"/>
        <d v="2017-10-17T00:00:00" u="1"/>
        <d v="2021-08-25T00:00:00" u="1"/>
        <d v="2014-12-09T00:00:00" u="1"/>
        <d v="2018-10-17T00:00:00" u="1"/>
        <d v="2020-09-21T00:00:00" u="1"/>
        <d v="2015-12-09T00:00:00" u="1"/>
        <d v="2017-11-13T00:00:00" u="1"/>
        <d v="2019-10-17T00:00:00" u="1"/>
        <d v="2021-09-21T00:00:00" u="1"/>
        <d v="2016-12-09T00:00:00" u="1"/>
        <d v="2018-11-13T00:00:00" u="1"/>
        <d v="2019-11-13T00:00:00" u="1"/>
        <d v="2020-11-13T00:00:00" u="1"/>
        <d v="2019-12-09T00:00:00" u="1"/>
        <d v="2020-12-09T00:00:00" u="1"/>
        <d v="2021-12-09T00:00:00" u="1"/>
        <d v="2012-07-31T00:00:00" u="1"/>
        <d v="2013-07-31T00:00:00" u="1"/>
        <d v="2012-08-27T00:00:00" u="1"/>
        <d v="2014-07-31T00:00:00" u="1"/>
        <d v="2013-08-27T00:00:00" u="1"/>
        <d v="2015-07-31T00:00:00" u="1"/>
        <d v="2014-08-27T00:00:00" u="1"/>
        <d v="2013-09-23T00:00:00" u="1"/>
        <d v="2015-08-27T00:00:00" u="1"/>
        <d v="2017-07-31T00:00:00" u="1"/>
        <d v="2012-10-19T00:00:00" u="1"/>
        <d v="2014-09-23T00:00:00" u="1"/>
        <d v="2018-07-31T00:00:00" u="1"/>
        <d v="2015-09-23T00:00:00" u="1"/>
        <d v="2019-07-31T00:00:00" u="1"/>
        <d v="2012-11-15T00:00:00" u="1"/>
        <d v="2016-09-23T00:00:00" u="1"/>
        <d v="2018-08-27T00:00:00" u="1"/>
        <d v="2020-07-31T00:00:00" u="1"/>
        <d v="2013-11-15T00:00:00" u="1"/>
        <d v="2015-10-19T00:00:00" u="1"/>
        <d v="2019-08-27T00:00:00" u="1"/>
        <d v="2012-12-11T00:00:00" u="1"/>
        <d v="2016-10-19T00:00:00" u="1"/>
        <d v="2020-08-27T00:00:00" u="1"/>
        <d v="2013-12-11T00:00:00" u="1"/>
        <d v="2017-10-19T00:00:00" u="1"/>
        <d v="2019-09-23T00:00:00" u="1"/>
        <d v="2021-08-27T00:00:00" u="1"/>
        <d v="2014-12-11T00:00:00" u="1"/>
        <d v="2016-11-15T00:00:00" u="1"/>
        <d v="2018-10-19T00:00:00" u="1"/>
        <d v="2020-09-23T00:00:00" u="1"/>
        <d v="2015-12-11T00:00:00" u="1"/>
        <d v="2017-11-15T00:00:00" u="1"/>
        <d v="2021-09-23T00:00:00" u="1"/>
        <d v="2018-11-15T00:00:00" u="1"/>
        <d v="2020-10-19T00:00:00" u="1"/>
        <d v="2017-12-11T00:00:00" u="1"/>
        <d v="2019-11-15T00:00:00" u="1"/>
        <d v="2021-10-19T00:00:00" u="1"/>
        <d v="2018-12-11T00:00:00" u="1"/>
        <d v="2019-12-11T00:00:00" u="1"/>
        <d v="2021-11-15T00:00:00" u="1"/>
        <d v="2020-12-11T00:00:00" u="1"/>
        <d v="2012-08-29T00:00:00" u="1"/>
        <d v="2013-08-29T00:00:00" u="1"/>
        <d v="2012-09-25T00:00:00" u="1"/>
        <d v="2014-08-29T00:00:00" u="1"/>
        <d v="2013-09-25T00:00:00" u="1"/>
        <d v="2014-09-25T00:00:00" u="1"/>
        <d v="2016-08-29T00:00:00" u="1"/>
        <d v="2013-10-21T00:00:00" u="1"/>
        <d v="2015-09-25T00:00:00" u="1"/>
        <d v="2017-08-29T00:00:00" u="1"/>
        <d v="2014-10-21T00:00:00" u="1"/>
        <d v="2018-08-29T00:00:00" u="1"/>
        <d v="2015-10-21T00:00:00" u="1"/>
        <d v="2017-09-25T00:00:00" u="1"/>
        <d v="2019-08-29T00:00:00" u="1"/>
        <d v="2012-12-13T00:00:00" u="1"/>
        <d v="2014-11-17T00:00:00" u="1"/>
        <d v="2016-10-21T00:00:00" u="1"/>
        <d v="2018-09-25T00:00:00" u="1"/>
        <d v="2013-12-13T00:00:00" u="1"/>
        <d v="2015-11-17T00:00:00" u="1"/>
        <d v="2019-09-25T00:00:00" u="1"/>
        <d v="2016-11-17T00:00:00" u="1"/>
        <d v="2020-09-25T00:00:00" u="1"/>
        <d v="2017-11-17T00:00:00" u="1"/>
        <d v="2019-10-21T00:00:00" u="1"/>
        <d v="2016-12-13T00:00:00" u="1"/>
        <d v="2020-10-21T00:00:00" u="1"/>
        <d v="2017-12-13T00:00:00" u="1"/>
        <d v="2021-10-21T00:00:00" u="1"/>
        <d v="2018-12-13T00:00:00" u="1"/>
        <d v="2020-11-17T00:00:00" u="1"/>
        <d v="2019-12-13T00:00:00" u="1"/>
        <d v="2021-11-17T00:00:00" u="1"/>
        <d v="2021-12-13T00:00:00" u="1"/>
        <d v="2012-08-31T00:00:00" u="1"/>
        <d v="2012-09-27T00:00:00" u="1"/>
        <d v="2013-09-27T00:00:00" u="1"/>
        <d v="2015-08-31T00:00:00" u="1"/>
        <d v="2012-10-23T00:00:00" u="1"/>
        <d v="2016-08-31T00:00:00" u="1"/>
        <d v="2013-10-23T00:00:00" u="1"/>
        <d v="2017-08-31T00:00:00" u="1"/>
        <d v="2012-11-19T00:00:00" u="1"/>
        <d v="2014-10-23T00:00:00" u="1"/>
        <d v="2016-09-27T00:00:00" u="1"/>
        <d v="2018-08-31T00:00:00" u="1"/>
        <d v="2013-11-19T00:00:00" u="1"/>
        <d v="2015-10-23T00:00:00" u="1"/>
        <d v="2017-09-27T00:00:00" u="1"/>
        <d v="2014-11-19T00:00:00" u="1"/>
        <d v="2018-09-27T00:00:00" u="1"/>
        <d v="2020-08-31T00:00:00" u="1"/>
        <d v="2015-11-19T00:00:00" u="1"/>
        <d v="2017-10-23T00:00:00" u="1"/>
        <d v="2019-09-27T00:00:00" u="1"/>
        <d v="2021-08-31T00:00:00" u="1"/>
        <d v="2014-12-15T00:00:00" u="1"/>
        <d v="2018-10-23T00:00:00" u="1"/>
        <d v="2015-12-15T00:00:00" u="1"/>
        <d v="2019-10-23T00:00:00" u="1"/>
        <d v="2021-09-27T00:00:00" u="1"/>
        <d v="2016-12-15T00:00:00" u="1"/>
        <d v="2018-11-19T00:00:00" u="1"/>
        <d v="2020-10-23T00:00:00" u="1"/>
        <d v="2017-12-15T00:00:00" u="1"/>
        <d v="2019-11-19T00:00:00" u="1"/>
        <d v="2020-11-19T00:00:00" u="1"/>
        <d v="2021-11-19T00:00:00" u="1"/>
        <d v="2020-12-15T00:00:00" u="1"/>
        <d v="2021-12-15T00:00:00" u="1"/>
      </sharedItems>
    </cacheField>
    <cacheField name="Ouverture" numFmtId="2">
      <sharedItems containsSemiMixedTypes="0" containsString="0" containsNumber="1" minValue="139.36000100000001" maxValue="44634"/>
    </cacheField>
    <cacheField name="Haut" numFmtId="2">
      <sharedItems containsSemiMixedTypes="0" containsString="0" containsNumber="1" minValue="142.11999499999999" maxValue="44634"/>
    </cacheField>
    <cacheField name="Bas" numFmtId="2">
      <sharedItems containsSemiMixedTypes="0" containsString="0" containsNumber="1" minValue="136.89999399999999" maxValue="44634"/>
    </cacheField>
    <cacheField name="Clôture" numFmtId="2">
      <sharedItems containsSemiMixedTypes="0" containsString="0" containsNumber="1" minValue="137.61999499999999" maxValue="44634"/>
    </cacheField>
    <cacheField name="Volume" numFmtId="2">
      <sharedItems containsSemiMixedTypes="0" containsString="0" containsNumber="1" containsInteger="1" minValue="44634" maxValue="2035470"/>
    </cacheField>
    <cacheField name="MM20" numFmtId="2">
      <sharedItems containsSemiMixedTypes="0" containsString="0" containsNumber="1" minValue="145.39199990000003" maxValue="2370.2409997000004"/>
    </cacheField>
    <cacheField name="MM50" numFmtId="2">
      <sharedItems containsSemiMixedTypes="0" containsString="0" containsNumber="1" minValue="150.23600039999997" maxValue="1039.8320004599998"/>
    </cacheField>
    <cacheField name="MM100" numFmtId="2">
      <sharedItems containsSemiMixedTypes="0" containsString="0" containsNumber="1" minValue="150.23600039999997" maxValue="1022.46666705882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n v="154.199997"/>
    <n v="156.320007"/>
    <n v="153.740005"/>
    <n v="154.5"/>
    <n v="479499"/>
    <n v="154.199997"/>
    <n v="154.199997"/>
    <n v="154.199997"/>
  </r>
  <r>
    <x v="1"/>
    <n v="155.320007"/>
    <n v="157.60000600000001"/>
    <n v="154.38000500000001"/>
    <n v="157.479996"/>
    <n v="748015"/>
    <n v="154.76000199999999"/>
    <n v="154.76000199999999"/>
    <n v="154.76000199999999"/>
  </r>
  <r>
    <x v="2"/>
    <n v="157.240005"/>
    <n v="160.03999300000001"/>
    <n v="157.240005"/>
    <n v="160.03999300000001"/>
    <n v="804668"/>
    <n v="155.58666966666667"/>
    <n v="155.58666966666667"/>
    <n v="155.58666966666667"/>
  </r>
  <r>
    <x v="3"/>
    <n v="158.39999399999999"/>
    <n v="159.60000600000001"/>
    <n v="156.96000699999999"/>
    <n v="157"/>
    <n v="782383"/>
    <n v="156.29000074999999"/>
    <n v="156.29000074999999"/>
    <n v="156.29000074999999"/>
  </r>
  <r>
    <x v="4"/>
    <n v="156.220001"/>
    <n v="157.820007"/>
    <n v="155.520004"/>
    <n v="156.44000199999999"/>
    <n v="695505"/>
    <n v="156.27600079999999"/>
    <n v="156.27600079999999"/>
    <n v="156.27600079999999"/>
  </r>
  <r>
    <x v="5"/>
    <n v="157.320007"/>
    <n v="158.58000200000001"/>
    <n v="155.779999"/>
    <n v="156.08000200000001"/>
    <n v="584243"/>
    <n v="156.45000183333335"/>
    <n v="156.45000183333335"/>
    <n v="156.45000183333335"/>
  </r>
  <r>
    <x v="6"/>
    <n v="157"/>
    <n v="158.63999899999999"/>
    <n v="156.41999799999999"/>
    <n v="156.740005"/>
    <n v="672484"/>
    <n v="156.52857299999999"/>
    <n v="156.52857299999999"/>
    <n v="156.52857299999999"/>
  </r>
  <r>
    <x v="7"/>
    <n v="157.88000500000001"/>
    <n v="158.58000200000001"/>
    <n v="156.820007"/>
    <n v="158.199997"/>
    <n v="622364"/>
    <n v="156.69750199999999"/>
    <n v="156.69750199999999"/>
    <n v="156.69750199999999"/>
  </r>
  <r>
    <x v="8"/>
    <n v="158.220001"/>
    <n v="159"/>
    <n v="156.58000200000001"/>
    <n v="156.58000200000001"/>
    <n v="650388"/>
    <n v="156.86666855555552"/>
    <n v="156.86666855555552"/>
    <n v="156.86666855555552"/>
  </r>
  <r>
    <x v="9"/>
    <n v="156.300003"/>
    <n v="156.300003"/>
    <n v="153.58000200000001"/>
    <n v="154.740005"/>
    <n v="717404"/>
    <n v="156.810002"/>
    <n v="156.810002"/>
    <n v="156.810002"/>
  </r>
  <r>
    <x v="10"/>
    <n v="155.08000200000001"/>
    <n v="156.020004"/>
    <n v="154.279999"/>
    <n v="155.300003"/>
    <n v="481126"/>
    <n v="156.65272927272724"/>
    <n v="156.65272927272724"/>
    <n v="156.65272927272724"/>
  </r>
  <r>
    <x v="11"/>
    <n v="155.220001"/>
    <n v="155.300003"/>
    <n v="153.58000200000001"/>
    <n v="153.58000200000001"/>
    <n v="888836"/>
    <n v="156.53333524999996"/>
    <n v="156.53333524999996"/>
    <n v="156.53333524999996"/>
  </r>
  <r>
    <x v="12"/>
    <n v="153.16000399999999"/>
    <n v="156.60000600000001"/>
    <n v="152.60000600000001"/>
    <n v="155.800003"/>
    <n v="677205"/>
    <n v="156.2738482307692"/>
    <n v="156.2738482307692"/>
    <n v="156.2738482307692"/>
  </r>
  <r>
    <x v="13"/>
    <n v="155.39999399999999"/>
    <n v="157.89999399999999"/>
    <n v="154.5"/>
    <n v="157.53999300000001"/>
    <n v="624480"/>
    <n v="156.21143007142857"/>
    <n v="156.21143007142857"/>
    <n v="156.21143007142857"/>
  </r>
  <r>
    <x v="14"/>
    <n v="155.36000100000001"/>
    <n v="156.699997"/>
    <n v="153.60000600000001"/>
    <n v="155.199997"/>
    <n v="915068"/>
    <n v="156.15466813333333"/>
    <n v="156.15466813333333"/>
    <n v="156.15466813333333"/>
  </r>
  <r>
    <x v="15"/>
    <n v="154.679993"/>
    <n v="156.279999"/>
    <n v="150.60000600000001"/>
    <n v="150.720001"/>
    <n v="1060934"/>
    <n v="156.0625009375"/>
    <n v="156.0625009375"/>
    <n v="156.0625009375"/>
  </r>
  <r>
    <x v="16"/>
    <n v="152.820007"/>
    <n v="152.91999799999999"/>
    <n v="150.94000199999999"/>
    <n v="152.10000600000001"/>
    <n v="780337"/>
    <n v="155.87176599999998"/>
    <n v="155.87176599999998"/>
    <n v="155.87176599999998"/>
  </r>
  <r>
    <x v="17"/>
    <n v="152.55999800000001"/>
    <n v="154.39999399999999"/>
    <n v="152.05999800000001"/>
    <n v="152.38000500000001"/>
    <n v="671508"/>
    <n v="155.68777888888889"/>
    <n v="155.68777888888889"/>
    <n v="155.68777888888889"/>
  </r>
  <r>
    <x v="18"/>
    <n v="151.89999399999999"/>
    <n v="154.759995"/>
    <n v="151.5"/>
    <n v="153.520004"/>
    <n v="741514"/>
    <n v="155.48842178947368"/>
    <n v="155.48842178947368"/>
    <n v="155.48842178947368"/>
  </r>
  <r>
    <x v="19"/>
    <n v="152.220001"/>
    <n v="152.699997"/>
    <n v="149.66000399999999"/>
    <n v="151.199997"/>
    <n v="920652"/>
    <n v="155.32500075000002"/>
    <n v="155.32500075000002"/>
    <n v="155.32500075000002"/>
  </r>
  <r>
    <x v="20"/>
    <n v="152.55999800000001"/>
    <n v="152.89999399999999"/>
    <n v="149.89999399999999"/>
    <n v="151.38000500000001"/>
    <n v="898385"/>
    <n v="155.2430008"/>
    <n v="155.19333395238095"/>
    <n v="155.19333395238095"/>
  </r>
  <r>
    <x v="21"/>
    <n v="152.11999499999999"/>
    <n v="153.61999499999999"/>
    <n v="151.820007"/>
    <n v="152.05999800000001"/>
    <n v="655822"/>
    <n v="155.08300020000001"/>
    <n v="155.05363672727273"/>
    <n v="155.05363672727273"/>
  </r>
  <r>
    <x v="22"/>
    <n v="153.5"/>
    <n v="154.320007"/>
    <n v="152.779999"/>
    <n v="154.020004"/>
    <n v="597910"/>
    <n v="154.89599995"/>
    <n v="154.98608730434785"/>
    <n v="154.98608730434785"/>
  </r>
  <r>
    <x v="23"/>
    <n v="154.320007"/>
    <n v="154.33999600000001"/>
    <n v="150.88000500000001"/>
    <n v="151"/>
    <n v="705613"/>
    <n v="154.6920006"/>
    <n v="154.95833395833333"/>
    <n v="154.95833395833333"/>
  </r>
  <r>
    <x v="24"/>
    <n v="150.96000699999999"/>
    <n v="151.16000399999999"/>
    <n v="146.220001"/>
    <n v="147.259995"/>
    <n v="1113735"/>
    <n v="154.42900090000001"/>
    <n v="154.79840088"/>
    <n v="154.79840088"/>
  </r>
  <r>
    <x v="25"/>
    <n v="147.740005"/>
    <n v="148"/>
    <n v="145.03999300000001"/>
    <n v="146.5"/>
    <n v="622484"/>
    <n v="153.95000080000003"/>
    <n v="154.52692411538462"/>
    <n v="154.52692411538462"/>
  </r>
  <r>
    <x v="26"/>
    <n v="146.86000100000001"/>
    <n v="148.199997"/>
    <n v="145.020004"/>
    <n v="145.820007"/>
    <n v="806333"/>
    <n v="153.44300085000003"/>
    <n v="154.242964"/>
    <n v="154.242964"/>
  </r>
  <r>
    <x v="27"/>
    <n v="146.39999399999999"/>
    <n v="147.979996"/>
    <n v="145.46000699999999"/>
    <n v="145.86000100000001"/>
    <n v="924969"/>
    <n v="152.86900030000001"/>
    <n v="153.96285792857142"/>
    <n v="153.96285792857142"/>
  </r>
  <r>
    <x v="28"/>
    <n v="146.16000399999999"/>
    <n v="149.11999499999999"/>
    <n v="145.96000699999999"/>
    <n v="148"/>
    <n v="1008050"/>
    <n v="152.26600045000001"/>
    <n v="153.69379400000003"/>
    <n v="153.69379400000003"/>
  </r>
  <r>
    <x v="29"/>
    <n v="146.83999600000001"/>
    <n v="147.03999300000001"/>
    <n v="142.759995"/>
    <n v="143.679993"/>
    <n v="1092460"/>
    <n v="151.79300010000003"/>
    <n v="153.46533406666668"/>
    <n v="153.46533406666668"/>
  </r>
  <r>
    <x v="30"/>
    <n v="142.10000600000001"/>
    <n v="142.11999499999999"/>
    <n v="138.91999799999999"/>
    <n v="142.11999499999999"/>
    <n v="1204381"/>
    <n v="151.14400030000002"/>
    <n v="153.09871058064516"/>
    <n v="153.09871058064516"/>
  </r>
  <r>
    <x v="31"/>
    <n v="142"/>
    <n v="144.55999800000001"/>
    <n v="141.39999399999999"/>
    <n v="144.520004"/>
    <n v="762944"/>
    <n v="150.48300025"/>
    <n v="152.751875875"/>
    <n v="152.751875875"/>
  </r>
  <r>
    <x v="32"/>
    <n v="148.86000100000001"/>
    <n v="150.240005"/>
    <n v="147.46000699999999"/>
    <n v="148.39999399999999"/>
    <n v="1005665"/>
    <n v="150.26800010000002"/>
    <n v="152.63394027272727"/>
    <n v="152.63394027272727"/>
  </r>
  <r>
    <x v="33"/>
    <n v="149.33999600000001"/>
    <n v="151.320007"/>
    <n v="148.89999399999999"/>
    <n v="150.320007"/>
    <n v="983143"/>
    <n v="149.96500020000002"/>
    <n v="152.53705955882353"/>
    <n v="152.53705955882353"/>
  </r>
  <r>
    <x v="34"/>
    <n v="150.16000399999999"/>
    <n v="150.800003"/>
    <n v="148.699997"/>
    <n v="150.740005"/>
    <n v="1008748"/>
    <n v="149.70500035000003"/>
    <n v="152.46914368571427"/>
    <n v="152.46914368571427"/>
  </r>
  <r>
    <x v="35"/>
    <n v="151.86000100000001"/>
    <n v="152.179993"/>
    <n v="145.679993"/>
    <n v="146.679993"/>
    <n v="816912"/>
    <n v="149.56400075000002"/>
    <n v="152.45222305555555"/>
    <n v="152.45222305555555"/>
  </r>
  <r>
    <x v="36"/>
    <n v="143.5"/>
    <n v="147.66000399999999"/>
    <n v="143.11999499999999"/>
    <n v="146.479996"/>
    <n v="975223"/>
    <n v="149.09800040000002"/>
    <n v="152.21027108108109"/>
    <n v="152.21027108108109"/>
  </r>
  <r>
    <x v="37"/>
    <n v="147.320007"/>
    <n v="150.88000500000001"/>
    <n v="146.779999"/>
    <n v="148.259995"/>
    <n v="1052462"/>
    <n v="148.83600085"/>
    <n v="152.08157992105262"/>
    <n v="152.08157992105262"/>
  </r>
  <r>
    <x v="38"/>
    <n v="143.5"/>
    <n v="147.11999499999999"/>
    <n v="143.11999499999999"/>
    <n v="144.58000200000001"/>
    <n v="1632842"/>
    <n v="148.41600115"/>
    <n v="151.86153941025643"/>
    <n v="151.86153941025643"/>
  </r>
  <r>
    <x v="39"/>
    <n v="145.13999899999999"/>
    <n v="148.58000200000001"/>
    <n v="144.05999800000001"/>
    <n v="148"/>
    <n v="1215166"/>
    <n v="148.06200104999999"/>
    <n v="151.6935009"/>
    <n v="151.6935009"/>
  </r>
  <r>
    <x v="40"/>
    <n v="146.05999800000001"/>
    <n v="148.96000699999999"/>
    <n v="144.479996"/>
    <n v="148.699997"/>
    <n v="1501784"/>
    <n v="147.73700105"/>
    <n v="151.5560983902439"/>
    <n v="151.5560983902439"/>
  </r>
  <r>
    <x v="41"/>
    <n v="147.83999600000001"/>
    <n v="150.279999"/>
    <n v="146.11999499999999"/>
    <n v="147.96000699999999"/>
    <n v="1340021"/>
    <n v="147.52300110000002"/>
    <n v="151.46761976190476"/>
    <n v="151.46761976190476"/>
  </r>
  <r>
    <x v="42"/>
    <n v="147.55999800000001"/>
    <n v="149.740005"/>
    <n v="145.10000600000001"/>
    <n v="148.820007"/>
    <n v="1195705"/>
    <n v="147.22600100000002"/>
    <n v="151.37674483720929"/>
    <n v="151.37674483720929"/>
  </r>
  <r>
    <x v="43"/>
    <n v="148.279999"/>
    <n v="150.08000200000001"/>
    <n v="147.199997"/>
    <n v="147.520004"/>
    <n v="708718"/>
    <n v="146.92400060000003"/>
    <n v="151.30636425"/>
    <n v="151.30636425"/>
  </r>
  <r>
    <x v="44"/>
    <n v="146.679993"/>
    <n v="147.16000399999999"/>
    <n v="143.020004"/>
    <n v="143.240005"/>
    <n v="1259330"/>
    <n v="146.70999990000001"/>
    <n v="151.20355599999999"/>
    <n v="151.20355599999999"/>
  </r>
  <r>
    <x v="45"/>
    <n v="140"/>
    <n v="143.41999799999999"/>
    <n v="137.55999800000001"/>
    <n v="141.179993"/>
    <n v="1378375"/>
    <n v="146.32299965000001"/>
    <n v="150.96000043478259"/>
    <n v="150.96000043478259"/>
  </r>
  <r>
    <x v="46"/>
    <n v="139.38000500000001"/>
    <n v="144.53999300000001"/>
    <n v="136.89999399999999"/>
    <n v="137.61999499999999"/>
    <n v="1838064"/>
    <n v="145.94899985000001"/>
    <n v="150.71361755319148"/>
    <n v="150.71361755319148"/>
  </r>
  <r>
    <x v="47"/>
    <n v="139.36000100000001"/>
    <n v="145.979996"/>
    <n v="139.05999800000001"/>
    <n v="145.979996"/>
    <n v="2035470"/>
    <n v="145.59700020000002"/>
    <n v="150.47708387499998"/>
    <n v="150.47708387499998"/>
  </r>
  <r>
    <x v="48"/>
    <n v="146.720001"/>
    <n v="146.720001"/>
    <n v="140.979996"/>
    <n v="141.96000699999999"/>
    <n v="1541890"/>
    <n v="145.62500005000004"/>
    <n v="150.4004087142857"/>
    <n v="150.4004087142857"/>
  </r>
  <r>
    <x v="49"/>
    <n v="142.179993"/>
    <n v="148.979996"/>
    <n v="140.08000200000001"/>
    <n v="143.759995"/>
    <n v="1436989"/>
    <n v="145.39199990000003"/>
    <n v="150.23600039999997"/>
    <n v="150.23600039999997"/>
  </r>
  <r>
    <x v="50"/>
    <n v="44634"/>
    <n v="44634"/>
    <n v="44634"/>
    <n v="44634"/>
    <n v="44634"/>
    <n v="2369.9869996000002"/>
    <n v="1039.8320004599998"/>
    <n v="1022.4666670588234"/>
  </r>
  <r>
    <x v="51"/>
    <n v="147.08000200000001"/>
    <n v="148.759995"/>
    <n v="145.259995"/>
    <n v="148.03999300000001"/>
    <n v="744991"/>
    <n v="2370.2409997000004"/>
    <n v="1039.6672003599999"/>
    <n v="1005.63230811538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F8C3F3-7E3D-4A1F-9446-E6A00887B6BA}" name="tcd1" cacheId="46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outline="1" outlineData="1" multipleFieldFilters="0" chartFormat="6">
  <location ref="A1:E54" firstHeaderRow="0" firstDataRow="1" firstDataCol="1"/>
  <pivotFields count="9">
    <pivotField axis="axisRow" numFmtId="14" showAll="0" sortType="ascending">
      <items count="2611">
        <item m="1" x="122"/>
        <item m="1" x="1398"/>
        <item m="1" x="152"/>
        <item m="1" x="1419"/>
        <item m="1" x="167"/>
        <item m="1" x="1460"/>
        <item m="1" x="208"/>
        <item m="1" x="1490"/>
        <item m="1" x="236"/>
        <item m="1" x="1510"/>
        <item m="1" x="284"/>
        <item m="1" x="1566"/>
        <item m="1" x="314"/>
        <item m="1" x="1595"/>
        <item m="1" x="346"/>
        <item m="1" x="1670"/>
        <item m="1" x="423"/>
        <item m="1" x="1715"/>
        <item m="1" x="468"/>
        <item m="1" x="1763"/>
        <item m="1" x="565"/>
        <item m="1" x="1869"/>
        <item m="1" x="1420"/>
        <item m="1" x="168"/>
        <item m="1" x="1440"/>
        <item m="1" x="210"/>
        <item m="1" x="1492"/>
        <item m="1" x="237"/>
        <item m="1" x="1511"/>
        <item m="1" x="257"/>
        <item m="1" x="1568"/>
        <item m="1" x="316"/>
        <item m="1" x="1596"/>
        <item m="1" x="347"/>
        <item m="1" x="1629"/>
        <item m="1" x="425"/>
        <item m="1" x="1717"/>
        <item m="1" x="469"/>
        <item m="1" x="1764"/>
        <item m="1" x="516"/>
        <item m="1" x="1871"/>
        <item m="1" x="623"/>
        <item m="1" x="1926"/>
        <item m="1" x="1465"/>
        <item m="1" x="213"/>
        <item m="1" x="1514"/>
        <item m="1" x="260"/>
        <item m="1" x="1541"/>
        <item m="1" x="289"/>
        <item m="1" x="1571"/>
        <item m="1" x="350"/>
        <item m="1" x="1632"/>
        <item m="1" x="385"/>
        <item m="1" x="1675"/>
        <item m="1" x="428"/>
        <item m="1" x="1767"/>
        <item m="1" x="519"/>
        <item m="1" x="1817"/>
        <item m="1" x="570"/>
        <item m="1" x="1874"/>
        <item m="1" x="671"/>
        <item m="1" x="1974"/>
        <item m="1" x="722"/>
        <item m="1" x="2026"/>
        <item m="1" x="771"/>
        <item m="1" x="265"/>
        <item m="1" x="1546"/>
        <item m="1" x="294"/>
        <item m="1" x="1575"/>
        <item m="1" x="390"/>
        <item m="1" x="1680"/>
        <item m="1" x="432"/>
        <item m="1" x="1722"/>
        <item m="1" x="524"/>
        <item m="1" x="1822"/>
        <item m="1" x="575"/>
        <item m="1" x="1878"/>
        <item m="1" x="626"/>
        <item m="1" x="1976"/>
        <item m="1" x="724"/>
        <item m="1" x="2027"/>
        <item m="1" x="772"/>
        <item m="1" x="2083"/>
        <item m="1" x="876"/>
        <item m="1" x="326"/>
        <item m="1" x="1607"/>
        <item m="1" x="360"/>
        <item m="1" x="1685"/>
        <item m="1" x="438"/>
        <item m="1" x="1728"/>
        <item m="1" x="480"/>
        <item m="1" x="1777"/>
        <item m="1" x="580"/>
        <item m="1" x="1884"/>
        <item m="1" x="630"/>
        <item m="1" x="1931"/>
        <item m="1" x="676"/>
        <item m="1" x="2029"/>
        <item m="1" x="775"/>
        <item m="1" x="2086"/>
        <item m="1" x="828"/>
        <item m="1" x="2139"/>
        <item m="1" x="933"/>
        <item m="1" x="2244"/>
        <item m="1" x="984"/>
        <item m="1" x="2302"/>
        <item m="1" x="1648"/>
        <item m="1" x="445"/>
        <item m="1" x="1736"/>
        <item m="1" x="488"/>
        <item m="1" x="1783"/>
        <item m="1" x="536"/>
        <item m="1" x="1891"/>
        <item m="1" x="637"/>
        <item m="1" x="1934"/>
        <item m="1" x="679"/>
        <item m="1" x="1983"/>
        <item m="1" x="779"/>
        <item m="1" x="2091"/>
        <item m="1" x="832"/>
        <item m="1" x="2142"/>
        <item m="1" x="880"/>
        <item m="1" x="2246"/>
        <item m="1" x="986"/>
        <item m="1" x="2304"/>
        <item m="1" x="1041"/>
        <item m="1" x="2359"/>
        <item m="1" x="493"/>
        <item m="1" x="1790"/>
        <item m="1" x="543"/>
        <item m="1" x="1842"/>
        <item m="1" x="596"/>
        <item m="1" x="1939"/>
        <item m="1" x="685"/>
        <item m="1" x="1988"/>
        <item m="1" x="736"/>
        <item m="1" x="2041"/>
        <item m="1" x="836"/>
        <item m="1" x="2146"/>
        <item m="1" x="883"/>
        <item m="1" x="2199"/>
        <item m="1" x="938"/>
        <item m="1" x="2306"/>
        <item m="1" x="1043"/>
        <item m="1" x="2360"/>
        <item m="1" x="1093"/>
        <item m="1" x="2409"/>
        <item m="1" x="1183"/>
        <item m="1" x="2494"/>
        <item m="1" x="1849"/>
        <item m="1" x="602"/>
        <item m="1" x="1905"/>
        <item m="1" x="691"/>
        <item m="1" x="1996"/>
        <item m="1" x="743"/>
        <item m="1" x="2047"/>
        <item m="1" x="792"/>
        <item m="1" x="2151"/>
        <item m="1" x="890"/>
        <item m="1" x="2204"/>
        <item m="1" x="941"/>
        <item m="1" x="2253"/>
        <item m="1" x="1045"/>
        <item m="1" x="2363"/>
        <item m="1" x="1097"/>
        <item m="1" x="2410"/>
        <item m="1" x="1141"/>
        <item m="1" x="2496"/>
        <item m="1" x="1226"/>
        <item m="1" x="2539"/>
        <item m="1" x="1262"/>
        <item m="1" x="2574"/>
        <item m="1" x="2003"/>
        <item m="1" x="749"/>
        <item m="1" x="2053"/>
        <item m="1" x="798"/>
        <item m="1" x="2111"/>
        <item m="1" x="897"/>
        <item m="1" x="2209"/>
        <item m="1" x="947"/>
        <item m="1" x="2258"/>
        <item m="1" x="999"/>
        <item m="1" x="2368"/>
        <item m="1" x="1101"/>
        <item m="1" x="2413"/>
        <item m="1" x="1144"/>
        <item m="1" x="2455"/>
        <item m="1" x="1228"/>
        <item m="1" x="2541"/>
        <item m="1" x="1264"/>
        <item m="1" x="2575"/>
        <item m="1" x="1298"/>
        <item m="1" x="2060"/>
        <item m="1" x="806"/>
        <item m="1" x="2117"/>
        <item m="1" x="855"/>
        <item m="1" x="2168"/>
        <item m="1" x="954"/>
        <item m="1" x="2266"/>
        <item m="1" x="1005"/>
        <item m="1" x="2323"/>
        <item m="1" x="1057"/>
        <item m="1" x="2417"/>
        <item m="1" x="1149"/>
        <item m="1" x="2459"/>
        <item m="1" x="1190"/>
        <item m="1" x="2504"/>
        <item m="1" x="1266"/>
        <item m="1" x="2578"/>
        <item m="1" x="1299"/>
        <item m="1" x="52"/>
        <item m="1" x="1328"/>
        <item m="1" x="100"/>
        <item m="1" x="1376"/>
        <item m="1" x="130"/>
        <item m="1" x="2174"/>
        <item m="1" x="913"/>
        <item m="1" x="2272"/>
        <item m="1" x="1012"/>
        <item m="1" x="2330"/>
        <item m="1" x="1063"/>
        <item m="1" x="2382"/>
        <item m="1" x="1153"/>
        <item m="1" x="2465"/>
        <item m="1" x="1197"/>
        <item m="1" x="2509"/>
        <item m="1" x="1235"/>
        <item m="1" x="2582"/>
        <item m="1" x="1302"/>
        <item m="1" x="56"/>
        <item m="1" x="1331"/>
        <item m="1" x="80"/>
        <item m="1" x="1378"/>
        <item m="1" x="132"/>
        <item m="1" x="1405"/>
        <item m="1" x="159"/>
        <item m="1" x="1432"/>
        <item m="1" x="2337"/>
        <item m="1" x="1070"/>
        <item m="1" x="2387"/>
        <item m="1" x="1121"/>
        <item m="1" x="2432"/>
        <item m="1" x="1204"/>
        <item m="1" x="2516"/>
        <item m="1" x="1240"/>
        <item m="1" x="2554"/>
        <item m="1" x="1278"/>
        <item m="1" x="60"/>
        <item m="1" x="1335"/>
        <item m="1" x="83"/>
        <item m="1" x="1359"/>
        <item m="1" x="105"/>
        <item m="1" x="180"/>
        <item m="1" x="1453"/>
        <item m="1" x="123"/>
        <item m="1" x="1399"/>
        <item m="1" x="153"/>
        <item m="1" x="1439"/>
        <item m="1" x="187"/>
        <item m="1" x="1461"/>
        <item m="1" x="209"/>
        <item m="1" x="1491"/>
        <item m="1" x="256"/>
        <item m="1" x="1537"/>
        <item m="1" x="285"/>
        <item m="1" x="1567"/>
        <item m="1" x="315"/>
        <item m="1" x="1628"/>
        <item m="1" x="381"/>
        <item m="1" x="1671"/>
        <item m="1" x="424"/>
        <item m="1" x="1716"/>
        <item m="1" x="515"/>
        <item m="1" x="1813"/>
        <item m="1" x="566"/>
        <item m="1" x="1870"/>
        <item m="1" x="1421"/>
        <item m="1" x="189"/>
        <item m="1" x="1463"/>
        <item m="1" x="212"/>
        <item m="1" x="1493"/>
        <item m="1" x="238"/>
        <item m="1" x="1539"/>
        <item m="1" x="287"/>
        <item m="1" x="1570"/>
        <item m="1" x="317"/>
        <item m="1" x="1597"/>
        <item m="1" x="383"/>
        <item m="1" x="1673"/>
        <item m="1" x="427"/>
        <item m="1" x="1718"/>
        <item m="1" x="470"/>
        <item m="1" x="1815"/>
        <item m="1" x="568"/>
        <item m="1" x="1873"/>
        <item m="1" x="624"/>
        <item m="1" x="1467"/>
        <item m="1" x="241"/>
        <item m="1" x="1516"/>
        <item m="1" x="263"/>
        <item m="1" x="1544"/>
        <item m="1" x="291"/>
        <item m="1" x="1600"/>
        <item m="1" x="352"/>
        <item m="1" x="1635"/>
        <item m="1" x="388"/>
        <item m="1" x="1677"/>
        <item m="1" x="473"/>
        <item m="1" x="1769"/>
        <item m="1" x="522"/>
        <item m="1" x="1820"/>
        <item m="1" x="572"/>
        <item m="1" x="1927"/>
        <item m="1" x="672"/>
        <item m="1" x="1975"/>
        <item m="1" x="723"/>
        <item m="1" x="268"/>
        <item m="1" x="1550"/>
        <item m="1" x="297"/>
        <item m="1" x="1577"/>
        <item m="1" x="357"/>
        <item m="1" x="1639"/>
        <item m="1" x="394"/>
        <item m="1" x="1683"/>
        <item m="1" x="434"/>
        <item m="1" x="1774"/>
        <item m="1" x="527"/>
        <item m="1" x="1826"/>
        <item m="1" x="578"/>
        <item m="1" x="1880"/>
        <item m="1" x="674"/>
        <item m="1" x="1978"/>
        <item m="1" x="726"/>
        <item m="1" x="2028"/>
        <item m="1" x="773"/>
        <item m="1" x="2138"/>
        <item m="1" x="877"/>
        <item m="1" x="329"/>
        <item m="1" x="1611"/>
        <item m="1" x="399"/>
        <item m="1" x="1690"/>
        <item m="1" x="442"/>
        <item m="1" x="1731"/>
        <item m="1" x="484"/>
        <item m="1" x="1831"/>
        <item m="1" x="584"/>
        <item m="1" x="1888"/>
        <item m="1" x="633"/>
        <item m="1" x="1932"/>
        <item m="1" x="728"/>
        <item m="1" x="2032"/>
        <item m="1" x="777"/>
        <item m="1" x="2088"/>
        <item m="1" x="830"/>
        <item m="1" x="2196"/>
        <item m="1" x="934"/>
        <item m="1" x="2245"/>
        <item m="1" x="985"/>
        <item m="1" x="2303"/>
        <item m="1" x="1697"/>
        <item m="1" x="450"/>
        <item m="1" x="1740"/>
        <item m="1" x="490"/>
        <item m="1" x="1786"/>
        <item m="1" x="591"/>
        <item m="1" x="1896"/>
        <item m="1" x="641"/>
        <item m="1" x="1936"/>
        <item m="1" x="682"/>
        <item m="1" x="2037"/>
        <item m="1" x="782"/>
        <item m="1" x="2094"/>
        <item m="1" x="834"/>
        <item m="1" x="2144"/>
        <item m="1" x="936"/>
        <item m="1" x="2248"/>
        <item m="1" x="988"/>
        <item m="1" x="2305"/>
        <item m="1" x="1042"/>
        <item m="1" x="1746"/>
        <item m="1" x="497"/>
        <item m="1" x="1793"/>
        <item m="1" x="547"/>
        <item m="1" x="1846"/>
        <item m="1" x="647"/>
        <item m="1" x="1943"/>
        <item m="1" x="688"/>
        <item m="1" x="1992"/>
        <item m="1" x="740"/>
        <item m="1" x="2100"/>
        <item m="1" x="839"/>
        <item m="1" x="2148"/>
        <item m="1" x="886"/>
        <item m="1" x="2202"/>
        <item m="1" x="991"/>
        <item m="1" x="2309"/>
        <item m="1" x="1044"/>
        <item m="1" x="2361"/>
        <item m="1" x="1095"/>
        <item m="1" x="2452"/>
        <item m="1" x="1184"/>
        <item m="1" x="2495"/>
        <item m="1" x="1852"/>
        <item m="1" x="605"/>
        <item m="1" x="1950"/>
        <item m="1" x="696"/>
        <item m="1" x="2000"/>
        <item m="1" x="746"/>
        <item m="1" x="2050"/>
        <item m="1" x="845"/>
        <item m="1" x="2156"/>
        <item m="1" x="894"/>
        <item m="1" x="2206"/>
        <item m="1" x="944"/>
        <item m="1" x="2314"/>
        <item m="1" x="1048"/>
        <item m="1" x="2366"/>
        <item m="1" x="1099"/>
        <item m="1" x="2411"/>
        <item m="1" x="1186"/>
        <item m="1" x="2498"/>
        <item m="1" x="1227"/>
        <item m="1" x="2540"/>
        <item m="1" x="1263"/>
        <item m="1" x="703"/>
        <item m="1" x="2008"/>
        <item m="1" x="753"/>
        <item m="1" x="2056"/>
        <item m="1" x="802"/>
        <item m="1" x="2163"/>
        <item m="1" x="902"/>
        <item m="1" x="2213"/>
        <item m="1" x="950"/>
        <item m="1" x="2262"/>
        <item m="1" x="1053"/>
        <item m="1" x="2372"/>
        <item m="1" x="1104"/>
        <item m="1" x="2415"/>
        <item m="1" x="1146"/>
        <item m="1" x="2501"/>
        <item m="1" x="1230"/>
        <item m="1" x="2543"/>
        <item m="1" x="1265"/>
        <item m="1" x="2576"/>
        <item m="1" x="1327"/>
        <item m="1" x="2065"/>
        <item m="1" x="809"/>
        <item m="1" x="2120"/>
        <item m="1" x="859"/>
        <item m="1" x="2220"/>
        <item m="1" x="959"/>
        <item m="1" x="2269"/>
        <item m="1" x="1008"/>
        <item m="1" x="2327"/>
        <item m="1" x="1110"/>
        <item m="1" x="2421"/>
        <item m="1" x="1151"/>
        <item m="1" x="2461"/>
        <item m="1" x="1194"/>
        <item m="1" x="2546"/>
        <item m="1" x="1269"/>
        <item m="1" x="2580"/>
        <item m="1" x="1300"/>
        <item m="1" x="54"/>
        <item m="1" x="1356"/>
        <item m="1" x="101"/>
        <item m="1" x="1377"/>
        <item m="1" x="131"/>
        <item m="1" x="2178"/>
        <item m="1" x="966"/>
        <item m="1" x="2277"/>
        <item m="1" x="1016"/>
        <item m="1" x="2333"/>
        <item m="1" x="1067"/>
        <item m="1" x="2427"/>
        <item m="1" x="1158"/>
        <item m="1" x="2469"/>
        <item m="1" x="1200"/>
        <item m="1" x="2513"/>
        <item m="1" x="1274"/>
        <item m="1" x="2586"/>
        <item m="1" x="1305"/>
        <item m="1" x="58"/>
        <item m="1" x="1333"/>
        <item m="1" x="103"/>
        <item m="1" x="1380"/>
        <item m="1" x="134"/>
        <item m="1" x="1406"/>
        <item m="1" x="160"/>
        <item m="1" x="1023"/>
        <item m="1" x="2341"/>
        <item m="1" x="1073"/>
        <item m="1" x="2391"/>
        <item m="1" x="1125"/>
        <item m="1" x="2476"/>
        <item m="1" x="1208"/>
        <item m="1" x="2519"/>
        <item m="1" x="1244"/>
        <item m="1" x="2558"/>
        <item m="1" x="1310"/>
        <item m="1" x="63"/>
        <item m="1" x="1337"/>
        <item m="1" x="85"/>
        <item m="1" x="1362"/>
        <item m="1" x="137"/>
        <item m="1" x="1408"/>
        <item m="1" x="181"/>
        <item m="1" x="1483"/>
        <item m="1" x="230"/>
        <item m="1" x="124"/>
        <item m="1" x="1400"/>
        <item m="1" x="169"/>
        <item m="1" x="1441"/>
        <item m="1" x="188"/>
        <item m="1" x="1462"/>
        <item m="1" x="211"/>
        <item m="1" x="1512"/>
        <item m="1" x="258"/>
        <item m="1" x="1538"/>
        <item m="1" x="286"/>
        <item m="1" x="1569"/>
        <item m="1" x="348"/>
        <item m="1" x="1630"/>
        <item m="1" x="382"/>
        <item m="1" x="1672"/>
        <item m="1" x="426"/>
        <item m="1" x="1765"/>
        <item m="1" x="517"/>
        <item m="1" x="1814"/>
        <item m="1" x="567"/>
        <item m="1" x="1872"/>
        <item m="1" x="1443"/>
        <item m="1" x="191"/>
        <item m="1" x="1466"/>
        <item m="1" x="214"/>
        <item m="1" x="1494"/>
        <item m="1" x="261"/>
        <item m="1" x="1542"/>
        <item m="1" x="290"/>
        <item m="1" x="1572"/>
        <item m="1" x="318"/>
        <item m="1" x="1633"/>
        <item m="1" x="386"/>
        <item m="1" x="1676"/>
        <item m="1" x="429"/>
        <item m="1" x="1719"/>
        <item m="1" x="520"/>
        <item m="1" x="1818"/>
        <item m="1" x="571"/>
        <item m="1" x="1875"/>
        <item m="1" x="625"/>
        <item m="1" x="1497"/>
        <item m="1" x="243"/>
        <item m="1" x="1519"/>
        <item m="1" x="266"/>
        <item m="1" x="1547"/>
        <item m="1" x="321"/>
        <item m="1" x="1602"/>
        <item m="1" x="355"/>
        <item m="1" x="1637"/>
        <item m="1" x="391"/>
        <item m="1" x="1723"/>
        <item m="1" x="475"/>
        <item m="1" x="1772"/>
        <item m="1" x="525"/>
        <item m="1" x="1823"/>
        <item m="1" x="627"/>
        <item m="1" x="1928"/>
        <item m="1" x="673"/>
        <item m="1" x="1977"/>
        <item m="1" x="725"/>
        <item m="1" x="2084"/>
        <item m="1" x="1523"/>
        <item m="1" x="272"/>
        <item m="1" x="1552"/>
        <item m="1" x="299"/>
        <item m="1" x="1608"/>
        <item m="1" x="361"/>
        <item m="1" x="1643"/>
        <item m="1" x="396"/>
        <item m="1" x="1686"/>
        <item m="1" x="481"/>
        <item m="1" x="1778"/>
        <item m="1" x="531"/>
        <item m="1" x="1828"/>
        <item m="1" x="677"/>
        <item m="1" x="1980"/>
        <item m="1" x="727"/>
        <item m="1" x="2030"/>
        <item m="1" x="829"/>
        <item m="1" x="2140"/>
        <item m="1" x="878"/>
        <item m="1" x="1586"/>
        <item m="1" x="333"/>
        <item m="1" x="1649"/>
        <item m="1" x="404"/>
        <item m="1" x="1693"/>
        <item m="1" x="446"/>
        <item m="1" x="1737"/>
        <item m="1" x="537"/>
        <item m="1" x="1836"/>
        <item m="1" x="587"/>
        <item m="1" x="1892"/>
        <item m="1" x="638"/>
        <item m="1" x="1984"/>
        <item m="1" x="731"/>
        <item m="1" x="2034"/>
        <item m="1" x="780"/>
        <item m="1" x="2092"/>
        <item m="1" x="881"/>
        <item m="1" x="2197"/>
        <item m="1" x="935"/>
        <item m="1" x="2247"/>
        <item m="1" x="987"/>
        <item m="1" x="411"/>
        <item m="1" x="1702"/>
        <item m="1" x="453"/>
        <item m="1" x="1742"/>
        <item m="1" x="494"/>
        <item m="1" x="1843"/>
        <item m="1" x="597"/>
        <item m="1" x="1899"/>
        <item m="1" x="643"/>
        <item m="1" x="1940"/>
        <item m="1" x="737"/>
        <item m="1" x="2042"/>
        <item m="1" x="785"/>
        <item m="1" x="2096"/>
        <item m="1" x="837"/>
        <item m="1" x="2200"/>
        <item m="1" x="939"/>
        <item m="1" x="2250"/>
        <item m="1" x="989"/>
        <item m="1" x="2307"/>
        <item m="1" x="1094"/>
        <item m="1" x="1750"/>
        <item m="1" x="500"/>
        <item m="1" x="1797"/>
        <item m="1" x="551"/>
        <item m="1" x="1906"/>
        <item m="1" x="651"/>
        <item m="1" x="1946"/>
        <item m="1" x="692"/>
        <item m="1" x="1997"/>
        <item m="1" x="793"/>
        <item m="1" x="2104"/>
        <item m="1" x="841"/>
        <item m="1" x="2152"/>
        <item m="1" x="891"/>
        <item m="1" x="2254"/>
        <item m="1" x="994"/>
        <item m="1" x="2311"/>
        <item m="1" x="1046"/>
        <item m="1" x="2364"/>
        <item m="1" x="1142"/>
        <item m="1" x="2453"/>
        <item m="1" x="1185"/>
        <item m="1" x="2497"/>
        <item m="1" x="1855"/>
        <item m="1" x="658"/>
        <item m="1" x="1955"/>
        <item m="1" x="700"/>
        <item m="1" x="2004"/>
        <item m="1" x="750"/>
        <item m="1" x="2112"/>
        <item m="1" x="850"/>
        <item m="1" x="2160"/>
        <item m="1" x="898"/>
        <item m="1" x="2210"/>
        <item m="1" x="1000"/>
        <item m="1" x="2318"/>
        <item m="1" x="1051"/>
        <item m="1" x="2369"/>
        <item m="1" x="1102"/>
        <item m="1" x="2456"/>
        <item m="1" x="1188"/>
        <item m="1" x="2500"/>
        <item m="1" x="1229"/>
        <item m="1" x="2542"/>
        <item m="1" x="1960"/>
        <item m="1" x="708"/>
        <item m="1" x="2012"/>
        <item m="1" x="756"/>
        <item m="1" x="2061"/>
        <item m="1" x="856"/>
        <item m="1" x="2169"/>
        <item m="1" x="906"/>
        <item m="1" x="2216"/>
        <item m="1" x="955"/>
        <item m="1" x="2324"/>
        <item m="1" x="1058"/>
        <item m="1" x="2375"/>
        <item m="1" x="1106"/>
        <item m="1" x="2418"/>
        <item m="1" x="1191"/>
        <item m="1" x="2505"/>
        <item m="1" x="1232"/>
        <item m="1" x="2544"/>
        <item m="1" x="1267"/>
        <item m="1" x="53"/>
        <item m="1" x="1329"/>
        <item m="1" x="2068"/>
        <item m="1" x="812"/>
        <item m="1" x="2124"/>
        <item m="1" x="914"/>
        <item m="1" x="2225"/>
        <item m="1" x="962"/>
        <item m="1" x="2273"/>
        <item m="1" x="1013"/>
        <item m="1" x="2383"/>
        <item m="1" x="1115"/>
        <item m="1" x="2423"/>
        <item m="1" x="1154"/>
        <item m="1" x="2466"/>
        <item m="1" x="1236"/>
        <item m="1" x="2549"/>
        <item m="1" x="1271"/>
        <item m="1" x="2583"/>
        <item m="1" x="1303"/>
        <item m="1" x="81"/>
        <item m="1" x="1357"/>
        <item m="1" x="102"/>
        <item m="1" x="1379"/>
        <item m="1" x="133"/>
        <item m="1" x="2231"/>
        <item m="1" x="971"/>
        <item m="1" x="2281"/>
        <item m="1" x="1019"/>
        <item m="1" x="2338"/>
        <item m="1" x="1122"/>
        <item m="1" x="2433"/>
        <item m="1" x="1162"/>
        <item m="1" x="2472"/>
        <item m="1" x="1205"/>
        <item m="1" x="2555"/>
        <item m="1" x="1279"/>
        <item m="1" x="2589"/>
        <item m="1" x="1307"/>
        <item m="1" x="61"/>
        <item m="1" x="1360"/>
        <item m="1" x="106"/>
        <item m="1" x="1382"/>
        <item m="1" x="135"/>
        <item m="1" x="1407"/>
        <item m="1" x="2288"/>
        <item m="1" x="1027"/>
        <item m="1" x="2344"/>
        <item m="1" x="1077"/>
        <item m="1" x="2395"/>
        <item m="1" x="1169"/>
        <item m="1" x="2480"/>
        <item m="1" x="1211"/>
        <item m="1" x="2523"/>
        <item m="1" x="1248"/>
        <item m="1" x="2596"/>
        <item m="1" x="1313"/>
        <item m="1" x="65"/>
        <item m="1" x="1340"/>
        <item m="1" x="88"/>
        <item m="1" x="1385"/>
        <item m="1" x="140"/>
        <item m="1" x="1409"/>
        <item m="1" x="202"/>
        <item m="1" x="1484"/>
        <item m="1" x="231"/>
        <item m="1" x="125"/>
        <item m="1" x="1422"/>
        <item m="1" x="170"/>
        <item m="1" x="1442"/>
        <item m="1" x="190"/>
        <item m="1" x="1464"/>
        <item m="1" x="239"/>
        <item m="1" x="1513"/>
        <item m="1" x="259"/>
        <item m="1" x="1540"/>
        <item m="1" x="288"/>
        <item m="1" x="1598"/>
        <item m="1" x="349"/>
        <item m="1" x="1631"/>
        <item m="1" x="384"/>
        <item m="1" x="1674"/>
        <item m="1" x="471"/>
        <item m="1" x="1766"/>
        <item m="1" x="518"/>
        <item m="1" x="1816"/>
        <item m="1" x="569"/>
        <item m="1" x="172"/>
        <item m="1" x="1445"/>
        <item m="1" x="193"/>
        <item m="1" x="1468"/>
        <item m="1" x="215"/>
        <item m="1" x="1517"/>
        <item m="1" x="264"/>
        <item m="1" x="1545"/>
        <item m="1" x="292"/>
        <item m="1" x="1573"/>
        <item m="1" x="353"/>
        <item m="1" x="1636"/>
        <item m="1" x="389"/>
        <item m="1" x="1678"/>
        <item m="1" x="430"/>
        <item m="1" x="1770"/>
        <item m="1" x="523"/>
        <item m="1" x="1821"/>
        <item m="1" x="573"/>
        <item m="1" x="1876"/>
        <item m="1" x="218"/>
        <item m="1" x="1499"/>
        <item m="1" x="246"/>
        <item m="1" x="1521"/>
        <item m="1" x="269"/>
        <item m="1" x="1578"/>
        <item m="1" x="323"/>
        <item m="1" x="1605"/>
        <item m="1" x="358"/>
        <item m="1" x="1640"/>
        <item m="1" x="435"/>
        <item m="1" x="1725"/>
        <item m="1" x="478"/>
        <item m="1" x="1775"/>
        <item m="1" x="528"/>
        <item m="1" x="1881"/>
        <item m="1" x="628"/>
        <item m="1" x="1930"/>
        <item m="1" x="675"/>
        <item m="1" x="1979"/>
        <item m="1" x="774"/>
        <item m="1" x="2085"/>
        <item m="1" x="1526"/>
        <item m="1" x="274"/>
        <item m="1" x="1612"/>
        <item m="1" x="364"/>
        <item m="1" x="1645"/>
        <item m="1" x="400"/>
        <item m="1" x="1732"/>
        <item m="1" x="485"/>
        <item m="1" x="1781"/>
        <item m="1" x="533"/>
        <item m="1" x="1832"/>
        <item m="1" x="634"/>
        <item m="1" x="1933"/>
        <item m="1" x="678"/>
        <item m="1" x="1981"/>
        <item m="1" x="729"/>
        <item m="1" x="2089"/>
        <item m="1" x="831"/>
        <item m="1" x="2141"/>
        <item m="1" x="879"/>
        <item m="1" x="368"/>
        <item m="1" x="1652"/>
        <item m="1" x="407"/>
        <item m="1" x="1698"/>
        <item m="1" x="451"/>
        <item m="1" x="1787"/>
        <item m="1" x="540"/>
        <item m="1" x="1839"/>
        <item m="1" x="592"/>
        <item m="1" x="1897"/>
        <item m="1" x="683"/>
        <item m="1" x="1986"/>
        <item m="1" x="733"/>
        <item m="1" x="2038"/>
        <item m="1" x="783"/>
        <item m="1" x="2145"/>
        <item m="1" x="882"/>
        <item m="1" x="2198"/>
        <item m="1" x="937"/>
        <item m="1" x="2249"/>
        <item m="1" x="1658"/>
        <item m="1" x="414"/>
        <item m="1" x="1704"/>
        <item m="1" x="456"/>
        <item m="1" x="1747"/>
        <item m="1" x="548"/>
        <item m="1" x="1847"/>
        <item m="1" x="599"/>
        <item m="1" x="1902"/>
        <item m="1" x="648"/>
        <item m="1" x="1993"/>
        <item m="1" x="741"/>
        <item m="1" x="2044"/>
        <item m="1" x="788"/>
        <item m="1" x="2101"/>
        <item m="1" x="887"/>
        <item m="1" x="2203"/>
        <item m="1" x="940"/>
        <item m="1" x="2251"/>
        <item m="1" x="992"/>
        <item m="1" x="2362"/>
        <item m="1" x="1096"/>
        <item m="1" x="1752"/>
        <item m="1" x="504"/>
        <item m="1" x="1801"/>
        <item m="1" x="606"/>
        <item m="1" x="1908"/>
        <item m="1" x="654"/>
        <item m="1" x="1951"/>
        <item m="1" x="697"/>
        <item m="1" x="2051"/>
        <item m="1" x="795"/>
        <item m="1" x="2107"/>
        <item m="1" x="846"/>
        <item m="1" x="2157"/>
        <item m="1" x="945"/>
        <item m="1" x="2256"/>
        <item m="1" x="996"/>
        <item m="1" x="2315"/>
        <item m="1" x="1049"/>
        <item m="1" x="2412"/>
        <item m="1" x="1143"/>
        <item m="1" x="2454"/>
        <item m="1" x="1187"/>
        <item m="1" x="2499"/>
        <item m="1" x="1914"/>
        <item m="1" x="661"/>
        <item m="1" x="1957"/>
        <item m="1" x="704"/>
        <item m="1" x="2009"/>
        <item m="1" x="803"/>
        <item m="1" x="2115"/>
        <item m="1" x="852"/>
        <item m="1" x="2164"/>
        <item m="1" x="903"/>
        <item m="1" x="2263"/>
        <item m="1" x="1003"/>
        <item m="1" x="2320"/>
        <item m="1" x="1054"/>
        <item m="1" x="2373"/>
        <item m="1" x="1147"/>
        <item m="1" x="2458"/>
        <item m="1" x="1189"/>
        <item m="1" x="2502"/>
        <item m="1" x="1231"/>
        <item m="1" x="2577"/>
        <item m="1" x="1963"/>
        <item m="1" x="710"/>
        <item m="1" x="2015"/>
        <item m="1" x="760"/>
        <item m="1" x="2121"/>
        <item m="1" x="860"/>
        <item m="1" x="2171"/>
        <item m="1" x="909"/>
        <item m="1" x="2221"/>
        <item m="1" x="1009"/>
        <item m="1" x="2328"/>
        <item m="1" x="1060"/>
        <item m="1" x="2378"/>
        <item m="1" x="1111"/>
        <item m="1" x="2462"/>
        <item m="1" x="1195"/>
        <item m="1" x="2507"/>
        <item m="1" x="1233"/>
        <item m="1" x="2547"/>
        <item m="1" x="1301"/>
        <item m="1" x="55"/>
        <item m="1" x="1330"/>
        <item m="1" x="2072"/>
        <item m="1" x="816"/>
        <item m="1" x="2179"/>
        <item m="1" x="916"/>
        <item m="1" x="2227"/>
        <item m="1" x="967"/>
        <item m="1" x="2278"/>
        <item m="1" x="1068"/>
        <item m="1" x="2385"/>
        <item m="1" x="1117"/>
        <item m="1" x="2428"/>
        <item m="1" x="1159"/>
        <item m="1" x="2514"/>
        <item m="1" x="1238"/>
        <item m="1" x="2551"/>
        <item m="1" x="1275"/>
        <item m="1" x="2587"/>
        <item m="1" x="1334"/>
        <item m="1" x="82"/>
        <item m="1" x="1358"/>
        <item m="1" x="104"/>
        <item m="1" x="1381"/>
        <item m="1" x="921"/>
        <item m="1" x="2234"/>
        <item m="1" x="973"/>
        <item m="1" x="2284"/>
        <item m="1" x="1024"/>
        <item m="1" x="2392"/>
        <item m="1" x="1126"/>
        <item m="1" x="2435"/>
        <item m="1" x="1165"/>
        <item m="1" x="2477"/>
        <item m="1" x="1245"/>
        <item m="1" x="2559"/>
        <item m="1" x="1281"/>
        <item m="1" x="2592"/>
        <item m="1" x="1311"/>
        <item m="1" x="86"/>
        <item m="1" x="1363"/>
        <item m="1" x="107"/>
        <item m="1" x="1383"/>
        <item m="1" x="138"/>
        <item m="1" x="1433"/>
        <item m="1" x="2290"/>
        <item m="1" x="1030"/>
        <item m="1" x="2348"/>
        <item m="1" x="1081"/>
        <item m="1" x="2440"/>
        <item m="1" x="1171"/>
        <item m="1" x="2483"/>
        <item m="1" x="1215"/>
        <item m="1" x="2527"/>
        <item m="1" x="1286"/>
        <item m="1" x="2598"/>
        <item m="1" x="1316"/>
        <item m="1" x="69"/>
        <item m="1" x="1344"/>
        <item m="1" x="110"/>
        <item m="1" x="1387"/>
        <item m="1" x="142"/>
        <item m="1" x="1411"/>
        <item m="1" x="1454"/>
        <item m="1" x="203"/>
        <item m="1" x="1485"/>
        <item m="1" x="154"/>
        <item m="1" x="1423"/>
        <item m="1" x="171"/>
        <item m="1" x="1444"/>
        <item m="1" x="192"/>
        <item m="1" x="1495"/>
        <item m="1" x="240"/>
        <item m="1" x="1515"/>
        <item m="1" x="262"/>
        <item m="1" x="1543"/>
        <item m="1" x="319"/>
        <item m="1" x="1599"/>
        <item m="1" x="351"/>
        <item m="1" x="1634"/>
        <item m="1" x="387"/>
        <item m="1" x="1720"/>
        <item m="1" x="472"/>
        <item m="1" x="1768"/>
        <item m="1" x="521"/>
        <item m="1" x="1819"/>
        <item m="1" x="1425"/>
        <item m="1" x="174"/>
        <item m="1" x="1446"/>
        <item m="1" x="194"/>
        <item m="1" x="1470"/>
        <item m="1" x="244"/>
        <item m="1" x="1520"/>
        <item m="1" x="267"/>
        <item m="1" x="1548"/>
        <item m="1" x="295"/>
        <item m="1" x="1603"/>
        <item m="1" x="356"/>
        <item m="1" x="1638"/>
        <item m="1" x="392"/>
        <item m="1" x="1681"/>
        <item m="1" x="476"/>
        <item m="1" x="1773"/>
        <item m="1" x="526"/>
        <item m="1" x="1824"/>
        <item m="1" x="576"/>
        <item m="1" x="1929"/>
        <item m="1" x="1473"/>
        <item m="1" x="221"/>
        <item m="1" x="1502"/>
        <item m="1" x="248"/>
        <item m="1" x="1553"/>
        <item m="1" x="300"/>
        <item m="1" x="1581"/>
        <item m="1" x="327"/>
        <item m="1" x="1609"/>
        <item m="1" x="397"/>
        <item m="1" x="1687"/>
        <item m="1" x="439"/>
        <item m="1" x="1729"/>
        <item m="1" x="482"/>
        <item m="1" x="1829"/>
        <item m="1" x="581"/>
        <item m="1" x="1885"/>
        <item m="1" x="631"/>
        <item m="1" x="2031"/>
        <item m="1" x="776"/>
        <item m="1" x="2087"/>
        <item m="1" x="1528"/>
        <item m="1" x="305"/>
        <item m="1" x="1587"/>
        <item m="1" x="334"/>
        <item m="1" x="1615"/>
        <item m="1" x="366"/>
        <item m="1" x="1694"/>
        <item m="1" x="447"/>
        <item m="1" x="1738"/>
        <item m="1" x="489"/>
        <item m="1" x="1784"/>
        <item m="1" x="588"/>
        <item m="1" x="1893"/>
        <item m="1" x="639"/>
        <item m="1" x="1935"/>
        <item m="1" x="680"/>
        <item m="1" x="2035"/>
        <item m="1" x="781"/>
        <item m="1" x="2093"/>
        <item m="1" x="833"/>
        <item m="1" x="2143"/>
        <item m="1" x="337"/>
        <item m="1" x="1619"/>
        <item m="1" x="371"/>
        <item m="1" x="1655"/>
        <item m="1" x="412"/>
        <item m="1" x="1743"/>
        <item m="1" x="495"/>
        <item m="1" x="1791"/>
        <item m="1" x="544"/>
        <item m="1" x="1844"/>
        <item m="1" x="644"/>
        <item m="1" x="1941"/>
        <item m="1" x="686"/>
        <item m="1" x="1989"/>
        <item m="1" x="738"/>
        <item m="1" x="2097"/>
        <item m="1" x="838"/>
        <item m="1" x="2147"/>
        <item m="1" x="884"/>
        <item m="1" x="2201"/>
        <item m="1" x="990"/>
        <item m="1" x="2308"/>
        <item m="1" x="1661"/>
        <item m="1" x="416"/>
        <item m="1" x="1707"/>
        <item m="1" x="501"/>
        <item m="1" x="1798"/>
        <item m="1" x="552"/>
        <item m="1" x="1850"/>
        <item m="1" x="603"/>
        <item m="1" x="1947"/>
        <item m="1" x="693"/>
        <item m="1" x="1998"/>
        <item m="1" x="744"/>
        <item m="1" x="2048"/>
        <item m="1" x="842"/>
        <item m="1" x="2153"/>
        <item m="1" x="892"/>
        <item m="1" x="2205"/>
        <item m="1" x="942"/>
        <item m="1" x="2312"/>
        <item m="1" x="1047"/>
        <item m="1" x="2365"/>
        <item m="1" x="1098"/>
        <item m="1" x="1756"/>
        <item m="1" x="556"/>
        <item m="1" x="1856"/>
        <item m="1" x="608"/>
        <item m="1" x="1911"/>
        <item m="1" x="659"/>
        <item m="1" x="2005"/>
        <item m="1" x="751"/>
        <item m="1" x="2054"/>
        <item m="1" x="799"/>
        <item m="1" x="2113"/>
        <item m="1" x="899"/>
        <item m="1" x="2211"/>
        <item m="1" x="948"/>
        <item m="1" x="2259"/>
        <item m="1" x="1001"/>
        <item m="1" x="2370"/>
        <item m="1" x="1103"/>
        <item m="1" x="2414"/>
        <item m="1" x="1145"/>
        <item m="1" x="2457"/>
        <item m="1" x="1860"/>
        <item m="1" x="613"/>
        <item m="1" x="1917"/>
        <item m="1" x="663"/>
        <item m="1" x="1961"/>
        <item m="1" x="757"/>
        <item m="1" x="2062"/>
        <item m="1" x="807"/>
        <item m="1" x="2118"/>
        <item m="1" x="857"/>
        <item m="1" x="2217"/>
        <item m="1" x="956"/>
        <item m="1" x="2267"/>
        <item m="1" x="1006"/>
        <item m="1" x="2325"/>
        <item m="1" x="1107"/>
        <item m="1" x="2419"/>
        <item m="1" x="1150"/>
        <item m="1" x="2460"/>
        <item m="1" x="1192"/>
        <item m="1" x="2545"/>
        <item m="1" x="1268"/>
        <item m="1" x="2579"/>
        <item m="1" x="1965"/>
        <item m="1" x="713"/>
        <item m="1" x="2069"/>
        <item m="1" x="813"/>
        <item m="1" x="2125"/>
        <item m="1" x="862"/>
        <item m="1" x="2175"/>
        <item m="1" x="963"/>
        <item m="1" x="2274"/>
        <item m="1" x="1014"/>
        <item m="1" x="2331"/>
        <item m="1" x="1064"/>
        <item m="1" x="2424"/>
        <item m="1" x="1155"/>
        <item m="1" x="2467"/>
        <item m="1" x="1198"/>
        <item m="1" x="2510"/>
        <item m="1" x="1272"/>
        <item m="1" x="2584"/>
        <item m="1" x="1304"/>
        <item m="1" x="57"/>
        <item m="1" x="1332"/>
        <item m="1" x="2129"/>
        <item m="1" x="867"/>
        <item m="1" x="2181"/>
        <item m="1" x="918"/>
        <item m="1" x="2232"/>
        <item m="1" x="1020"/>
        <item m="1" x="2339"/>
        <item m="1" x="1071"/>
        <item m="1" x="2388"/>
        <item m="1" x="1123"/>
        <item m="1" x="2473"/>
        <item m="1" x="1206"/>
        <item m="1" x="2517"/>
        <item m="1" x="1241"/>
        <item m="1" x="2556"/>
        <item m="1" x="1308"/>
        <item m="1" x="62"/>
        <item m="1" x="1336"/>
        <item m="1" x="84"/>
        <item m="1" x="1361"/>
        <item m="1" x="136"/>
        <item m="1" x="2186"/>
        <item m="1" x="924"/>
        <item m="1" x="2236"/>
        <item m="1" x="976"/>
        <item m="1" x="2345"/>
        <item m="1" x="1078"/>
        <item m="1" x="2396"/>
        <item m="1" x="1128"/>
        <item m="1" x="2438"/>
        <item m="1" x="1212"/>
        <item m="1" x="2524"/>
        <item m="1" x="1249"/>
        <item m="1" x="2561"/>
        <item m="1" x="1284"/>
        <item m="1" x="66"/>
        <item m="1" x="1341"/>
        <item m="1" x="89"/>
        <item m="1" x="1364"/>
        <item m="1" x="108"/>
        <item m="1" x="1410"/>
        <item m="1" x="161"/>
        <item m="1" x="1434"/>
        <item m="1" x="2293"/>
        <item m="1" x="1034"/>
        <item m="1" x="2400"/>
        <item m="1" x="1132"/>
        <item m="1" x="2442"/>
        <item m="1" x="1174"/>
        <item m="1" x="2487"/>
        <item m="1" x="1253"/>
        <item m="1" x="2565"/>
        <item m="1" x="1288"/>
        <item m="1" x="2601"/>
        <item m="1" x="1320"/>
        <item m="1" x="91"/>
        <item m="1" x="1367"/>
        <item m="1" x="112"/>
        <item m="1" x="1389"/>
        <item m="1" x="145"/>
        <item m="1" x="182"/>
        <item m="1" x="1455"/>
        <item m="1" x="204"/>
        <item m="1" x="1486"/>
        <item m="1" x="126"/>
        <item m="1" x="1401"/>
        <item m="1" x="155"/>
        <item m="1" x="1424"/>
        <item m="1" x="173"/>
        <item m="1" x="1469"/>
        <item m="1" x="216"/>
        <item m="1" x="1496"/>
        <item m="1" x="242"/>
        <item m="1" x="1518"/>
        <item m="1" x="293"/>
        <item m="1" x="1574"/>
        <item m="1" x="320"/>
        <item m="1" x="1601"/>
        <item m="1" x="354"/>
        <item m="1" x="1679"/>
        <item m="1" x="431"/>
        <item m="1" x="1721"/>
        <item m="1" x="474"/>
        <item m="1" x="1771"/>
        <item m="1" x="574"/>
        <item m="1" x="1877"/>
        <item m="1" x="1427"/>
        <item m="1" x="175"/>
        <item m="1" x="1447"/>
        <item m="1" x="219"/>
        <item m="1" x="1500"/>
        <item m="1" x="247"/>
        <item m="1" x="1522"/>
        <item m="1" x="270"/>
        <item m="1" x="1579"/>
        <item m="1" x="324"/>
        <item m="1" x="1606"/>
        <item m="1" x="359"/>
        <item m="1" x="1641"/>
        <item m="1" x="436"/>
        <item m="1" x="1726"/>
        <item m="1" x="479"/>
        <item m="1" x="1776"/>
        <item m="1" x="529"/>
        <item m="1" x="1882"/>
        <item m="1" x="629"/>
        <item m="1" x="1476"/>
        <item m="1" x="224"/>
        <item m="1" x="1504"/>
        <item m="1" x="275"/>
        <item m="1" x="1555"/>
        <item m="1" x="303"/>
        <item m="1" x="1584"/>
        <item m="1" x="330"/>
        <item m="1" x="1646"/>
        <item m="1" x="401"/>
        <item m="1" x="1691"/>
        <item m="1" x="443"/>
        <item m="1" x="1733"/>
        <item m="1" x="534"/>
        <item m="1" x="1833"/>
        <item m="1" x="585"/>
        <item m="1" x="1889"/>
        <item m="1" x="635"/>
        <item m="1" x="1982"/>
        <item m="1" x="730"/>
        <item m="1" x="2033"/>
        <item m="1" x="778"/>
        <item m="1" x="2090"/>
        <item m="1" x="1560"/>
        <item m="1" x="308"/>
        <item m="1" x="1590"/>
        <item m="1" x="336"/>
        <item m="1" x="1616"/>
        <item m="1" x="408"/>
        <item m="1" x="1699"/>
        <item m="1" x="452"/>
        <item m="1" x="1741"/>
        <item m="1" x="593"/>
        <item m="1" x="1898"/>
        <item m="1" x="642"/>
        <item m="1" x="1937"/>
        <item m="1" x="734"/>
        <item m="1" x="2039"/>
        <item m="1" x="784"/>
        <item m="1" x="2095"/>
        <item m="1" x="835"/>
        <item m="1" x="340"/>
        <item m="1" x="1621"/>
        <item m="1" x="373"/>
        <item m="1" x="1659"/>
        <item m="1" x="457"/>
        <item m="1" x="1748"/>
        <item m="1" x="498"/>
        <item m="1" x="1794"/>
        <item m="1" x="549"/>
        <item m="1" x="1903"/>
        <item m="1" x="649"/>
        <item m="1" x="1944"/>
        <item m="1" x="689"/>
        <item m="1" x="1994"/>
        <item m="1" x="789"/>
        <item m="1" x="2102"/>
        <item m="1" x="840"/>
        <item m="1" x="2149"/>
        <item m="1" x="888"/>
        <item m="1" x="2252"/>
        <item m="1" x="993"/>
        <item m="1" x="2310"/>
        <item m="1" x="1663"/>
        <item m="1" x="417"/>
        <item m="1" x="1753"/>
        <item m="1" x="505"/>
        <item m="1" x="1802"/>
        <item m="1" x="554"/>
        <item m="1" x="1853"/>
        <item m="1" x="655"/>
        <item m="1" x="1952"/>
        <item m="1" x="698"/>
        <item m="1" x="2001"/>
        <item m="1" x="747"/>
        <item m="1" x="2108"/>
        <item m="1" x="847"/>
        <item m="1" x="2158"/>
        <item m="1" x="895"/>
        <item m="1" x="2207"/>
        <item m="1" x="997"/>
        <item m="1" x="2316"/>
        <item m="1" x="1050"/>
        <item m="1" x="2367"/>
        <item m="1" x="1100"/>
        <item m="1" x="1806"/>
        <item m="1" x="559"/>
        <item m="1" x="1858"/>
        <item m="1" x="610"/>
        <item m="1" x="1915"/>
        <item m="1" x="705"/>
        <item m="1" x="2010"/>
        <item m="1" x="754"/>
        <item m="1" x="2057"/>
        <item m="1" x="804"/>
        <item m="1" x="2165"/>
        <item m="1" x="904"/>
        <item m="1" x="2214"/>
        <item m="1" x="951"/>
        <item m="1" x="2264"/>
        <item m="1" x="1055"/>
        <item m="1" x="2374"/>
        <item m="1" x="1105"/>
        <item m="1" x="2416"/>
        <item m="1" x="1148"/>
        <item m="1" x="2503"/>
        <item m="1" x="1863"/>
        <item m="1" x="616"/>
        <item m="1" x="1919"/>
        <item m="1" x="665"/>
        <item m="1" x="2016"/>
        <item m="1" x="761"/>
        <item m="1" x="2066"/>
        <item m="1" x="810"/>
        <item m="1" x="2122"/>
        <item m="1" x="910"/>
        <item m="1" x="2222"/>
        <item m="1" x="960"/>
        <item m="1" x="2270"/>
        <item m="1" x="1010"/>
        <item m="1" x="2379"/>
        <item m="1" x="1112"/>
        <item m="1" x="2422"/>
        <item m="1" x="1152"/>
        <item m="1" x="2463"/>
        <item m="1" x="1234"/>
        <item m="1" x="2548"/>
        <item m="1" x="1270"/>
        <item m="1" x="2581"/>
        <item m="1" x="1967"/>
        <item m="1" x="765"/>
        <item m="1" x="2073"/>
        <item m="1" x="817"/>
        <item m="1" x="2127"/>
        <item m="1" x="864"/>
        <item m="1" x="2228"/>
        <item m="1" x="968"/>
        <item m="1" x="2279"/>
        <item m="1" x="1017"/>
        <item m="1" x="2334"/>
        <item m="1" x="1118"/>
        <item m="1" x="2429"/>
        <item m="1" x="1160"/>
        <item m="1" x="2470"/>
        <item m="1" x="1201"/>
        <item m="1" x="2552"/>
        <item m="1" x="1276"/>
        <item m="1" x="2588"/>
        <item m="1" x="1306"/>
        <item m="1" x="59"/>
        <item m="1" x="821"/>
        <item m="1" x="2132"/>
        <item m="1" x="869"/>
        <item m="1" x="2183"/>
        <item m="1" x="922"/>
        <item m="1" x="2285"/>
        <item m="1" x="1025"/>
        <item m="1" x="2342"/>
        <item m="1" x="1074"/>
        <item m="1" x="2393"/>
        <item m="1" x="1166"/>
        <item m="1" x="2478"/>
        <item m="1" x="1209"/>
        <item m="1" x="2520"/>
        <item m="1" x="1246"/>
        <item m="1" x="2593"/>
        <item m="1" x="1312"/>
        <item m="1" x="64"/>
        <item m="1" x="1338"/>
        <item m="1" x="87"/>
        <item m="1" x="1384"/>
        <item m="1" x="139"/>
        <item m="1" x="2189"/>
        <item m="1" x="926"/>
        <item m="1" x="2238"/>
        <item m="1" x="1031"/>
        <item m="1" x="2349"/>
        <item m="1" x="1082"/>
        <item m="1" x="2398"/>
        <item m="1" x="1130"/>
        <item m="1" x="2484"/>
        <item m="1" x="1216"/>
        <item m="1" x="2528"/>
        <item m="1" x="1251"/>
        <item m="1" x="2563"/>
        <item m="1" x="1317"/>
        <item m="1" x="70"/>
        <item m="1" x="1345"/>
        <item m="1" x="90"/>
        <item m="1" x="1365"/>
        <item m="1" x="143"/>
        <item m="1" x="1412"/>
        <item m="1" x="162"/>
        <item m="1" x="1435"/>
        <item m="1" x="2296"/>
        <item m="1" x="1086"/>
        <item m="1" x="2403"/>
        <item m="1" x="1134"/>
        <item m="1" x="2444"/>
        <item m="1" x="1177"/>
        <item m="1" x="2532"/>
        <item m="1" x="1256"/>
        <item m="1" x="2567"/>
        <item m="1" x="1290"/>
        <item m="1" x="2604"/>
        <item m="1" x="1349"/>
        <item m="1" x="94"/>
        <item m="1" x="1369"/>
        <item m="1" x="114"/>
        <item m="1" x="1392"/>
        <item m="1" x="183"/>
        <item m="1" x="1456"/>
        <item m="1" x="205"/>
        <item m="1" x="127"/>
        <item m="1" x="1402"/>
        <item m="1" x="156"/>
        <item m="1" x="1426"/>
        <item m="1" x="195"/>
        <item m="1" x="1471"/>
        <item m="1" x="217"/>
        <item m="1" x="1498"/>
        <item m="1" x="245"/>
        <item m="1" x="1549"/>
        <item m="1" x="296"/>
        <item m="1" x="1576"/>
        <item m="1" x="322"/>
        <item m="1" x="1604"/>
        <item m="1" x="393"/>
        <item m="1" x="1682"/>
        <item m="1" x="433"/>
        <item m="1" x="1724"/>
        <item m="1" x="477"/>
        <item m="1" x="1825"/>
        <item m="1" x="577"/>
        <item m="1" x="1879"/>
        <item m="1" x="1428"/>
        <item m="1" x="176"/>
        <item m="1" x="1474"/>
        <item m="1" x="222"/>
        <item m="1" x="1503"/>
        <item m="1" x="249"/>
        <item m="1" x="1524"/>
        <item m="1" x="301"/>
        <item m="1" x="1582"/>
        <item m="1" x="328"/>
        <item m="1" x="1610"/>
        <item m="1" x="362"/>
        <item m="1" x="1688"/>
        <item m="1" x="440"/>
        <item m="1" x="1730"/>
        <item m="1" x="483"/>
        <item m="1" x="1779"/>
        <item m="1" x="582"/>
        <item m="1" x="1886"/>
        <item m="1" x="632"/>
        <item m="1" x="1478"/>
        <item m="1" x="226"/>
        <item m="1" x="1529"/>
        <item m="1" x="277"/>
        <item m="1" x="1558"/>
        <item m="1" x="306"/>
        <item m="1" x="1588"/>
        <item m="1" x="367"/>
        <item m="1" x="1650"/>
        <item m="1" x="405"/>
        <item m="1" x="1695"/>
        <item m="1" x="448"/>
        <item m="1" x="1785"/>
        <item m="1" x="538"/>
        <item m="1" x="1837"/>
        <item m="1" x="589"/>
        <item m="1" x="1894"/>
        <item m="1" x="681"/>
        <item m="1" x="1985"/>
        <item m="1" x="732"/>
        <item m="1" x="2036"/>
        <item m="1" x="1563"/>
        <item m="1" x="311"/>
        <item m="1" x="1591"/>
        <item m="1" x="338"/>
        <item m="1" x="1656"/>
        <item m="1" x="413"/>
        <item m="1" x="1703"/>
        <item m="1" x="454"/>
        <item m="1" x="1744"/>
        <item m="1" x="545"/>
        <item m="1" x="1845"/>
        <item m="1" x="598"/>
        <item m="1" x="1900"/>
        <item m="1" x="645"/>
        <item m="1" x="1990"/>
        <item m="1" x="739"/>
        <item m="1" x="2043"/>
        <item m="1" x="786"/>
        <item m="1" x="2098"/>
        <item m="1" x="885"/>
        <item m="1" x="342"/>
        <item m="1" x="1623"/>
        <item m="1" x="376"/>
        <item m="1" x="1708"/>
        <item m="1" x="460"/>
        <item m="1" x="1751"/>
        <item m="1" x="502"/>
        <item m="1" x="1799"/>
        <item m="1" x="604"/>
        <item m="1" x="1907"/>
        <item m="1" x="652"/>
        <item m="1" x="1948"/>
        <item m="1" x="694"/>
        <item m="1" x="2049"/>
        <item m="1" x="794"/>
        <item m="1" x="2105"/>
        <item m="1" x="843"/>
        <item m="1" x="2154"/>
        <item m="1" x="943"/>
        <item m="1" x="2255"/>
        <item m="1" x="995"/>
        <item m="1" x="2313"/>
        <item m="1" x="1665"/>
        <item m="1" x="463"/>
        <item m="1" x="1757"/>
        <item m="1" x="508"/>
        <item m="1" x="1804"/>
        <item m="1" x="557"/>
        <item m="1" x="1912"/>
        <item m="1" x="660"/>
        <item m="1" x="1956"/>
        <item m="1" x="701"/>
        <item m="1" x="2006"/>
        <item m="1" x="800"/>
        <item m="1" x="2114"/>
        <item m="1" x="851"/>
        <item m="1" x="2161"/>
        <item m="1" x="900"/>
        <item m="1" x="2260"/>
        <item m="1" x="1002"/>
        <item m="1" x="2319"/>
        <item m="1" x="1052"/>
        <item m="1" x="2371"/>
        <item m="1" x="511"/>
        <item m="1" x="1809"/>
        <item m="1" x="561"/>
        <item m="1" x="1861"/>
        <item m="1" x="614"/>
        <item m="1" x="1962"/>
        <item m="1" x="709"/>
        <item m="1" x="2013"/>
        <item m="1" x="758"/>
        <item m="1" x="2063"/>
        <item m="1" x="858"/>
        <item m="1" x="2170"/>
        <item m="1" x="907"/>
        <item m="1" x="2218"/>
        <item m="1" x="957"/>
        <item m="1" x="2326"/>
        <item m="1" x="1059"/>
        <item m="1" x="2376"/>
        <item m="1" x="1108"/>
        <item m="1" x="2420"/>
        <item m="1" x="1193"/>
        <item m="1" x="2506"/>
        <item m="1" x="1866"/>
        <item m="1" x="618"/>
        <item m="1" x="1921"/>
        <item m="1" x="714"/>
        <item m="1" x="2019"/>
        <item m="1" x="764"/>
        <item m="1" x="2070"/>
        <item m="1" x="814"/>
        <item m="1" x="2176"/>
        <item m="1" x="915"/>
        <item m="1" x="2226"/>
        <item m="1" x="964"/>
        <item m="1" x="2275"/>
        <item m="1" x="1065"/>
        <item m="1" x="2384"/>
        <item m="1" x="1116"/>
        <item m="1" x="2425"/>
        <item m="1" x="1156"/>
        <item m="1" x="2511"/>
        <item m="1" x="1237"/>
        <item m="1" x="2550"/>
        <item m="1" x="1273"/>
        <item m="1" x="2585"/>
        <item m="1" x="2021"/>
        <item m="1" x="768"/>
        <item m="1" x="2076"/>
        <item m="1" x="819"/>
        <item m="1" x="2130"/>
        <item m="1" x="919"/>
        <item m="1" x="2233"/>
        <item m="1" x="972"/>
        <item m="1" x="2282"/>
        <item m="1" x="1021"/>
        <item m="1" x="2389"/>
        <item m="1" x="1124"/>
        <item m="1" x="2434"/>
        <item m="1" x="1163"/>
        <item m="1" x="2474"/>
        <item m="1" x="1242"/>
        <item m="1" x="2557"/>
        <item m="1" x="1280"/>
        <item m="1" x="2590"/>
        <item m="1" x="1309"/>
        <item m="1" x="2079"/>
        <item m="1" x="824"/>
        <item m="1" x="2134"/>
        <item m="1" x="871"/>
        <item m="1" x="2187"/>
        <item m="1" x="977"/>
        <item m="1" x="2289"/>
        <item m="1" x="1028"/>
        <item m="1" x="2346"/>
        <item m="1" x="1079"/>
        <item m="1" x="2439"/>
        <item m="1" x="1170"/>
        <item m="1" x="2481"/>
        <item m="1" x="1213"/>
        <item m="1" x="2525"/>
        <item m="1" x="1285"/>
        <item m="1" x="2597"/>
        <item m="1" x="1314"/>
        <item m="1" x="67"/>
        <item m="1" x="1342"/>
        <item m="1" x="109"/>
        <item m="1" x="1386"/>
        <item m="1" x="141"/>
        <item m="1" x="2191"/>
        <item m="1" x="928"/>
        <item m="1" x="2294"/>
        <item m="1" x="1035"/>
        <item m="1" x="2352"/>
        <item m="1" x="1084"/>
        <item m="1" x="2401"/>
        <item m="1" x="1175"/>
        <item m="1" x="2488"/>
        <item m="1" x="1219"/>
        <item m="1" x="2530"/>
        <item m="1" x="1254"/>
        <item m="1" x="2602"/>
        <item m="1" x="1321"/>
        <item m="1" x="73"/>
        <item m="1" x="1347"/>
        <item m="1" x="92"/>
        <item m="1" x="1390"/>
        <item m="1" x="146"/>
        <item m="1" x="1413"/>
        <item m="1" x="163"/>
        <item m="1" x="1436"/>
        <item m="1" x="2355"/>
        <item m="1" x="1089"/>
        <item m="1" x="2405"/>
        <item m="1" x="1136"/>
        <item m="1" x="2447"/>
        <item m="1" x="1222"/>
        <item m="1" x="2535"/>
        <item m="1" x="1258"/>
        <item m="1" x="2569"/>
        <item m="1" x="1293"/>
        <item m="1" x="76"/>
        <item m="1" x="1352"/>
        <item m="1" x="96"/>
        <item m="1" x="1371"/>
        <item m="1" x="117"/>
        <item m="1" x="1415"/>
        <item m="1" x="184"/>
        <item m="1" x="1457"/>
        <item m="1" x="232"/>
        <item m="1" x="128"/>
        <item m="1" x="1403"/>
        <item m="1" x="157"/>
        <item m="1" x="1448"/>
        <item m="1" x="196"/>
        <item m="1" x="1472"/>
        <item m="1" x="220"/>
        <item m="1" x="1501"/>
        <item m="1" x="271"/>
        <item m="1" x="1551"/>
        <item m="1" x="298"/>
        <item m="1" x="1580"/>
        <item m="1" x="325"/>
        <item m="1" x="1642"/>
        <item m="1" x="395"/>
        <item m="1" x="1684"/>
        <item m="1" x="437"/>
        <item m="1" x="1727"/>
        <item m="1" x="530"/>
        <item m="1" x="1827"/>
        <item m="1" x="579"/>
        <item m="1" x="1883"/>
        <item m="1" x="1429"/>
        <item m="1" x="198"/>
        <item m="1" x="1477"/>
        <item m="1" x="225"/>
        <item m="1" x="1505"/>
        <item m="1" x="250"/>
        <item m="1" x="1556"/>
        <item m="1" x="304"/>
        <item m="1" x="1585"/>
        <item m="1" x="331"/>
        <item m="1" x="1613"/>
        <item m="1" x="402"/>
        <item m="1" x="1692"/>
        <item m="1" x="444"/>
        <item m="1" x="1734"/>
        <item m="1" x="486"/>
        <item m="1" x="1834"/>
        <item m="1" x="586"/>
        <item m="1" x="1890"/>
        <item m="1" x="636"/>
        <item m="1" x="1480"/>
        <item m="1" x="252"/>
        <item m="1" x="1530"/>
        <item m="1" x="279"/>
        <item m="1" x="1561"/>
        <item m="1" x="309"/>
        <item m="1" x="1617"/>
        <item m="1" x="369"/>
        <item m="1" x="1653"/>
        <item m="1" x="409"/>
        <item m="1" x="1700"/>
        <item m="1" x="491"/>
        <item m="1" x="1788"/>
        <item m="1" x="541"/>
        <item m="1" x="1840"/>
        <item m="1" x="594"/>
        <item m="1" x="1938"/>
        <item m="1" x="684"/>
        <item m="1" x="1987"/>
        <item m="1" x="735"/>
        <item m="1" x="2040"/>
        <item m="1" x="1533"/>
        <item m="1" x="282"/>
        <item m="1" x="1564"/>
        <item m="1" x="312"/>
        <item m="1" x="1593"/>
        <item m="1" x="374"/>
        <item m="1" x="1660"/>
        <item m="1" x="415"/>
        <item m="1" x="1705"/>
        <item m="1" x="458"/>
        <item m="1" x="1795"/>
        <item m="1" x="550"/>
        <item m="1" x="1848"/>
        <item m="1" x="600"/>
        <item m="1" x="1995"/>
        <item m="1" x="742"/>
        <item m="1" x="2045"/>
        <item m="1" x="790"/>
        <item m="1" x="2150"/>
        <item m="1" x="889"/>
        <item m="1" x="344"/>
        <item m="1" x="1625"/>
        <item m="1" x="418"/>
        <item m="1" x="1709"/>
        <item m="1" x="461"/>
        <item m="1" x="1754"/>
        <item m="1" x="506"/>
        <item m="1" x="1854"/>
        <item m="1" x="607"/>
        <item m="1" x="1909"/>
        <item m="1" x="656"/>
        <item m="1" x="1953"/>
        <item m="1" x="748"/>
        <item m="1" x="2052"/>
        <item m="1" x="796"/>
        <item m="1" x="2109"/>
        <item m="1" x="848"/>
        <item m="1" x="2208"/>
        <item m="1" x="946"/>
        <item m="1" x="2257"/>
        <item m="1" x="998"/>
        <item m="1" x="2317"/>
        <item m="1" x="1711"/>
        <item m="1" x="465"/>
        <item m="1" x="1758"/>
        <item m="1" x="509"/>
        <item m="1" x="1807"/>
        <item m="1" x="611"/>
        <item m="1" x="1916"/>
        <item m="1" x="662"/>
        <item m="1" x="1958"/>
        <item m="1" x="706"/>
        <item m="1" x="2058"/>
        <item m="1" x="805"/>
        <item m="1" x="2116"/>
        <item m="1" x="853"/>
        <item m="1" x="2166"/>
        <item m="1" x="952"/>
        <item m="1" x="2265"/>
        <item m="1" x="1004"/>
        <item m="1" x="2321"/>
        <item m="1" x="1056"/>
        <item m="1" x="1760"/>
        <item m="1" x="512"/>
        <item m="1" x="1810"/>
        <item m="1" x="563"/>
        <item m="1" x="1864"/>
        <item m="1" x="666"/>
        <item m="1" x="1964"/>
        <item m="1" x="711"/>
        <item m="1" x="2017"/>
        <item m="1" x="762"/>
        <item m="1" x="2123"/>
        <item m="1" x="861"/>
        <item m="1" x="2172"/>
        <item m="1" x="911"/>
        <item m="1" x="2223"/>
        <item m="1" x="1011"/>
        <item m="1" x="2329"/>
        <item m="1" x="1061"/>
        <item m="1" x="2380"/>
        <item m="1" x="1113"/>
        <item m="1" x="2464"/>
        <item m="1" x="1196"/>
        <item m="1" x="2508"/>
        <item m="1" x="1867"/>
        <item m="1" x="620"/>
        <item m="1" x="1968"/>
        <item m="1" x="716"/>
        <item m="1" x="2020"/>
        <item m="1" x="766"/>
        <item m="1" x="2074"/>
        <item m="1" x="865"/>
        <item m="1" x="2180"/>
        <item m="1" x="917"/>
        <item m="1" x="2229"/>
        <item m="1" x="969"/>
        <item m="1" x="2335"/>
        <item m="1" x="1069"/>
        <item m="1" x="2386"/>
        <item m="1" x="1119"/>
        <item m="1" x="2430"/>
        <item m="1" x="1202"/>
        <item m="1" x="2515"/>
        <item m="1" x="1239"/>
        <item m="1" x="2553"/>
        <item m="1" x="1277"/>
        <item m="1" x="718"/>
        <item m="1" x="2023"/>
        <item m="1" x="769"/>
        <item m="1" x="2077"/>
        <item m="1" x="822"/>
        <item m="1" x="2184"/>
        <item m="1" x="923"/>
        <item m="1" x="2235"/>
        <item m="1" x="974"/>
        <item m="1" x="2286"/>
        <item m="1" x="1075"/>
        <item m="1" x="2394"/>
        <item m="1" x="1127"/>
        <item m="1" x="2436"/>
        <item m="1" x="1167"/>
        <item m="1" x="2521"/>
        <item m="1" x="1247"/>
        <item m="1" x="2560"/>
        <item m="1" x="1282"/>
        <item m="1" x="2594"/>
        <item m="1" x="1339"/>
        <item m="1" x="2080"/>
        <item m="1" x="825"/>
        <item m="1" x="2136"/>
        <item m="1" x="873"/>
        <item m="1" x="2239"/>
        <item m="1" x="978"/>
        <item m="1" x="2291"/>
        <item m="1" x="1032"/>
        <item m="1" x="2350"/>
        <item m="1" x="1131"/>
        <item m="1" x="2441"/>
        <item m="1" x="1172"/>
        <item m="1" x="2485"/>
        <item m="1" x="1217"/>
        <item m="1" x="2564"/>
        <item m="1" x="1287"/>
        <item m="1" x="2599"/>
        <item m="1" x="1318"/>
        <item m="1" x="71"/>
        <item m="1" x="1366"/>
        <item m="1" x="111"/>
        <item m="1" x="1388"/>
        <item m="1" x="144"/>
        <item m="1" x="2193"/>
        <item m="1" x="980"/>
        <item m="1" x="2297"/>
        <item m="1" x="1036"/>
        <item m="1" x="2353"/>
        <item m="1" x="1087"/>
        <item m="1" x="2445"/>
        <item m="1" x="1178"/>
        <item m="1" x="2489"/>
        <item m="1" x="1220"/>
        <item m="1" x="2533"/>
        <item m="1" x="1291"/>
        <item m="1" x="2605"/>
        <item m="1" x="1322"/>
        <item m="1" x="74"/>
        <item m="1" x="1350"/>
        <item m="1" x="115"/>
        <item m="1" x="1393"/>
        <item m="1" x="147"/>
        <item m="1" x="1414"/>
        <item m="1" x="164"/>
        <item m="1" x="1038"/>
        <item m="1" x="2356"/>
        <item m="1" x="1090"/>
        <item m="1" x="2407"/>
        <item m="1" x="1138"/>
        <item m="1" x="2491"/>
        <item m="1" x="1223"/>
        <item m="1" x="2536"/>
        <item m="1" x="1260"/>
        <item m="1" x="2571"/>
        <item m="1" x="1324"/>
        <item m="1" x="77"/>
        <item m="1" x="1353"/>
        <item m="1" x="98"/>
        <item m="1" x="1373"/>
        <item m="1" x="149"/>
        <item m="1" x="1416"/>
        <item m="1" x="165"/>
        <item m="1" x="185"/>
        <item m="1" x="1487"/>
        <item m="1" x="233"/>
        <item m="1" x="129"/>
        <item m="1" x="1404"/>
        <item m="1" x="177"/>
        <item m="1" x="1449"/>
        <item m="1" x="197"/>
        <item m="1" x="1475"/>
        <item m="1" x="223"/>
        <item m="1" x="1525"/>
        <item m="1" x="273"/>
        <item m="1" x="1554"/>
        <item m="1" x="302"/>
        <item m="1" x="1583"/>
        <item m="1" x="363"/>
        <item m="1" x="1644"/>
        <item m="1" x="398"/>
        <item m="1" x="1689"/>
        <item m="1" x="441"/>
        <item m="1" x="1780"/>
        <item m="1" x="532"/>
        <item m="1" x="1830"/>
        <item m="1" x="583"/>
        <item m="1" x="1887"/>
        <item m="1" x="1451"/>
        <item m="1" x="200"/>
        <item m="1" x="1479"/>
        <item m="1" x="227"/>
        <item m="1" x="1507"/>
        <item m="1" x="278"/>
        <item m="1" x="1559"/>
        <item m="1" x="307"/>
        <item m="1" x="1589"/>
        <item m="1" x="335"/>
        <item m="1" x="1651"/>
        <item m="1" x="406"/>
        <item m="1" x="1696"/>
        <item m="1" x="449"/>
        <item m="1" x="1739"/>
        <item m="1" x="539"/>
        <item m="1" x="1838"/>
        <item m="1" x="590"/>
        <item m="1" x="1895"/>
        <item m="1" x="640"/>
        <item m="1" x="228"/>
        <item m="1" x="1508"/>
        <item m="1" x="254"/>
        <item m="1" x="1532"/>
        <item m="1" x="281"/>
        <item m="1" x="1592"/>
        <item m="1" x="339"/>
        <item m="1" x="1620"/>
        <item m="1" x="372"/>
        <item m="1" x="1657"/>
        <item m="1" x="455"/>
        <item m="1" x="1745"/>
        <item m="1" x="496"/>
        <item m="1" x="1792"/>
        <item m="1" x="546"/>
        <item m="1" x="1901"/>
        <item m="1" x="646"/>
        <item m="1" x="1942"/>
        <item m="1" x="687"/>
        <item m="1" x="1991"/>
        <item m="1" x="787"/>
        <item m="1" x="2099"/>
        <item m="1" x="1535"/>
        <item m="1" x="283"/>
        <item m="1" x="1565"/>
        <item m="1" x="343"/>
        <item m="1" x="1624"/>
        <item m="1" x="377"/>
        <item m="1" x="1662"/>
        <item m="1" x="503"/>
        <item m="1" x="1800"/>
        <item m="1" x="553"/>
        <item m="1" x="1851"/>
        <item m="1" x="653"/>
        <item m="1" x="1949"/>
        <item m="1" x="695"/>
        <item m="1" x="1999"/>
        <item m="1" x="745"/>
        <item m="1" x="2106"/>
        <item m="1" x="844"/>
        <item m="1" x="2155"/>
        <item m="1" x="893"/>
        <item m="1" x="379"/>
        <item m="1" x="1666"/>
        <item m="1" x="419"/>
        <item m="1" x="1710"/>
        <item m="1" x="464"/>
        <item m="1" x="1805"/>
        <item m="1" x="558"/>
        <item m="1" x="1857"/>
        <item m="1" x="609"/>
        <item m="1" x="1913"/>
        <item m="1" x="702"/>
        <item m="1" x="2007"/>
        <item m="1" x="752"/>
        <item m="1" x="2055"/>
        <item m="1" x="801"/>
        <item m="1" x="2162"/>
        <item m="1" x="901"/>
        <item m="1" x="2212"/>
        <item m="1" x="949"/>
        <item m="1" x="2261"/>
        <item m="1" x="1668"/>
        <item m="1" x="421"/>
        <item m="1" x="1713"/>
        <item m="1" x="466"/>
        <item m="1" x="1759"/>
        <item m="1" x="562"/>
        <item m="1" x="1862"/>
        <item m="1" x="615"/>
        <item m="1" x="1918"/>
        <item m="1" x="664"/>
        <item m="1" x="2014"/>
        <item m="1" x="759"/>
        <item m="1" x="2064"/>
        <item m="1" x="808"/>
        <item m="1" x="2119"/>
        <item m="1" x="908"/>
        <item m="1" x="2219"/>
        <item m="1" x="958"/>
        <item m="1" x="2268"/>
        <item m="1" x="1007"/>
        <item m="1" x="2377"/>
        <item m="1" x="1109"/>
        <item m="1" x="1761"/>
        <item m="1" x="513"/>
        <item m="1" x="1812"/>
        <item m="1" x="619"/>
        <item m="1" x="1922"/>
        <item m="1" x="667"/>
        <item m="1" x="1966"/>
        <item m="1" x="715"/>
        <item m="1" x="2071"/>
        <item m="1" x="815"/>
        <item m="1" x="2126"/>
        <item m="1" x="863"/>
        <item m="1" x="2177"/>
        <item m="1" x="965"/>
        <item m="1" x="2276"/>
        <item m="1" x="1015"/>
        <item m="1" x="2332"/>
        <item m="1" x="1066"/>
        <item m="1" x="2426"/>
        <item m="1" x="1157"/>
        <item m="1" x="2468"/>
        <item m="1" x="1199"/>
        <item m="1" x="2512"/>
        <item m="1" x="1924"/>
        <item m="1" x="669"/>
        <item m="1" x="1970"/>
        <item m="1" x="717"/>
        <item m="1" x="2022"/>
        <item m="1" x="820"/>
        <item m="1" x="2131"/>
        <item m="1" x="868"/>
        <item m="1" x="2182"/>
        <item m="1" x="920"/>
        <item m="1" x="2283"/>
        <item m="1" x="1022"/>
        <item m="1" x="2340"/>
        <item m="1" x="1072"/>
        <item m="1" x="2390"/>
        <item m="1" x="1164"/>
        <item m="1" x="2475"/>
        <item m="1" x="1207"/>
        <item m="1" x="2518"/>
        <item m="1" x="1243"/>
        <item m="1" x="2591"/>
        <item m="1" x="1972"/>
        <item m="1" x="720"/>
        <item m="1" x="2024"/>
        <item m="1" x="770"/>
        <item m="1" x="2135"/>
        <item m="1" x="872"/>
        <item m="1" x="2188"/>
        <item m="1" x="925"/>
        <item m="1" x="2237"/>
        <item m="1" x="1029"/>
        <item m="1" x="2347"/>
        <item m="1" x="1080"/>
        <item m="1" x="2397"/>
        <item m="1" x="1129"/>
        <item m="1" x="2482"/>
        <item m="1" x="1214"/>
        <item m="1" x="2526"/>
        <item m="1" x="1250"/>
        <item m="1" x="2562"/>
        <item m="1" x="1315"/>
        <item m="1" x="68"/>
        <item m="1" x="1343"/>
        <item m="1" x="2081"/>
        <item m="1" x="827"/>
        <item m="1" x="2192"/>
        <item m="1" x="929"/>
        <item m="1" x="2240"/>
        <item m="1" x="979"/>
        <item m="1" x="2295"/>
        <item m="1" x="1085"/>
        <item m="1" x="2402"/>
        <item m="1" x="1133"/>
        <item m="1" x="2443"/>
        <item m="1" x="1176"/>
        <item m="1" x="2531"/>
        <item m="1" x="1255"/>
        <item m="1" x="2566"/>
        <item m="1" x="1289"/>
        <item m="1" x="2603"/>
        <item m="1" x="1348"/>
        <item m="1" x="93"/>
        <item m="1" x="1368"/>
        <item m="1" x="113"/>
        <item m="1" x="1391"/>
        <item m="1" x="931"/>
        <item m="1" x="2242"/>
        <item m="1" x="982"/>
        <item m="1" x="2298"/>
        <item m="1" x="1037"/>
        <item m="1" x="2406"/>
        <item m="1" x="1137"/>
        <item m="1" x="2448"/>
        <item m="1" x="1179"/>
        <item m="1" x="2490"/>
        <item m="1" x="1259"/>
        <item m="1" x="2570"/>
        <item m="1" x="1294"/>
        <item m="1" x="2606"/>
        <item m="1" x="1323"/>
        <item m="1" x="97"/>
        <item m="1" x="1372"/>
        <item m="1" x="118"/>
        <item m="1" x="1394"/>
        <item m="1" x="148"/>
        <item m="1" x="1437"/>
        <item m="1" x="2300"/>
        <item m="1" x="1039"/>
        <item m="1" x="2357"/>
        <item m="1" x="1092"/>
        <item m="1" x="2450"/>
        <item m="1" x="1181"/>
        <item m="1" x="2492"/>
        <item m="1" x="1224"/>
        <item m="1" x="2538"/>
        <item m="1" x="1296"/>
        <item m="1" x="2608"/>
        <item m="1" x="1325"/>
        <item m="1" x="78"/>
        <item m="1" x="1355"/>
        <item m="1" x="120"/>
        <item m="1" x="1396"/>
        <item m="1" x="150"/>
        <item m="1" x="1417"/>
        <item m="1" x="1458"/>
        <item m="1" x="206"/>
        <item m="1" x="1488"/>
        <item m="1" x="234"/>
        <item m="1" x="158"/>
        <item m="1" x="1430"/>
        <item m="1" x="178"/>
        <item m="1" x="1450"/>
        <item m="1" x="199"/>
        <item m="1" x="1506"/>
        <item m="1" x="251"/>
        <item m="1" x="1527"/>
        <item m="1" x="276"/>
        <item m="1" x="1557"/>
        <item m="1" x="332"/>
        <item m="1" x="1614"/>
        <item m="1" x="365"/>
        <item m="1" x="1647"/>
        <item m="1" x="403"/>
        <item m="1" x="1735"/>
        <item m="1" x="487"/>
        <item m="1" x="1782"/>
        <item m="1" x="535"/>
        <item m="1" x="1835"/>
        <item m="1" x="1431"/>
        <item m="1" x="179"/>
        <item m="1" x="1452"/>
        <item m="1" x="201"/>
        <item m="1" x="1481"/>
        <item m="1" x="253"/>
        <item m="1" x="1531"/>
        <item m="1" x="280"/>
        <item m="1" x="1562"/>
        <item m="1" x="310"/>
        <item m="1" x="1618"/>
        <item m="1" x="370"/>
        <item m="1" x="1654"/>
        <item m="1" x="410"/>
        <item m="1" x="1701"/>
        <item m="1" x="492"/>
        <item m="1" x="1789"/>
        <item m="1" x="542"/>
        <item m="1" x="1841"/>
        <item m="1" x="595"/>
        <item m="1" x="1482"/>
        <item m="1" x="229"/>
        <item m="1" x="1509"/>
        <item m="1" x="255"/>
        <item m="1" x="1534"/>
        <item m="1" x="313"/>
        <item m="1" x="1594"/>
        <item m="1" x="341"/>
        <item m="1" x="1622"/>
        <item m="1" x="375"/>
        <item m="1" x="1706"/>
        <item m="1" x="459"/>
        <item m="1" x="1749"/>
        <item m="1" x="499"/>
        <item m="1" x="1796"/>
        <item m="1" x="601"/>
        <item m="1" x="1904"/>
        <item m="1" x="650"/>
        <item m="1" x="1945"/>
        <item m="1" x="690"/>
        <item m="1" x="2046"/>
        <item m="1" x="791"/>
        <item m="1" x="2103"/>
        <item m="1" x="1536"/>
        <item m="1" x="345"/>
        <item m="1" x="1626"/>
        <item m="1" x="378"/>
        <item m="1" x="1664"/>
        <item m="1" x="462"/>
        <item m="1" x="1755"/>
        <item m="1" x="507"/>
        <item m="1" x="1803"/>
        <item m="1" x="555"/>
        <item m="1" x="1910"/>
        <item m="1" x="657"/>
        <item m="1" x="1954"/>
        <item m="1" x="699"/>
        <item m="1" x="2002"/>
        <item m="1" x="797"/>
        <item m="1" x="2110"/>
        <item m="1" x="849"/>
        <item m="1" x="2159"/>
        <item m="1" x="896"/>
        <item m="1" x="1627"/>
        <item m="1" x="380"/>
        <item m="1" x="1667"/>
        <item m="1" x="420"/>
        <item m="1" x="1712"/>
        <item m="1" x="510"/>
        <item m="1" x="1808"/>
        <item m="1" x="560"/>
        <item m="1" x="1859"/>
        <item m="1" x="612"/>
        <item m="1" x="1959"/>
        <item m="1" x="707"/>
        <item m="1" x="2011"/>
        <item m="1" x="755"/>
        <item m="1" x="2059"/>
        <item m="1" x="854"/>
        <item m="1" x="2167"/>
        <item m="1" x="905"/>
        <item m="1" x="2215"/>
        <item m="1" x="953"/>
        <item m="1" x="2322"/>
        <item m="1" x="1669"/>
        <item m="1" x="422"/>
        <item m="1" x="1714"/>
        <item m="1" x="467"/>
        <item m="1" x="1811"/>
        <item m="1" x="564"/>
        <item m="1" x="1865"/>
        <item m="1" x="617"/>
        <item m="1" x="1920"/>
        <item m="1" x="712"/>
        <item m="1" x="2018"/>
        <item m="1" x="763"/>
        <item m="1" x="2067"/>
        <item m="1" x="811"/>
        <item m="1" x="2173"/>
        <item m="1" x="912"/>
        <item m="1" x="2224"/>
        <item m="1" x="961"/>
        <item m="1" x="2271"/>
        <item m="1" x="1062"/>
        <item m="1" x="2381"/>
        <item m="1" x="1114"/>
        <item m="1" x="1762"/>
        <item m="1" x="514"/>
        <item m="1" x="1868"/>
        <item m="1" x="621"/>
        <item m="1" x="1923"/>
        <item m="1" x="668"/>
        <item m="1" x="1969"/>
        <item m="1" x="767"/>
        <item m="1" x="2075"/>
        <item m="1" x="818"/>
        <item m="1" x="2128"/>
        <item m="1" x="866"/>
        <item m="1" x="2230"/>
        <item m="1" x="970"/>
        <item m="1" x="2280"/>
        <item m="1" x="1018"/>
        <item m="1" x="2336"/>
        <item m="1" x="1120"/>
        <item m="1" x="2431"/>
        <item m="1" x="1161"/>
        <item m="1" x="2471"/>
        <item m="1" x="1203"/>
        <item m="1" x="622"/>
        <item m="1" x="1925"/>
        <item m="1" x="670"/>
        <item m="1" x="1971"/>
        <item m="1" x="719"/>
        <item m="1" x="2078"/>
        <item m="1" x="823"/>
        <item m="1" x="2133"/>
        <item m="1" x="870"/>
        <item m="1" x="2185"/>
        <item m="1" x="975"/>
        <item m="1" x="2287"/>
        <item m="1" x="1026"/>
        <item m="1" x="2343"/>
        <item m="1" x="1076"/>
        <item m="1" x="2437"/>
        <item m="1" x="1168"/>
        <item m="1" x="2479"/>
        <item m="1" x="1210"/>
        <item m="1" x="2522"/>
        <item m="1" x="1283"/>
        <item m="1" x="2595"/>
        <item m="1" x="1973"/>
        <item m="1" x="721"/>
        <item m="1" x="2025"/>
        <item m="1" x="826"/>
        <item m="1" x="2137"/>
        <item m="1" x="874"/>
        <item m="1" x="2190"/>
        <item m="1" x="927"/>
        <item m="1" x="2292"/>
        <item m="1" x="1033"/>
        <item m="1" x="2351"/>
        <item m="1" x="1083"/>
        <item m="1" x="2399"/>
        <item m="1" x="1173"/>
        <item m="1" x="2486"/>
        <item m="1" x="1218"/>
        <item m="1" x="2529"/>
        <item m="1" x="1252"/>
        <item m="1" x="2600"/>
        <item m="1" x="1319"/>
        <item m="1" x="72"/>
        <item m="1" x="1346"/>
        <item m="1" x="2082"/>
        <item m="1" x="875"/>
        <item m="1" x="2194"/>
        <item m="1" x="930"/>
        <item m="1" x="2241"/>
        <item m="1" x="981"/>
        <item m="1" x="2354"/>
        <item m="1" x="1088"/>
        <item m="1" x="2404"/>
        <item m="1" x="1135"/>
        <item m="1" x="2446"/>
        <item m="1" x="1221"/>
        <item m="1" x="2534"/>
        <item m="1" x="1257"/>
        <item m="1" x="2568"/>
        <item m="1" x="1292"/>
        <item m="1" x="75"/>
        <item m="1" x="1351"/>
        <item m="1" x="95"/>
        <item m="1" x="1370"/>
        <item m="1" x="116"/>
        <item m="1" x="2195"/>
        <item m="1" x="932"/>
        <item m="1" x="2243"/>
        <item m="1" x="983"/>
        <item m="1" x="2299"/>
        <item m="1" x="1091"/>
        <item m="1" x="2408"/>
        <item m="1" x="1139"/>
        <item m="1" x="2449"/>
        <item m="1" x="1180"/>
        <item m="1" x="2537"/>
        <item m="1" x="1261"/>
        <item m="1" x="2572"/>
        <item m="1" x="1295"/>
        <item m="1" x="2607"/>
        <item m="1" x="1354"/>
        <item m="1" x="99"/>
        <item m="1" x="1374"/>
        <item m="1" x="119"/>
        <item m="1" x="1395"/>
        <item m="1" x="166"/>
        <item m="1" x="1438"/>
        <item m="1" x="2301"/>
        <item m="1" x="1040"/>
        <item m="1" x="2358"/>
        <item m="1" x="1140"/>
        <item m="1" x="2451"/>
        <item m="1" x="1182"/>
        <item m="1" x="2493"/>
        <item m="1" x="1225"/>
        <item m="1" x="2573"/>
        <item m="1" x="1297"/>
        <item m="1" x="2609"/>
        <item m="1" x="1326"/>
        <item m="1" x="79"/>
        <item m="1" x="1375"/>
        <item m="1" x="121"/>
        <item m="1" x="1397"/>
        <item m="1" x="151"/>
        <item m="1" x="1418"/>
        <item m="1" x="186"/>
        <item m="1" x="1459"/>
        <item m="1" x="207"/>
        <item m="1" x="1489"/>
        <item m="1" x="2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numFmtId="2" showAll="0"/>
    <pivotField numFmtId="2" showAll="0"/>
    <pivotField numFmtId="2" showAll="0"/>
    <pivotField dataField="1" numFmtId="2" showAll="0"/>
    <pivotField numFmtId="2" showAll="0"/>
    <pivotField dataField="1" numFmtId="2" showAll="0"/>
    <pivotField dataField="1" numFmtId="2" showAll="0"/>
    <pivotField dataField="1" numFmtId="2" showAll="0"/>
  </pivotFields>
  <rowFields count="1">
    <field x="0"/>
  </rowFields>
  <rowItems count="53"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lôture" fld="4" baseField="0" baseItem="0"/>
    <dataField name="Somme de MM20" fld="6" baseField="0" baseItem="0"/>
    <dataField name="Somme de MM50" fld="7" baseField="0" baseItem="0"/>
    <dataField name="Somme de MM100" fld="8" baseField="0" baseItem="0"/>
  </dataFields>
  <chartFormats count="8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5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295FB8-82E1-43AE-B2A9-90E6DC6750F4}" name="tbltitre" displayName="tbltitre" ref="N1:O4" totalsRowShown="0">
  <autoFilter ref="N1:O4" xr:uid="{40295FB8-82E1-43AE-B2A9-90E6DC6750F4}"/>
  <tableColumns count="2">
    <tableColumn id="1" xr3:uid="{4EE0B75C-BE30-4580-86DC-24028EE04EB0}" name="Code yahoo"/>
    <tableColumn id="2" xr3:uid="{C4F7460B-1F4B-4D0C-96FC-37A88F945738}" name="Ti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B7C699-E367-4524-A85A-29E0E684C07E}" name="tblBase" displayName="tblBase" ref="A1:I53" totalsRowShown="0" headerRowDxfId="10" headerRowBorderDxfId="9">
  <autoFilter ref="A1:I53" xr:uid="{43B7C699-E367-4524-A85A-29E0E684C07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B03378E3-4D98-46D3-B37A-7ED11A187A06}" name="Date" dataDxfId="8"/>
    <tableColumn id="2" xr3:uid="{F37671BC-3215-4305-9E19-6F7137DBA212}" name="Ouverture" dataDxfId="7"/>
    <tableColumn id="3" xr3:uid="{65C5AA10-0A3C-415B-B3AC-B5870110D65A}" name="Haut" dataDxfId="6"/>
    <tableColumn id="4" xr3:uid="{EFF2841E-F00C-4783-A4E6-B9A54C292602}" name="Bas" dataDxfId="5"/>
    <tableColumn id="5" xr3:uid="{F4341959-BABA-4302-8B23-2CA4825D3227}" name="Clôture" dataDxfId="4"/>
    <tableColumn id="6" xr3:uid="{2CAD7092-645C-47DE-BABB-2AA198CBECEE}" name="Volume" dataDxfId="3"/>
    <tableColumn id="7" xr3:uid="{CD73E925-FDF3-4E54-BB3B-82FAA38FD03C}" name="MM20" dataDxfId="2"/>
    <tableColumn id="8" xr3:uid="{804B538C-39F6-4468-A994-C375A991B68A}" name="MM50" dataDxfId="1"/>
    <tableColumn id="9" xr3:uid="{4882AA6F-6179-4209-911E-A71761835826}" name="MM100" dataDxfId="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08EC91-35AF-4E1A-88D3-651E5AB5D78D}" name="Tableau3" displayName="Tableau3" ref="S1:T4" totalsRowShown="0">
  <autoFilter ref="S1:T4" xr:uid="{3D08EC91-35AF-4E1A-88D3-651E5AB5D78D}">
    <filterColumn colId="0" hiddenButton="1"/>
    <filterColumn colId="1" hiddenButton="1"/>
  </autoFilter>
  <tableColumns count="2">
    <tableColumn id="1" xr3:uid="{4B37E2E4-CAF8-48BB-8DEE-D1057E455254}" name="Date dif">
      <calculatedColumnFormula>L1-$S$2</calculatedColumnFormula>
    </tableColumn>
    <tableColumn id="2" xr3:uid="{CE93CAAE-93AB-495F-A28B-5FB20C0F5F24}" name="Date calcul">
      <calculatedColumnFormula>S2*$T$2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1EE4383-F056-43D3-96D5-F5E975C64329}">
  <we:reference id="wa200000018" version="21.5.1.1" store="en-001" storeType="OMEX"/>
  <we:alternateReferences>
    <we:reference id="WA200000018" version="21.5.1.1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D01B-43D4-442C-B138-AF1D7E16ACCF}">
  <sheetPr codeName="Feuil1"/>
  <dimension ref="A1:Y53"/>
  <sheetViews>
    <sheetView showGridLines="0" tabSelected="1" zoomScaleNormal="100" workbookViewId="0">
      <selection activeCell="L10" sqref="L10"/>
    </sheetView>
  </sheetViews>
  <sheetFormatPr baseColWidth="10" defaultColWidth="11.42578125" defaultRowHeight="15" x14ac:dyDescent="0.25"/>
  <cols>
    <col min="1" max="1" width="10.7109375" bestFit="1" customWidth="1"/>
    <col min="2" max="5" width="11.5703125" bestFit="1" customWidth="1"/>
    <col min="6" max="6" width="12.5703125" bestFit="1" customWidth="1"/>
    <col min="10" max="10" width="5.42578125" customWidth="1"/>
    <col min="14" max="14" width="13.7109375" bestFit="1" customWidth="1"/>
    <col min="16" max="16" width="1.7109375" customWidth="1"/>
    <col min="17" max="17" width="16.7109375" style="6" bestFit="1" customWidth="1"/>
    <col min="18" max="18" width="11.85546875" style="6" bestFit="1" customWidth="1"/>
    <col min="19" max="19" width="10.7109375" hidden="1" customWidth="1"/>
    <col min="20" max="20" width="11" hidden="1" customWidth="1"/>
    <col min="21" max="21" width="6.85546875" hidden="1" customWidth="1"/>
    <col min="22" max="22" width="7.5703125" hidden="1" customWidth="1"/>
  </cols>
  <sheetData>
    <row r="1" spans="1:22" x14ac:dyDescent="0.25">
      <c r="A1" s="5" t="s">
        <v>0</v>
      </c>
      <c r="B1" s="5" t="s">
        <v>12</v>
      </c>
      <c r="C1" s="5" t="s">
        <v>13</v>
      </c>
      <c r="D1" s="5" t="s">
        <v>14</v>
      </c>
      <c r="E1" s="5" t="s">
        <v>15</v>
      </c>
      <c r="F1" s="5" t="s">
        <v>1</v>
      </c>
      <c r="G1" s="25" t="s">
        <v>33</v>
      </c>
      <c r="H1" s="5" t="s">
        <v>31</v>
      </c>
      <c r="I1" s="26" t="s">
        <v>32</v>
      </c>
      <c r="J1" s="24"/>
      <c r="K1" t="s">
        <v>2</v>
      </c>
      <c r="L1" t="s">
        <v>7</v>
      </c>
      <c r="N1" t="s">
        <v>5</v>
      </c>
      <c r="O1" t="s">
        <v>2</v>
      </c>
      <c r="S1" s="2" t="s">
        <v>18</v>
      </c>
      <c r="T1" t="s">
        <v>19</v>
      </c>
      <c r="V1" s="7">
        <f>(LOOKUP(9^9,A:A)-PREM)</f>
        <v>71</v>
      </c>
    </row>
    <row r="2" spans="1:22" x14ac:dyDescent="0.25">
      <c r="A2" s="2">
        <v>44564</v>
      </c>
      <c r="B2" s="4">
        <v>154.199997</v>
      </c>
      <c r="C2" s="4">
        <v>156.320007</v>
      </c>
      <c r="D2" s="4">
        <v>153.740005</v>
      </c>
      <c r="E2" s="4">
        <v>154.5</v>
      </c>
      <c r="F2" s="4">
        <v>479499</v>
      </c>
      <c r="G2" s="4">
        <v>154.199997</v>
      </c>
      <c r="H2" s="4">
        <v>154.199997</v>
      </c>
      <c r="I2" s="4">
        <v>154.199997</v>
      </c>
      <c r="J2" s="4"/>
      <c r="K2" t="s">
        <v>3</v>
      </c>
      <c r="L2" s="2">
        <v>44562</v>
      </c>
      <c r="N2" t="s">
        <v>6</v>
      </c>
      <c r="O2" t="s">
        <v>9</v>
      </c>
      <c r="S2" s="2">
        <v>25568</v>
      </c>
      <c r="T2">
        <f>24*3600</f>
        <v>86400</v>
      </c>
    </row>
    <row r="3" spans="1:22" x14ac:dyDescent="0.25">
      <c r="A3" s="2">
        <v>44565</v>
      </c>
      <c r="B3" s="4">
        <v>155.320007</v>
      </c>
      <c r="C3" s="4">
        <v>157.60000600000001</v>
      </c>
      <c r="D3" s="4">
        <v>154.38000500000001</v>
      </c>
      <c r="E3" s="4">
        <v>157.479996</v>
      </c>
      <c r="F3" s="4">
        <v>748015</v>
      </c>
      <c r="G3" s="4">
        <v>154.76000199999999</v>
      </c>
      <c r="H3" s="4">
        <v>154.76000199999999</v>
      </c>
      <c r="I3" s="4">
        <v>154.76000199999999</v>
      </c>
      <c r="J3" s="4"/>
      <c r="K3" t="s">
        <v>4</v>
      </c>
      <c r="L3" s="2">
        <f ca="1">TODAY()</f>
        <v>44635</v>
      </c>
      <c r="N3" t="s">
        <v>7</v>
      </c>
      <c r="O3" t="s">
        <v>10</v>
      </c>
      <c r="S3">
        <f>L2-$S$2</f>
        <v>18994</v>
      </c>
      <c r="T3">
        <f>S3*$T$2</f>
        <v>1641081600</v>
      </c>
    </row>
    <row r="4" spans="1:22" x14ac:dyDescent="0.25">
      <c r="A4" s="2">
        <v>44566</v>
      </c>
      <c r="B4" s="4">
        <v>157.240005</v>
      </c>
      <c r="C4" s="4">
        <v>160.03999300000001</v>
      </c>
      <c r="D4" s="4">
        <v>157.240005</v>
      </c>
      <c r="E4" s="4">
        <v>160.03999300000001</v>
      </c>
      <c r="F4" s="4">
        <v>804668</v>
      </c>
      <c r="G4" s="4">
        <v>155.58666966666667</v>
      </c>
      <c r="H4" s="4">
        <v>155.58666966666667</v>
      </c>
      <c r="I4" s="4">
        <v>155.58666966666667</v>
      </c>
      <c r="J4" s="4"/>
      <c r="N4" t="s">
        <v>8</v>
      </c>
      <c r="O4" t="s">
        <v>11</v>
      </c>
      <c r="S4">
        <f ca="1">L3-$S$2</f>
        <v>19067</v>
      </c>
      <c r="T4">
        <f ca="1">S4*$T$2</f>
        <v>1647388800</v>
      </c>
    </row>
    <row r="5" spans="1:22" x14ac:dyDescent="0.25">
      <c r="A5" s="2">
        <v>44567</v>
      </c>
      <c r="B5" s="4">
        <v>158.39999399999999</v>
      </c>
      <c r="C5" s="4">
        <v>159.60000600000001</v>
      </c>
      <c r="D5" s="4">
        <v>156.96000699999999</v>
      </c>
      <c r="E5" s="4">
        <v>157</v>
      </c>
      <c r="F5" s="4">
        <v>782383</v>
      </c>
      <c r="G5" s="4">
        <v>156.29000074999999</v>
      </c>
      <c r="H5" s="4">
        <v>156.29000074999999</v>
      </c>
      <c r="I5" s="4">
        <v>156.29000074999999</v>
      </c>
      <c r="J5" s="4"/>
      <c r="Q5" s="6" t="s">
        <v>2</v>
      </c>
      <c r="R5" s="6" t="str">
        <f>INDEX(O:O,MATCH(titre,N:N,0))</f>
        <v>Air liquide</v>
      </c>
    </row>
    <row r="6" spans="1:22" x14ac:dyDescent="0.25">
      <c r="A6" s="2">
        <v>44568</v>
      </c>
      <c r="B6" s="4">
        <v>156.220001</v>
      </c>
      <c r="C6" s="4">
        <v>157.820007</v>
      </c>
      <c r="D6" s="4">
        <v>155.520004</v>
      </c>
      <c r="E6" s="4">
        <v>156.44000199999999</v>
      </c>
      <c r="F6" s="4">
        <v>695505</v>
      </c>
      <c r="G6" s="4">
        <v>156.27600079999999</v>
      </c>
      <c r="H6" s="4">
        <v>156.27600079999999</v>
      </c>
      <c r="I6" s="4">
        <v>156.27600079999999</v>
      </c>
      <c r="J6" s="4"/>
      <c r="Q6" s="11" t="s">
        <v>16</v>
      </c>
      <c r="R6" s="13" t="str">
        <f>DATEDIF(0,V1,"y")&amp;"y "&amp;DATEDIF(0,V1,"ym")&amp;"m "&amp;DATEDIF(0,V1,"md")&amp;"d"</f>
        <v>0y 2m 11d</v>
      </c>
    </row>
    <row r="7" spans="1:22" x14ac:dyDescent="0.25">
      <c r="A7" s="2">
        <v>44571</v>
      </c>
      <c r="B7" s="4">
        <v>157.320007</v>
      </c>
      <c r="C7" s="4">
        <v>158.58000200000001</v>
      </c>
      <c r="D7" s="4">
        <v>155.779999</v>
      </c>
      <c r="E7" s="4">
        <v>156.08000200000001</v>
      </c>
      <c r="F7" s="4">
        <v>584243</v>
      </c>
      <c r="G7" s="4">
        <v>156.45000183333335</v>
      </c>
      <c r="H7" s="4">
        <v>156.45000183333335</v>
      </c>
      <c r="I7" s="4">
        <v>156.45000183333335</v>
      </c>
      <c r="J7" s="4"/>
      <c r="Q7" s="15" t="s">
        <v>17</v>
      </c>
      <c r="R7" s="16">
        <f>AVERAGE(F:F)</f>
        <v>935150.59615384613</v>
      </c>
    </row>
    <row r="8" spans="1:22" x14ac:dyDescent="0.25">
      <c r="A8" s="2">
        <v>44572</v>
      </c>
      <c r="B8" s="4">
        <v>157</v>
      </c>
      <c r="C8" s="4">
        <v>158.63999899999999</v>
      </c>
      <c r="D8" s="4">
        <v>156.41999799999999</v>
      </c>
      <c r="E8" s="4">
        <v>156.740005</v>
      </c>
      <c r="F8" s="4">
        <v>672484</v>
      </c>
      <c r="G8" s="4">
        <v>156.52857299999999</v>
      </c>
      <c r="H8" s="4">
        <v>156.52857299999999</v>
      </c>
      <c r="I8" s="4">
        <v>156.52857299999999</v>
      </c>
      <c r="J8" s="4"/>
      <c r="Q8" s="12" t="s">
        <v>21</v>
      </c>
      <c r="R8" s="17">
        <f>VLOOKUP(9^9,$E2:$E981188,1)</f>
        <v>148.03999300000001</v>
      </c>
    </row>
    <row r="9" spans="1:22" x14ac:dyDescent="0.25">
      <c r="A9" s="2">
        <v>44573</v>
      </c>
      <c r="B9" s="4">
        <v>157.88000500000001</v>
      </c>
      <c r="C9" s="4">
        <v>158.58000200000001</v>
      </c>
      <c r="D9" s="4">
        <v>156.820007</v>
      </c>
      <c r="E9" s="4">
        <v>158.199997</v>
      </c>
      <c r="F9" s="4">
        <v>622364</v>
      </c>
      <c r="G9" s="4">
        <v>156.69750199999999</v>
      </c>
      <c r="H9" s="4">
        <v>156.69750199999999</v>
      </c>
      <c r="I9" s="4">
        <v>156.69750199999999</v>
      </c>
      <c r="J9" s="4"/>
      <c r="Q9" s="12" t="s">
        <v>22</v>
      </c>
      <c r="R9" s="21">
        <f>($R$8-HLOOKUP(9^9,$E2:$E981188,1))/HLOOKUP(9^9,$E2:$E981188,1)</f>
        <v>-4.1812343042071133E-2</v>
      </c>
    </row>
    <row r="10" spans="1:22" x14ac:dyDescent="0.25">
      <c r="A10" s="2">
        <v>44574</v>
      </c>
      <c r="B10" s="4">
        <v>158.220001</v>
      </c>
      <c r="C10" s="4">
        <v>159</v>
      </c>
      <c r="D10" s="4">
        <v>156.58000200000001</v>
      </c>
      <c r="E10" s="4">
        <v>156.58000200000001</v>
      </c>
      <c r="F10" s="4">
        <v>650388</v>
      </c>
      <c r="G10" s="4">
        <v>156.86666855555552</v>
      </c>
      <c r="H10" s="4">
        <v>156.86666855555552</v>
      </c>
      <c r="I10" s="4">
        <v>156.86666855555552</v>
      </c>
      <c r="J10" s="4"/>
      <c r="Q10" s="11" t="s">
        <v>20</v>
      </c>
      <c r="R10" s="13">
        <f>_xlfn.STDEV.P(E:E)</f>
        <v>6109.2044039767989</v>
      </c>
    </row>
    <row r="11" spans="1:22" x14ac:dyDescent="0.25">
      <c r="A11" s="2">
        <v>44575</v>
      </c>
      <c r="B11" s="4">
        <v>156.300003</v>
      </c>
      <c r="C11" s="4">
        <v>156.300003</v>
      </c>
      <c r="D11" s="4">
        <v>153.58000200000001</v>
      </c>
      <c r="E11" s="4">
        <v>154.740005</v>
      </c>
      <c r="F11" s="4">
        <v>717404</v>
      </c>
      <c r="G11" s="4">
        <v>156.810002</v>
      </c>
      <c r="H11" s="4">
        <v>156.810002</v>
      </c>
      <c r="I11" s="4">
        <v>156.810002</v>
      </c>
      <c r="J11" s="4"/>
      <c r="Q11" s="12" t="s">
        <v>29</v>
      </c>
      <c r="R11" s="14">
        <f>_xlfn.QUARTILE.INC(E:E,0)</f>
        <v>137.61999499999999</v>
      </c>
    </row>
    <row r="12" spans="1:22" x14ac:dyDescent="0.25">
      <c r="A12" s="2">
        <v>44578</v>
      </c>
      <c r="B12" s="4">
        <v>155.08000200000001</v>
      </c>
      <c r="C12" s="4">
        <v>156.020004</v>
      </c>
      <c r="D12" s="4">
        <v>154.279999</v>
      </c>
      <c r="E12" s="4">
        <v>155.300003</v>
      </c>
      <c r="F12" s="4">
        <v>481126</v>
      </c>
      <c r="G12" s="4">
        <v>156.65272927272724</v>
      </c>
      <c r="H12" s="4">
        <v>156.65272927272724</v>
      </c>
      <c r="I12" s="4">
        <v>156.65272927272724</v>
      </c>
      <c r="J12" s="4"/>
      <c r="Q12" s="6" t="s">
        <v>23</v>
      </c>
      <c r="R12" s="8">
        <f>_xlfn.QUARTILE.INC(E:E,1)</f>
        <v>146.49499900000001</v>
      </c>
    </row>
    <row r="13" spans="1:22" x14ac:dyDescent="0.25">
      <c r="A13" s="2">
        <v>44579</v>
      </c>
      <c r="B13" s="4">
        <v>155.220001</v>
      </c>
      <c r="C13" s="4">
        <v>155.300003</v>
      </c>
      <c r="D13" s="4">
        <v>153.58000200000001</v>
      </c>
      <c r="E13" s="4">
        <v>153.58000200000001</v>
      </c>
      <c r="F13" s="4">
        <v>888836</v>
      </c>
      <c r="G13" s="4">
        <v>156.53333524999996</v>
      </c>
      <c r="H13" s="4">
        <v>156.53333524999996</v>
      </c>
      <c r="I13" s="4">
        <v>156.53333524999996</v>
      </c>
      <c r="J13" s="4"/>
      <c r="Q13" s="6" t="s">
        <v>24</v>
      </c>
      <c r="R13" s="8">
        <f>_xlfn.QUARTILE.INC(E:E,2)</f>
        <v>150.520004</v>
      </c>
      <c r="S13" s="2"/>
    </row>
    <row r="14" spans="1:22" x14ac:dyDescent="0.25">
      <c r="A14" s="2">
        <v>44580</v>
      </c>
      <c r="B14" s="4">
        <v>153.16000399999999</v>
      </c>
      <c r="C14" s="4">
        <v>156.60000600000001</v>
      </c>
      <c r="D14" s="4">
        <v>152.60000600000001</v>
      </c>
      <c r="E14" s="4">
        <v>155.800003</v>
      </c>
      <c r="F14" s="4">
        <v>677205</v>
      </c>
      <c r="G14" s="4">
        <v>156.2738482307692</v>
      </c>
      <c r="H14" s="4">
        <v>156.2738482307692</v>
      </c>
      <c r="I14" s="4">
        <v>156.2738482307692</v>
      </c>
      <c r="J14" s="4"/>
      <c r="Q14" s="6" t="s">
        <v>25</v>
      </c>
      <c r="R14" s="8">
        <f>_xlfn.QUARTILE.INC(E:E,3)</f>
        <v>154.85500300000001</v>
      </c>
    </row>
    <row r="15" spans="1:22" x14ac:dyDescent="0.25">
      <c r="A15" s="2">
        <v>44581</v>
      </c>
      <c r="B15" s="4">
        <v>155.39999399999999</v>
      </c>
      <c r="C15" s="4">
        <v>157.89999399999999</v>
      </c>
      <c r="D15" s="4">
        <v>154.5</v>
      </c>
      <c r="E15" s="4">
        <v>157.53999300000001</v>
      </c>
      <c r="F15" s="4">
        <v>624480</v>
      </c>
      <c r="G15" s="4">
        <v>156.21143007142857</v>
      </c>
      <c r="H15" s="4">
        <v>156.21143007142857</v>
      </c>
      <c r="I15" s="4">
        <v>156.21143007142857</v>
      </c>
      <c r="J15" s="4"/>
      <c r="Q15" s="6" t="s">
        <v>30</v>
      </c>
      <c r="R15" s="8">
        <f>_xlfn.QUARTILE.INC(E:E,4)</f>
        <v>44634</v>
      </c>
      <c r="S15" s="3"/>
    </row>
    <row r="16" spans="1:22" x14ac:dyDescent="0.25">
      <c r="A16" s="2">
        <v>44582</v>
      </c>
      <c r="B16" s="4">
        <v>155.36000100000001</v>
      </c>
      <c r="C16" s="4">
        <v>156.699997</v>
      </c>
      <c r="D16" s="4">
        <v>153.60000600000001</v>
      </c>
      <c r="E16" s="4">
        <v>155.199997</v>
      </c>
      <c r="F16" s="4">
        <v>915068</v>
      </c>
      <c r="G16" s="4">
        <v>156.15466813333333</v>
      </c>
      <c r="H16" s="4">
        <v>156.15466813333333</v>
      </c>
      <c r="I16" s="4">
        <v>156.15466813333333</v>
      </c>
      <c r="J16" s="4"/>
    </row>
    <row r="17" spans="1:25" x14ac:dyDescent="0.25">
      <c r="A17" s="2">
        <v>44585</v>
      </c>
      <c r="B17" s="4">
        <v>154.679993</v>
      </c>
      <c r="C17" s="4">
        <v>156.279999</v>
      </c>
      <c r="D17" s="4">
        <v>150.60000600000001</v>
      </c>
      <c r="E17" s="4">
        <v>150.720001</v>
      </c>
      <c r="F17" s="4">
        <v>1060934</v>
      </c>
      <c r="G17" s="4">
        <v>156.0625009375</v>
      </c>
      <c r="H17" s="4">
        <v>156.0625009375</v>
      </c>
      <c r="I17" s="4">
        <v>156.0625009375</v>
      </c>
      <c r="J17" s="4"/>
    </row>
    <row r="18" spans="1:25" x14ac:dyDescent="0.25">
      <c r="A18" s="2">
        <v>44586</v>
      </c>
      <c r="B18" s="4">
        <v>152.820007</v>
      </c>
      <c r="C18" s="4">
        <v>152.91999799999999</v>
      </c>
      <c r="D18" s="4">
        <v>150.94000199999999</v>
      </c>
      <c r="E18" s="4">
        <v>152.10000600000001</v>
      </c>
      <c r="F18" s="4">
        <v>780337</v>
      </c>
      <c r="G18" s="4">
        <v>155.87176599999998</v>
      </c>
      <c r="H18" s="4">
        <v>155.87176599999998</v>
      </c>
      <c r="I18" s="4">
        <v>155.87176599999998</v>
      </c>
      <c r="J18" s="4"/>
    </row>
    <row r="19" spans="1:25" x14ac:dyDescent="0.25">
      <c r="A19" s="2">
        <v>44587</v>
      </c>
      <c r="B19" s="4">
        <v>152.55999800000001</v>
      </c>
      <c r="C19" s="4">
        <v>154.39999399999999</v>
      </c>
      <c r="D19" s="4">
        <v>152.05999800000001</v>
      </c>
      <c r="E19" s="4">
        <v>152.38000500000001</v>
      </c>
      <c r="F19" s="4">
        <v>671508</v>
      </c>
      <c r="G19" s="4">
        <v>155.68777888888889</v>
      </c>
      <c r="H19" s="4">
        <v>155.68777888888889</v>
      </c>
      <c r="I19" s="4">
        <v>155.68777888888889</v>
      </c>
      <c r="J19" s="4"/>
      <c r="Y19" s="18"/>
    </row>
    <row r="20" spans="1:25" x14ac:dyDescent="0.25">
      <c r="A20" s="2">
        <v>44588</v>
      </c>
      <c r="B20" s="4">
        <v>151.89999399999999</v>
      </c>
      <c r="C20" s="4">
        <v>154.759995</v>
      </c>
      <c r="D20" s="4">
        <v>151.5</v>
      </c>
      <c r="E20" s="4">
        <v>153.520004</v>
      </c>
      <c r="F20" s="4">
        <v>741514</v>
      </c>
      <c r="G20" s="4">
        <v>155.48842178947368</v>
      </c>
      <c r="H20" s="4">
        <v>155.48842178947368</v>
      </c>
      <c r="I20" s="4">
        <v>155.48842178947368</v>
      </c>
      <c r="J20" s="4"/>
    </row>
    <row r="21" spans="1:25" x14ac:dyDescent="0.25">
      <c r="A21" s="2">
        <v>44589</v>
      </c>
      <c r="B21" s="4">
        <v>152.220001</v>
      </c>
      <c r="C21" s="4">
        <v>152.699997</v>
      </c>
      <c r="D21" s="4">
        <v>149.66000399999999</v>
      </c>
      <c r="E21" s="4">
        <v>151.199997</v>
      </c>
      <c r="F21" s="4">
        <v>920652</v>
      </c>
      <c r="G21" s="4">
        <v>155.32500075000002</v>
      </c>
      <c r="H21" s="4">
        <v>155.32500075000002</v>
      </c>
      <c r="I21" s="4">
        <v>155.32500075000002</v>
      </c>
      <c r="J21" s="4"/>
      <c r="O21" s="1"/>
      <c r="P21" s="1"/>
      <c r="R21" s="9"/>
      <c r="X21" s="10"/>
    </row>
    <row r="22" spans="1:25" x14ac:dyDescent="0.25">
      <c r="A22" s="2">
        <v>44592</v>
      </c>
      <c r="B22" s="4">
        <v>152.55999800000001</v>
      </c>
      <c r="C22" s="4">
        <v>152.89999399999999</v>
      </c>
      <c r="D22" s="4">
        <v>149.89999399999999</v>
      </c>
      <c r="E22" s="4">
        <v>151.38000500000001</v>
      </c>
      <c r="F22" s="4">
        <v>898385</v>
      </c>
      <c r="G22" s="4">
        <v>155.2430008</v>
      </c>
      <c r="H22" s="4">
        <v>155.19333395238095</v>
      </c>
      <c r="I22" s="4">
        <v>155.19333395238095</v>
      </c>
      <c r="J22" s="4"/>
      <c r="R22" s="7"/>
    </row>
    <row r="23" spans="1:25" x14ac:dyDescent="0.25">
      <c r="A23" s="2">
        <v>44593</v>
      </c>
      <c r="B23" s="4">
        <v>152.11999499999999</v>
      </c>
      <c r="C23" s="4">
        <v>153.61999499999999</v>
      </c>
      <c r="D23" s="4">
        <v>151.820007</v>
      </c>
      <c r="E23" s="4">
        <v>152.05999800000001</v>
      </c>
      <c r="F23" s="4">
        <v>655822</v>
      </c>
      <c r="G23" s="4">
        <v>155.08300020000001</v>
      </c>
      <c r="H23" s="4">
        <v>155.05363672727273</v>
      </c>
      <c r="I23" s="4">
        <v>155.05363672727273</v>
      </c>
      <c r="J23" s="4"/>
      <c r="R23" s="7"/>
    </row>
    <row r="24" spans="1:25" x14ac:dyDescent="0.25">
      <c r="A24" s="2">
        <v>44594</v>
      </c>
      <c r="B24" s="4">
        <v>153.5</v>
      </c>
      <c r="C24" s="4">
        <v>154.320007</v>
      </c>
      <c r="D24" s="4">
        <v>152.779999</v>
      </c>
      <c r="E24" s="4">
        <v>154.020004</v>
      </c>
      <c r="F24" s="4">
        <v>597910</v>
      </c>
      <c r="G24" s="4">
        <v>154.89599995</v>
      </c>
      <c r="H24" s="4">
        <v>154.98608730434785</v>
      </c>
      <c r="I24" s="4">
        <v>154.98608730434785</v>
      </c>
      <c r="J24" s="4"/>
      <c r="N24" s="22"/>
      <c r="R24" s="7"/>
    </row>
    <row r="25" spans="1:25" x14ac:dyDescent="0.25">
      <c r="A25" s="2">
        <v>44595</v>
      </c>
      <c r="B25" s="4">
        <v>154.320007</v>
      </c>
      <c r="C25" s="4">
        <v>154.33999600000001</v>
      </c>
      <c r="D25" s="4">
        <v>150.88000500000001</v>
      </c>
      <c r="E25" s="4">
        <v>151</v>
      </c>
      <c r="F25" s="4">
        <v>705613</v>
      </c>
      <c r="G25" s="4">
        <v>154.6920006</v>
      </c>
      <c r="H25" s="4">
        <v>154.95833395833333</v>
      </c>
      <c r="I25" s="4">
        <v>154.95833395833333</v>
      </c>
      <c r="J25" s="4"/>
      <c r="N25" s="23"/>
      <c r="R25" s="7"/>
    </row>
    <row r="26" spans="1:25" x14ac:dyDescent="0.25">
      <c r="A26" s="2">
        <v>44596</v>
      </c>
      <c r="B26" s="4">
        <v>150.96000699999999</v>
      </c>
      <c r="C26" s="4">
        <v>151.16000399999999</v>
      </c>
      <c r="D26" s="4">
        <v>146.220001</v>
      </c>
      <c r="E26" s="4">
        <v>147.259995</v>
      </c>
      <c r="F26" s="4">
        <v>1113735</v>
      </c>
      <c r="G26" s="4">
        <v>154.42900090000001</v>
      </c>
      <c r="H26" s="4">
        <v>154.79840088</v>
      </c>
      <c r="I26" s="4">
        <v>154.79840088</v>
      </c>
      <c r="J26" s="4"/>
    </row>
    <row r="27" spans="1:25" x14ac:dyDescent="0.25">
      <c r="A27" s="2">
        <v>44599</v>
      </c>
      <c r="B27" s="4">
        <v>147.740005</v>
      </c>
      <c r="C27" s="4">
        <v>148</v>
      </c>
      <c r="D27" s="4">
        <v>145.03999300000001</v>
      </c>
      <c r="E27" s="4">
        <v>146.5</v>
      </c>
      <c r="F27" s="4">
        <v>622484</v>
      </c>
      <c r="G27" s="4">
        <v>153.95000080000003</v>
      </c>
      <c r="H27" s="4">
        <v>154.52692411538462</v>
      </c>
      <c r="I27" s="4">
        <v>154.52692411538462</v>
      </c>
      <c r="J27" s="4"/>
    </row>
    <row r="28" spans="1:25" x14ac:dyDescent="0.25">
      <c r="A28" s="2">
        <v>44600</v>
      </c>
      <c r="B28" s="4">
        <v>146.86000100000001</v>
      </c>
      <c r="C28" s="4">
        <v>148.199997</v>
      </c>
      <c r="D28" s="4">
        <v>145.020004</v>
      </c>
      <c r="E28" s="4">
        <v>145.820007</v>
      </c>
      <c r="F28" s="4">
        <v>806333</v>
      </c>
      <c r="G28" s="4">
        <v>153.44300085000003</v>
      </c>
      <c r="H28" s="4">
        <v>154.242964</v>
      </c>
      <c r="I28" s="4">
        <v>154.242964</v>
      </c>
      <c r="J28" s="4"/>
    </row>
    <row r="29" spans="1:25" x14ac:dyDescent="0.25">
      <c r="A29" s="2">
        <v>44601</v>
      </c>
      <c r="B29" s="4">
        <v>146.39999399999999</v>
      </c>
      <c r="C29" s="4">
        <v>147.979996</v>
      </c>
      <c r="D29" s="4">
        <v>145.46000699999999</v>
      </c>
      <c r="E29" s="4">
        <v>145.86000100000001</v>
      </c>
      <c r="F29" s="4">
        <v>924969</v>
      </c>
      <c r="G29" s="4">
        <v>152.86900030000001</v>
      </c>
      <c r="H29" s="4">
        <v>153.96285792857142</v>
      </c>
      <c r="I29" s="4">
        <v>153.96285792857142</v>
      </c>
      <c r="J29" s="4"/>
    </row>
    <row r="30" spans="1:25" x14ac:dyDescent="0.25">
      <c r="A30" s="2">
        <v>44602</v>
      </c>
      <c r="B30" s="4">
        <v>146.16000399999999</v>
      </c>
      <c r="C30" s="4">
        <v>149.11999499999999</v>
      </c>
      <c r="D30" s="4">
        <v>145.96000699999999</v>
      </c>
      <c r="E30" s="4">
        <v>148</v>
      </c>
      <c r="F30" s="4">
        <v>1008050</v>
      </c>
      <c r="G30" s="4">
        <v>152.26600045000001</v>
      </c>
      <c r="H30" s="4">
        <v>153.69379400000003</v>
      </c>
      <c r="I30" s="4">
        <v>153.69379400000003</v>
      </c>
      <c r="J30" s="4"/>
    </row>
    <row r="31" spans="1:25" x14ac:dyDescent="0.25">
      <c r="A31" s="2">
        <v>44603</v>
      </c>
      <c r="B31" s="4">
        <v>146.83999600000001</v>
      </c>
      <c r="C31" s="4">
        <v>147.03999300000001</v>
      </c>
      <c r="D31" s="4">
        <v>142.759995</v>
      </c>
      <c r="E31" s="4">
        <v>143.679993</v>
      </c>
      <c r="F31" s="4">
        <v>1092460</v>
      </c>
      <c r="G31" s="4">
        <v>151.79300010000003</v>
      </c>
      <c r="H31" s="4">
        <v>153.46533406666668</v>
      </c>
      <c r="I31" s="4">
        <v>153.46533406666668</v>
      </c>
      <c r="J31" s="4"/>
    </row>
    <row r="32" spans="1:25" x14ac:dyDescent="0.25">
      <c r="A32" s="2">
        <v>44606</v>
      </c>
      <c r="B32" s="4">
        <v>142.10000600000001</v>
      </c>
      <c r="C32" s="4">
        <v>142.11999499999999</v>
      </c>
      <c r="D32" s="4">
        <v>138.91999799999999</v>
      </c>
      <c r="E32" s="4">
        <v>142.11999499999999</v>
      </c>
      <c r="F32" s="4">
        <v>1204381</v>
      </c>
      <c r="G32" s="4">
        <v>151.14400030000002</v>
      </c>
      <c r="H32" s="4">
        <v>153.09871058064516</v>
      </c>
      <c r="I32" s="4">
        <v>153.09871058064516</v>
      </c>
      <c r="J32" s="4"/>
    </row>
    <row r="33" spans="1:10" x14ac:dyDescent="0.25">
      <c r="A33" s="2">
        <v>44607</v>
      </c>
      <c r="B33" s="4">
        <v>142</v>
      </c>
      <c r="C33" s="4">
        <v>144.55999800000001</v>
      </c>
      <c r="D33" s="4">
        <v>141.39999399999999</v>
      </c>
      <c r="E33" s="4">
        <v>144.520004</v>
      </c>
      <c r="F33" s="4">
        <v>762944</v>
      </c>
      <c r="G33" s="4">
        <v>150.48300025</v>
      </c>
      <c r="H33" s="4">
        <v>152.751875875</v>
      </c>
      <c r="I33" s="4">
        <v>152.751875875</v>
      </c>
      <c r="J33" s="4"/>
    </row>
    <row r="34" spans="1:10" x14ac:dyDescent="0.25">
      <c r="A34" s="2">
        <v>44608</v>
      </c>
      <c r="B34" s="4">
        <v>148.86000100000001</v>
      </c>
      <c r="C34" s="4">
        <v>150.240005</v>
      </c>
      <c r="D34" s="4">
        <v>147.46000699999999</v>
      </c>
      <c r="E34" s="4">
        <v>148.39999399999999</v>
      </c>
      <c r="F34" s="4">
        <v>1005665</v>
      </c>
      <c r="G34" s="4">
        <v>150.26800010000002</v>
      </c>
      <c r="H34" s="4">
        <v>152.63394027272727</v>
      </c>
      <c r="I34" s="4">
        <v>152.63394027272727</v>
      </c>
      <c r="J34" s="4"/>
    </row>
    <row r="35" spans="1:10" x14ac:dyDescent="0.25">
      <c r="A35" s="2">
        <v>44609</v>
      </c>
      <c r="B35" s="4">
        <v>149.33999600000001</v>
      </c>
      <c r="C35" s="4">
        <v>151.320007</v>
      </c>
      <c r="D35" s="4">
        <v>148.89999399999999</v>
      </c>
      <c r="E35" s="4">
        <v>150.320007</v>
      </c>
      <c r="F35" s="4">
        <v>983143</v>
      </c>
      <c r="G35" s="4">
        <v>149.96500020000002</v>
      </c>
      <c r="H35" s="4">
        <v>152.53705955882353</v>
      </c>
      <c r="I35" s="4">
        <v>152.53705955882353</v>
      </c>
      <c r="J35" s="4"/>
    </row>
    <row r="36" spans="1:10" x14ac:dyDescent="0.25">
      <c r="A36" s="2">
        <v>44610</v>
      </c>
      <c r="B36" s="4">
        <v>150.16000399999999</v>
      </c>
      <c r="C36" s="4">
        <v>150.800003</v>
      </c>
      <c r="D36" s="4">
        <v>148.699997</v>
      </c>
      <c r="E36" s="4">
        <v>150.740005</v>
      </c>
      <c r="F36" s="4">
        <v>1008748</v>
      </c>
      <c r="G36" s="4">
        <v>149.70500035000003</v>
      </c>
      <c r="H36" s="4">
        <v>152.46914368571427</v>
      </c>
      <c r="I36" s="4">
        <v>152.46914368571427</v>
      </c>
      <c r="J36" s="4"/>
    </row>
    <row r="37" spans="1:10" x14ac:dyDescent="0.25">
      <c r="A37" s="2">
        <v>44613</v>
      </c>
      <c r="B37" s="4">
        <v>151.86000100000001</v>
      </c>
      <c r="C37" s="4">
        <v>152.179993</v>
      </c>
      <c r="D37" s="4">
        <v>145.679993</v>
      </c>
      <c r="E37" s="4">
        <v>146.679993</v>
      </c>
      <c r="F37" s="4">
        <v>816912</v>
      </c>
      <c r="G37" s="4">
        <v>149.56400075000002</v>
      </c>
      <c r="H37" s="4">
        <v>152.45222305555555</v>
      </c>
      <c r="I37" s="4">
        <v>152.45222305555555</v>
      </c>
      <c r="J37" s="4"/>
    </row>
    <row r="38" spans="1:10" x14ac:dyDescent="0.25">
      <c r="A38" s="2">
        <v>44614</v>
      </c>
      <c r="B38" s="4">
        <v>143.5</v>
      </c>
      <c r="C38" s="4">
        <v>147.66000399999999</v>
      </c>
      <c r="D38" s="4">
        <v>143.11999499999999</v>
      </c>
      <c r="E38" s="4">
        <v>146.479996</v>
      </c>
      <c r="F38" s="4">
        <v>975223</v>
      </c>
      <c r="G38" s="4">
        <v>149.09800040000002</v>
      </c>
      <c r="H38" s="4">
        <v>152.21027108108109</v>
      </c>
      <c r="I38" s="4">
        <v>152.21027108108109</v>
      </c>
      <c r="J38" s="4"/>
    </row>
    <row r="39" spans="1:10" x14ac:dyDescent="0.25">
      <c r="A39" s="2">
        <v>44615</v>
      </c>
      <c r="B39" s="4">
        <v>147.320007</v>
      </c>
      <c r="C39" s="4">
        <v>150.88000500000001</v>
      </c>
      <c r="D39" s="4">
        <v>146.779999</v>
      </c>
      <c r="E39" s="4">
        <v>148.259995</v>
      </c>
      <c r="F39" s="4">
        <v>1052462</v>
      </c>
      <c r="G39" s="4">
        <v>148.83600085</v>
      </c>
      <c r="H39" s="4">
        <v>152.08157992105262</v>
      </c>
      <c r="I39" s="4">
        <v>152.08157992105262</v>
      </c>
      <c r="J39" s="4"/>
    </row>
    <row r="40" spans="1:10" x14ac:dyDescent="0.25">
      <c r="A40" s="2">
        <v>44616</v>
      </c>
      <c r="B40" s="4">
        <v>143.5</v>
      </c>
      <c r="C40" s="4">
        <v>147.11999499999999</v>
      </c>
      <c r="D40" s="4">
        <v>143.11999499999999</v>
      </c>
      <c r="E40" s="4">
        <v>144.58000200000001</v>
      </c>
      <c r="F40" s="4">
        <v>1632842</v>
      </c>
      <c r="G40" s="4">
        <v>148.41600115</v>
      </c>
      <c r="H40" s="4">
        <v>151.86153941025643</v>
      </c>
      <c r="I40" s="4">
        <v>151.86153941025643</v>
      </c>
      <c r="J40" s="4"/>
    </row>
    <row r="41" spans="1:10" x14ac:dyDescent="0.25">
      <c r="A41" s="2">
        <v>44617</v>
      </c>
      <c r="B41" s="4">
        <v>145.13999899999999</v>
      </c>
      <c r="C41" s="4">
        <v>148.58000200000001</v>
      </c>
      <c r="D41" s="4">
        <v>144.05999800000001</v>
      </c>
      <c r="E41" s="4">
        <v>148</v>
      </c>
      <c r="F41" s="4">
        <v>1215166</v>
      </c>
      <c r="G41" s="4">
        <v>148.06200104999999</v>
      </c>
      <c r="H41" s="4">
        <v>151.6935009</v>
      </c>
      <c r="I41" s="4">
        <v>151.6935009</v>
      </c>
      <c r="J41" s="4"/>
    </row>
    <row r="42" spans="1:10" x14ac:dyDescent="0.25">
      <c r="A42" s="2">
        <v>44620</v>
      </c>
      <c r="B42" s="4">
        <v>146.05999800000001</v>
      </c>
      <c r="C42" s="4">
        <v>148.96000699999999</v>
      </c>
      <c r="D42" s="4">
        <v>144.479996</v>
      </c>
      <c r="E42" s="4">
        <v>148.699997</v>
      </c>
      <c r="F42" s="4">
        <v>1501784</v>
      </c>
      <c r="G42" s="4">
        <v>147.73700105</v>
      </c>
      <c r="H42" s="4">
        <v>151.5560983902439</v>
      </c>
      <c r="I42" s="4">
        <v>151.5560983902439</v>
      </c>
      <c r="J42" s="4"/>
    </row>
    <row r="43" spans="1:10" x14ac:dyDescent="0.25">
      <c r="A43" s="2">
        <v>44621</v>
      </c>
      <c r="B43" s="4">
        <v>147.83999600000001</v>
      </c>
      <c r="C43" s="4">
        <v>150.279999</v>
      </c>
      <c r="D43" s="4">
        <v>146.11999499999999</v>
      </c>
      <c r="E43" s="4">
        <v>147.96000699999999</v>
      </c>
      <c r="F43" s="4">
        <v>1340021</v>
      </c>
      <c r="G43" s="4">
        <v>147.52300110000002</v>
      </c>
      <c r="H43" s="4">
        <v>151.46761976190476</v>
      </c>
      <c r="I43" s="4">
        <v>151.46761976190476</v>
      </c>
      <c r="J43" s="4"/>
    </row>
    <row r="44" spans="1:10" x14ac:dyDescent="0.25">
      <c r="A44" s="2">
        <v>44622</v>
      </c>
      <c r="B44" s="4">
        <v>147.55999800000001</v>
      </c>
      <c r="C44" s="4">
        <v>149.740005</v>
      </c>
      <c r="D44" s="4">
        <v>145.10000600000001</v>
      </c>
      <c r="E44" s="4">
        <v>148.820007</v>
      </c>
      <c r="F44" s="4">
        <v>1195705</v>
      </c>
      <c r="G44" s="4">
        <v>147.22600100000002</v>
      </c>
      <c r="H44" s="4">
        <v>151.37674483720929</v>
      </c>
      <c r="I44" s="4">
        <v>151.37674483720929</v>
      </c>
      <c r="J44" s="4"/>
    </row>
    <row r="45" spans="1:10" x14ac:dyDescent="0.25">
      <c r="A45" s="2">
        <v>44623</v>
      </c>
      <c r="B45" s="4">
        <v>148.279999</v>
      </c>
      <c r="C45" s="4">
        <v>150.08000200000001</v>
      </c>
      <c r="D45" s="4">
        <v>147.199997</v>
      </c>
      <c r="E45" s="4">
        <v>147.520004</v>
      </c>
      <c r="F45" s="4">
        <v>708718</v>
      </c>
      <c r="G45" s="4">
        <v>146.92400060000003</v>
      </c>
      <c r="H45" s="4">
        <v>151.30636425</v>
      </c>
      <c r="I45" s="4">
        <v>151.30636425</v>
      </c>
      <c r="J45" s="4"/>
    </row>
    <row r="46" spans="1:10" x14ac:dyDescent="0.25">
      <c r="A46" s="2">
        <v>44624</v>
      </c>
      <c r="B46" s="4">
        <v>146.679993</v>
      </c>
      <c r="C46" s="4">
        <v>147.16000399999999</v>
      </c>
      <c r="D46" s="4">
        <v>143.020004</v>
      </c>
      <c r="E46" s="4">
        <v>143.240005</v>
      </c>
      <c r="F46" s="4">
        <v>1259330</v>
      </c>
      <c r="G46" s="4">
        <v>146.70999990000001</v>
      </c>
      <c r="H46" s="4">
        <v>151.20355599999999</v>
      </c>
      <c r="I46" s="4">
        <v>151.20355599999999</v>
      </c>
      <c r="J46" s="4"/>
    </row>
    <row r="47" spans="1:10" x14ac:dyDescent="0.25">
      <c r="A47" s="2">
        <v>44627</v>
      </c>
      <c r="B47" s="4">
        <v>140</v>
      </c>
      <c r="C47" s="4">
        <v>143.41999799999999</v>
      </c>
      <c r="D47" s="4">
        <v>137.55999800000001</v>
      </c>
      <c r="E47" s="4">
        <v>141.179993</v>
      </c>
      <c r="F47" s="4">
        <v>1378375</v>
      </c>
      <c r="G47" s="4">
        <v>146.32299965000001</v>
      </c>
      <c r="H47" s="4">
        <v>150.96000043478259</v>
      </c>
      <c r="I47" s="4">
        <v>150.96000043478259</v>
      </c>
      <c r="J47" s="4"/>
    </row>
    <row r="48" spans="1:10" x14ac:dyDescent="0.25">
      <c r="A48" s="2">
        <v>44628</v>
      </c>
      <c r="B48" s="4">
        <v>139.38000500000001</v>
      </c>
      <c r="C48" s="4">
        <v>144.53999300000001</v>
      </c>
      <c r="D48" s="4">
        <v>136.89999399999999</v>
      </c>
      <c r="E48" s="4">
        <v>137.61999499999999</v>
      </c>
      <c r="F48" s="4">
        <v>1838064</v>
      </c>
      <c r="G48" s="4">
        <v>145.94899985000001</v>
      </c>
      <c r="H48" s="4">
        <v>150.71361755319148</v>
      </c>
      <c r="I48" s="4">
        <v>150.71361755319148</v>
      </c>
      <c r="J48" s="4"/>
    </row>
    <row r="49" spans="1:10" x14ac:dyDescent="0.25">
      <c r="A49" s="2">
        <v>44629</v>
      </c>
      <c r="B49" s="4">
        <v>139.36000100000001</v>
      </c>
      <c r="C49" s="4">
        <v>145.979996</v>
      </c>
      <c r="D49" s="4">
        <v>139.05999800000001</v>
      </c>
      <c r="E49" s="4">
        <v>145.979996</v>
      </c>
      <c r="F49" s="4">
        <v>2035470</v>
      </c>
      <c r="G49" s="4">
        <v>145.59700020000002</v>
      </c>
      <c r="H49" s="4">
        <v>150.47708387499998</v>
      </c>
      <c r="I49" s="4">
        <v>150.47708387499998</v>
      </c>
      <c r="J49" s="4"/>
    </row>
    <row r="50" spans="1:10" x14ac:dyDescent="0.25">
      <c r="A50" s="2">
        <v>44630</v>
      </c>
      <c r="B50" s="4">
        <v>146.720001</v>
      </c>
      <c r="C50" s="4">
        <v>146.720001</v>
      </c>
      <c r="D50" s="4">
        <v>140.979996</v>
      </c>
      <c r="E50" s="4">
        <v>141.96000699999999</v>
      </c>
      <c r="F50" s="4">
        <v>1541890</v>
      </c>
      <c r="G50" s="4">
        <v>145.62500005000004</v>
      </c>
      <c r="H50" s="4">
        <v>150.4004087142857</v>
      </c>
      <c r="I50" s="4">
        <v>150.4004087142857</v>
      </c>
      <c r="J50" s="4"/>
    </row>
    <row r="51" spans="1:10" x14ac:dyDescent="0.25">
      <c r="A51" s="2">
        <v>44631</v>
      </c>
      <c r="B51" s="4">
        <v>142.179993</v>
      </c>
      <c r="C51" s="4">
        <v>148.979996</v>
      </c>
      <c r="D51" s="4">
        <v>140.08000200000001</v>
      </c>
      <c r="E51" s="4">
        <v>143.759995</v>
      </c>
      <c r="F51" s="4">
        <v>1436989</v>
      </c>
      <c r="G51" s="4">
        <v>145.39199990000003</v>
      </c>
      <c r="H51" s="4">
        <v>150.23600039999997</v>
      </c>
      <c r="I51" s="4">
        <v>150.23600039999997</v>
      </c>
      <c r="J51" s="4"/>
    </row>
    <row r="52" spans="1:10" x14ac:dyDescent="0.25">
      <c r="A52" s="2">
        <v>44634</v>
      </c>
      <c r="B52" s="4">
        <v>44634</v>
      </c>
      <c r="C52" s="4">
        <v>44634</v>
      </c>
      <c r="D52" s="4">
        <v>44634</v>
      </c>
      <c r="E52" s="4">
        <v>44634</v>
      </c>
      <c r="F52" s="4">
        <v>44634</v>
      </c>
      <c r="G52" s="4">
        <v>2369.9869996000002</v>
      </c>
      <c r="H52" s="4">
        <v>1039.8320004599998</v>
      </c>
      <c r="I52" s="4">
        <v>1022.4666670588234</v>
      </c>
    </row>
    <row r="53" spans="1:10" x14ac:dyDescent="0.25">
      <c r="A53" s="2">
        <v>44635</v>
      </c>
      <c r="B53" s="4">
        <v>147.08000200000001</v>
      </c>
      <c r="C53" s="4">
        <v>148.759995</v>
      </c>
      <c r="D53" s="4">
        <v>145.259995</v>
      </c>
      <c r="E53" s="4">
        <v>148.03999300000001</v>
      </c>
      <c r="F53" s="4">
        <v>744991</v>
      </c>
      <c r="G53" s="4">
        <v>2370.2409997000004</v>
      </c>
      <c r="H53" s="4">
        <v>1039.6672003599999</v>
      </c>
      <c r="I53" s="4">
        <v>1005.6323081153846</v>
      </c>
    </row>
  </sheetData>
  <phoneticPr fontId="5" type="noConversion"/>
  <dataValidations count="1">
    <dataValidation type="list" allowBlank="1" showInputMessage="1" showErrorMessage="1" sqref="L1" xr:uid="{4E6968FD-7FBD-4369-9D09-0EC9E26D08B5}">
      <formula1>INDIRECT("tbltitre[Code yahoo]")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histo">
                <anchor moveWithCells="1" sizeWithCells="1">
                  <from>
                    <xdr:col>16</xdr:col>
                    <xdr:colOff>133350</xdr:colOff>
                    <xdr:row>0</xdr:row>
                    <xdr:rowOff>47625</xdr:rowOff>
                  </from>
                  <to>
                    <xdr:col>17</xdr:col>
                    <xdr:colOff>638175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D45A-E0E5-496E-B41A-79A09D6B282C}">
  <sheetPr codeName="Feuil2"/>
  <dimension ref="A1:M54"/>
  <sheetViews>
    <sheetView topLeftCell="C1" workbookViewId="0">
      <selection activeCell="G4" sqref="G4"/>
    </sheetView>
  </sheetViews>
  <sheetFormatPr baseColWidth="10" defaultColWidth="11.42578125" defaultRowHeight="15" x14ac:dyDescent="0.25"/>
  <cols>
    <col min="1" max="1" width="21" bestFit="1" customWidth="1"/>
    <col min="2" max="2" width="17.5703125" bestFit="1" customWidth="1"/>
    <col min="3" max="4" width="16.7109375" bestFit="1" customWidth="1"/>
    <col min="5" max="5" width="17.7109375" bestFit="1" customWidth="1"/>
  </cols>
  <sheetData>
    <row r="1" spans="1:13" x14ac:dyDescent="0.25">
      <c r="A1" s="19" t="s">
        <v>26</v>
      </c>
      <c r="B1" t="s">
        <v>28</v>
      </c>
      <c r="C1" t="s">
        <v>34</v>
      </c>
      <c r="D1" t="s">
        <v>35</v>
      </c>
      <c r="E1" t="s">
        <v>36</v>
      </c>
    </row>
    <row r="2" spans="1:13" x14ac:dyDescent="0.25">
      <c r="A2" s="20">
        <v>44564</v>
      </c>
      <c r="B2" s="3">
        <v>154.5</v>
      </c>
      <c r="C2" s="3">
        <v>154.199997</v>
      </c>
      <c r="D2" s="3">
        <v>154.199997</v>
      </c>
      <c r="E2" s="3">
        <v>154.199997</v>
      </c>
    </row>
    <row r="3" spans="1:13" x14ac:dyDescent="0.25">
      <c r="A3" s="20">
        <v>44565</v>
      </c>
      <c r="B3" s="3">
        <v>157.479996</v>
      </c>
      <c r="C3" s="3">
        <v>154.76000199999999</v>
      </c>
      <c r="D3" s="3">
        <v>154.76000199999999</v>
      </c>
      <c r="E3" s="3">
        <v>154.76000199999999</v>
      </c>
    </row>
    <row r="4" spans="1:13" x14ac:dyDescent="0.25">
      <c r="A4" s="20">
        <v>44566</v>
      </c>
      <c r="B4" s="3">
        <v>160.03999300000001</v>
      </c>
      <c r="C4" s="3">
        <v>155.58666966666667</v>
      </c>
      <c r="D4" s="3">
        <v>155.58666966666667</v>
      </c>
      <c r="E4" s="3">
        <v>155.58666966666667</v>
      </c>
    </row>
    <row r="5" spans="1:13" x14ac:dyDescent="0.25">
      <c r="A5" s="20">
        <v>44567</v>
      </c>
      <c r="B5" s="3">
        <v>157</v>
      </c>
      <c r="C5" s="3">
        <v>156.29000074999999</v>
      </c>
      <c r="D5" s="3">
        <v>156.29000074999999</v>
      </c>
      <c r="E5" s="3">
        <v>156.29000074999999</v>
      </c>
    </row>
    <row r="6" spans="1:13" x14ac:dyDescent="0.25">
      <c r="A6" s="20">
        <v>44568</v>
      </c>
      <c r="B6" s="3">
        <v>156.44000199999999</v>
      </c>
      <c r="C6" s="3">
        <v>156.27600079999999</v>
      </c>
      <c r="D6" s="3">
        <v>156.27600079999999</v>
      </c>
      <c r="E6" s="3">
        <v>156.27600079999999</v>
      </c>
    </row>
    <row r="7" spans="1:13" x14ac:dyDescent="0.25">
      <c r="A7" s="20">
        <v>44571</v>
      </c>
      <c r="B7" s="3">
        <v>156.08000200000001</v>
      </c>
      <c r="C7" s="3">
        <v>156.45000183333335</v>
      </c>
      <c r="D7" s="3">
        <v>156.45000183333335</v>
      </c>
      <c r="E7" s="3">
        <v>156.45000183333335</v>
      </c>
      <c r="M7" s="1"/>
    </row>
    <row r="8" spans="1:13" x14ac:dyDescent="0.25">
      <c r="A8" s="20">
        <v>44572</v>
      </c>
      <c r="B8" s="3">
        <v>156.740005</v>
      </c>
      <c r="C8" s="3">
        <v>156.52857299999999</v>
      </c>
      <c r="D8" s="3">
        <v>156.52857299999999</v>
      </c>
      <c r="E8" s="3">
        <v>156.52857299999999</v>
      </c>
    </row>
    <row r="9" spans="1:13" x14ac:dyDescent="0.25">
      <c r="A9" s="20">
        <v>44573</v>
      </c>
      <c r="B9" s="3">
        <v>158.199997</v>
      </c>
      <c r="C9" s="3">
        <v>156.69750199999999</v>
      </c>
      <c r="D9" s="3">
        <v>156.69750199999999</v>
      </c>
      <c r="E9" s="3">
        <v>156.69750199999999</v>
      </c>
    </row>
    <row r="10" spans="1:13" x14ac:dyDescent="0.25">
      <c r="A10" s="20">
        <v>44574</v>
      </c>
      <c r="B10" s="3">
        <v>156.58000200000001</v>
      </c>
      <c r="C10" s="3">
        <v>156.86666855555552</v>
      </c>
      <c r="D10" s="3">
        <v>156.86666855555552</v>
      </c>
      <c r="E10" s="3">
        <v>156.86666855555552</v>
      </c>
    </row>
    <row r="11" spans="1:13" x14ac:dyDescent="0.25">
      <c r="A11" s="20">
        <v>44575</v>
      </c>
      <c r="B11" s="3">
        <v>154.740005</v>
      </c>
      <c r="C11" s="3">
        <v>156.810002</v>
      </c>
      <c r="D11" s="3">
        <v>156.810002</v>
      </c>
      <c r="E11" s="3">
        <v>156.810002</v>
      </c>
    </row>
    <row r="12" spans="1:13" x14ac:dyDescent="0.25">
      <c r="A12" s="20">
        <v>44578</v>
      </c>
      <c r="B12" s="3">
        <v>155.300003</v>
      </c>
      <c r="C12" s="3">
        <v>156.65272927272724</v>
      </c>
      <c r="D12" s="3">
        <v>156.65272927272724</v>
      </c>
      <c r="E12" s="3">
        <v>156.65272927272724</v>
      </c>
    </row>
    <row r="13" spans="1:13" x14ac:dyDescent="0.25">
      <c r="A13" s="20">
        <v>44579</v>
      </c>
      <c r="B13" s="3">
        <v>153.58000200000001</v>
      </c>
      <c r="C13" s="3">
        <v>156.53333524999996</v>
      </c>
      <c r="D13" s="3">
        <v>156.53333524999996</v>
      </c>
      <c r="E13" s="3">
        <v>156.53333524999996</v>
      </c>
    </row>
    <row r="14" spans="1:13" x14ac:dyDescent="0.25">
      <c r="A14" s="20">
        <v>44580</v>
      </c>
      <c r="B14" s="3">
        <v>155.800003</v>
      </c>
      <c r="C14" s="3">
        <v>156.2738482307692</v>
      </c>
      <c r="D14" s="3">
        <v>156.2738482307692</v>
      </c>
      <c r="E14" s="3">
        <v>156.2738482307692</v>
      </c>
    </row>
    <row r="15" spans="1:13" x14ac:dyDescent="0.25">
      <c r="A15" s="20">
        <v>44581</v>
      </c>
      <c r="B15" s="3">
        <v>157.53999300000001</v>
      </c>
      <c r="C15" s="3">
        <v>156.21143007142857</v>
      </c>
      <c r="D15" s="3">
        <v>156.21143007142857</v>
      </c>
      <c r="E15" s="3">
        <v>156.21143007142857</v>
      </c>
    </row>
    <row r="16" spans="1:13" x14ac:dyDescent="0.25">
      <c r="A16" s="20">
        <v>44582</v>
      </c>
      <c r="B16" s="3">
        <v>155.199997</v>
      </c>
      <c r="C16" s="3">
        <v>156.15466813333333</v>
      </c>
      <c r="D16" s="3">
        <v>156.15466813333333</v>
      </c>
      <c r="E16" s="3">
        <v>156.15466813333333</v>
      </c>
    </row>
    <row r="17" spans="1:5" x14ac:dyDescent="0.25">
      <c r="A17" s="20">
        <v>44585</v>
      </c>
      <c r="B17" s="3">
        <v>150.720001</v>
      </c>
      <c r="C17" s="3">
        <v>156.0625009375</v>
      </c>
      <c r="D17" s="3">
        <v>156.0625009375</v>
      </c>
      <c r="E17" s="3">
        <v>156.0625009375</v>
      </c>
    </row>
    <row r="18" spans="1:5" x14ac:dyDescent="0.25">
      <c r="A18" s="20">
        <v>44586</v>
      </c>
      <c r="B18" s="3">
        <v>152.10000600000001</v>
      </c>
      <c r="C18" s="3">
        <v>155.87176599999998</v>
      </c>
      <c r="D18" s="3">
        <v>155.87176599999998</v>
      </c>
      <c r="E18" s="3">
        <v>155.87176599999998</v>
      </c>
    </row>
    <row r="19" spans="1:5" x14ac:dyDescent="0.25">
      <c r="A19" s="20">
        <v>44587</v>
      </c>
      <c r="B19" s="3">
        <v>152.38000500000001</v>
      </c>
      <c r="C19" s="3">
        <v>155.68777888888889</v>
      </c>
      <c r="D19" s="3">
        <v>155.68777888888889</v>
      </c>
      <c r="E19" s="3">
        <v>155.68777888888889</v>
      </c>
    </row>
    <row r="20" spans="1:5" x14ac:dyDescent="0.25">
      <c r="A20" s="20">
        <v>44588</v>
      </c>
      <c r="B20" s="3">
        <v>153.520004</v>
      </c>
      <c r="C20" s="3">
        <v>155.48842178947368</v>
      </c>
      <c r="D20" s="3">
        <v>155.48842178947368</v>
      </c>
      <c r="E20" s="3">
        <v>155.48842178947368</v>
      </c>
    </row>
    <row r="21" spans="1:5" x14ac:dyDescent="0.25">
      <c r="A21" s="20">
        <v>44589</v>
      </c>
      <c r="B21" s="3">
        <v>151.199997</v>
      </c>
      <c r="C21" s="3">
        <v>155.32500075000002</v>
      </c>
      <c r="D21" s="3">
        <v>155.32500075000002</v>
      </c>
      <c r="E21" s="3">
        <v>155.32500075000002</v>
      </c>
    </row>
    <row r="22" spans="1:5" x14ac:dyDescent="0.25">
      <c r="A22" s="20">
        <v>44592</v>
      </c>
      <c r="B22" s="3">
        <v>151.38000500000001</v>
      </c>
      <c r="C22" s="3">
        <v>155.2430008</v>
      </c>
      <c r="D22" s="3">
        <v>155.19333395238095</v>
      </c>
      <c r="E22" s="3">
        <v>155.19333395238095</v>
      </c>
    </row>
    <row r="23" spans="1:5" x14ac:dyDescent="0.25">
      <c r="A23" s="20">
        <v>44593</v>
      </c>
      <c r="B23" s="3">
        <v>152.05999800000001</v>
      </c>
      <c r="C23" s="3">
        <v>155.08300020000001</v>
      </c>
      <c r="D23" s="3">
        <v>155.05363672727273</v>
      </c>
      <c r="E23" s="3">
        <v>155.05363672727273</v>
      </c>
    </row>
    <row r="24" spans="1:5" x14ac:dyDescent="0.25">
      <c r="A24" s="20">
        <v>44594</v>
      </c>
      <c r="B24" s="3">
        <v>154.020004</v>
      </c>
      <c r="C24" s="3">
        <v>154.89599995</v>
      </c>
      <c r="D24" s="3">
        <v>154.98608730434785</v>
      </c>
      <c r="E24" s="3">
        <v>154.98608730434785</v>
      </c>
    </row>
    <row r="25" spans="1:5" x14ac:dyDescent="0.25">
      <c r="A25" s="20">
        <v>44595</v>
      </c>
      <c r="B25" s="3">
        <v>151</v>
      </c>
      <c r="C25" s="3">
        <v>154.6920006</v>
      </c>
      <c r="D25" s="3">
        <v>154.95833395833333</v>
      </c>
      <c r="E25" s="3">
        <v>154.95833395833333</v>
      </c>
    </row>
    <row r="26" spans="1:5" x14ac:dyDescent="0.25">
      <c r="A26" s="20">
        <v>44596</v>
      </c>
      <c r="B26" s="3">
        <v>147.259995</v>
      </c>
      <c r="C26" s="3">
        <v>154.42900090000001</v>
      </c>
      <c r="D26" s="3">
        <v>154.79840088</v>
      </c>
      <c r="E26" s="3">
        <v>154.79840088</v>
      </c>
    </row>
    <row r="27" spans="1:5" x14ac:dyDescent="0.25">
      <c r="A27" s="20">
        <v>44599</v>
      </c>
      <c r="B27" s="3">
        <v>146.5</v>
      </c>
      <c r="C27" s="3">
        <v>153.95000080000003</v>
      </c>
      <c r="D27" s="3">
        <v>154.52692411538462</v>
      </c>
      <c r="E27" s="3">
        <v>154.52692411538462</v>
      </c>
    </row>
    <row r="28" spans="1:5" x14ac:dyDescent="0.25">
      <c r="A28" s="20">
        <v>44600</v>
      </c>
      <c r="B28" s="3">
        <v>145.820007</v>
      </c>
      <c r="C28" s="3">
        <v>153.44300085000003</v>
      </c>
      <c r="D28" s="3">
        <v>154.242964</v>
      </c>
      <c r="E28" s="3">
        <v>154.242964</v>
      </c>
    </row>
    <row r="29" spans="1:5" x14ac:dyDescent="0.25">
      <c r="A29" s="20">
        <v>44601</v>
      </c>
      <c r="B29" s="3">
        <v>145.86000100000001</v>
      </c>
      <c r="C29" s="3">
        <v>152.86900030000001</v>
      </c>
      <c r="D29" s="3">
        <v>153.96285792857142</v>
      </c>
      <c r="E29" s="3">
        <v>153.96285792857142</v>
      </c>
    </row>
    <row r="30" spans="1:5" x14ac:dyDescent="0.25">
      <c r="A30" s="20">
        <v>44602</v>
      </c>
      <c r="B30" s="3">
        <v>148</v>
      </c>
      <c r="C30" s="3">
        <v>152.26600045000001</v>
      </c>
      <c r="D30" s="3">
        <v>153.69379400000003</v>
      </c>
      <c r="E30" s="3">
        <v>153.69379400000003</v>
      </c>
    </row>
    <row r="31" spans="1:5" x14ac:dyDescent="0.25">
      <c r="A31" s="20">
        <v>44603</v>
      </c>
      <c r="B31" s="3">
        <v>143.679993</v>
      </c>
      <c r="C31" s="3">
        <v>151.79300010000003</v>
      </c>
      <c r="D31" s="3">
        <v>153.46533406666668</v>
      </c>
      <c r="E31" s="3">
        <v>153.46533406666668</v>
      </c>
    </row>
    <row r="32" spans="1:5" x14ac:dyDescent="0.25">
      <c r="A32" s="20">
        <v>44606</v>
      </c>
      <c r="B32" s="3">
        <v>142.11999499999999</v>
      </c>
      <c r="C32" s="3">
        <v>151.14400030000002</v>
      </c>
      <c r="D32" s="3">
        <v>153.09871058064516</v>
      </c>
      <c r="E32" s="3">
        <v>153.09871058064516</v>
      </c>
    </row>
    <row r="33" spans="1:5" x14ac:dyDescent="0.25">
      <c r="A33" s="20">
        <v>44607</v>
      </c>
      <c r="B33" s="3">
        <v>144.520004</v>
      </c>
      <c r="C33" s="3">
        <v>150.48300025</v>
      </c>
      <c r="D33" s="3">
        <v>152.751875875</v>
      </c>
      <c r="E33" s="3">
        <v>152.751875875</v>
      </c>
    </row>
    <row r="34" spans="1:5" x14ac:dyDescent="0.25">
      <c r="A34" s="20">
        <v>44608</v>
      </c>
      <c r="B34" s="3">
        <v>148.39999399999999</v>
      </c>
      <c r="C34" s="3">
        <v>150.26800010000002</v>
      </c>
      <c r="D34" s="3">
        <v>152.63394027272727</v>
      </c>
      <c r="E34" s="3">
        <v>152.63394027272727</v>
      </c>
    </row>
    <row r="35" spans="1:5" x14ac:dyDescent="0.25">
      <c r="A35" s="20">
        <v>44609</v>
      </c>
      <c r="B35" s="3">
        <v>150.320007</v>
      </c>
      <c r="C35" s="3">
        <v>149.96500020000002</v>
      </c>
      <c r="D35" s="3">
        <v>152.53705955882353</v>
      </c>
      <c r="E35" s="3">
        <v>152.53705955882353</v>
      </c>
    </row>
    <row r="36" spans="1:5" x14ac:dyDescent="0.25">
      <c r="A36" s="20">
        <v>44610</v>
      </c>
      <c r="B36" s="3">
        <v>150.740005</v>
      </c>
      <c r="C36" s="3">
        <v>149.70500035000003</v>
      </c>
      <c r="D36" s="3">
        <v>152.46914368571427</v>
      </c>
      <c r="E36" s="3">
        <v>152.46914368571427</v>
      </c>
    </row>
    <row r="37" spans="1:5" x14ac:dyDescent="0.25">
      <c r="A37" s="20">
        <v>44613</v>
      </c>
      <c r="B37" s="3">
        <v>146.679993</v>
      </c>
      <c r="C37" s="3">
        <v>149.56400075000002</v>
      </c>
      <c r="D37" s="3">
        <v>152.45222305555555</v>
      </c>
      <c r="E37" s="3">
        <v>152.45222305555555</v>
      </c>
    </row>
    <row r="38" spans="1:5" x14ac:dyDescent="0.25">
      <c r="A38" s="20">
        <v>44614</v>
      </c>
      <c r="B38" s="3">
        <v>146.479996</v>
      </c>
      <c r="C38" s="3">
        <v>149.09800040000002</v>
      </c>
      <c r="D38" s="3">
        <v>152.21027108108109</v>
      </c>
      <c r="E38" s="3">
        <v>152.21027108108109</v>
      </c>
    </row>
    <row r="39" spans="1:5" x14ac:dyDescent="0.25">
      <c r="A39" s="20">
        <v>44615</v>
      </c>
      <c r="B39" s="3">
        <v>148.259995</v>
      </c>
      <c r="C39" s="3">
        <v>148.83600085</v>
      </c>
      <c r="D39" s="3">
        <v>152.08157992105262</v>
      </c>
      <c r="E39" s="3">
        <v>152.08157992105262</v>
      </c>
    </row>
    <row r="40" spans="1:5" x14ac:dyDescent="0.25">
      <c r="A40" s="20">
        <v>44616</v>
      </c>
      <c r="B40" s="3">
        <v>144.58000200000001</v>
      </c>
      <c r="C40" s="3">
        <v>148.41600115</v>
      </c>
      <c r="D40" s="3">
        <v>151.86153941025643</v>
      </c>
      <c r="E40" s="3">
        <v>151.86153941025643</v>
      </c>
    </row>
    <row r="41" spans="1:5" x14ac:dyDescent="0.25">
      <c r="A41" s="20">
        <v>44617</v>
      </c>
      <c r="B41" s="3">
        <v>148</v>
      </c>
      <c r="C41" s="3">
        <v>148.06200104999999</v>
      </c>
      <c r="D41" s="3">
        <v>151.6935009</v>
      </c>
      <c r="E41" s="3">
        <v>151.6935009</v>
      </c>
    </row>
    <row r="42" spans="1:5" x14ac:dyDescent="0.25">
      <c r="A42" s="20">
        <v>44620</v>
      </c>
      <c r="B42" s="3">
        <v>148.699997</v>
      </c>
      <c r="C42" s="3">
        <v>147.73700105</v>
      </c>
      <c r="D42" s="3">
        <v>151.5560983902439</v>
      </c>
      <c r="E42" s="3">
        <v>151.5560983902439</v>
      </c>
    </row>
    <row r="43" spans="1:5" x14ac:dyDescent="0.25">
      <c r="A43" s="20">
        <v>44621</v>
      </c>
      <c r="B43" s="3">
        <v>147.96000699999999</v>
      </c>
      <c r="C43" s="3">
        <v>147.52300110000002</v>
      </c>
      <c r="D43" s="3">
        <v>151.46761976190476</v>
      </c>
      <c r="E43" s="3">
        <v>151.46761976190476</v>
      </c>
    </row>
    <row r="44" spans="1:5" x14ac:dyDescent="0.25">
      <c r="A44" s="20">
        <v>44622</v>
      </c>
      <c r="B44" s="3">
        <v>148.820007</v>
      </c>
      <c r="C44" s="3">
        <v>147.22600100000002</v>
      </c>
      <c r="D44" s="3">
        <v>151.37674483720929</v>
      </c>
      <c r="E44" s="3">
        <v>151.37674483720929</v>
      </c>
    </row>
    <row r="45" spans="1:5" x14ac:dyDescent="0.25">
      <c r="A45" s="20">
        <v>44623</v>
      </c>
      <c r="B45" s="3">
        <v>147.520004</v>
      </c>
      <c r="C45" s="3">
        <v>146.92400060000003</v>
      </c>
      <c r="D45" s="3">
        <v>151.30636425</v>
      </c>
      <c r="E45" s="3">
        <v>151.30636425</v>
      </c>
    </row>
    <row r="46" spans="1:5" x14ac:dyDescent="0.25">
      <c r="A46" s="20">
        <v>44624</v>
      </c>
      <c r="B46" s="3">
        <v>143.240005</v>
      </c>
      <c r="C46" s="3">
        <v>146.70999990000001</v>
      </c>
      <c r="D46" s="3">
        <v>151.20355599999999</v>
      </c>
      <c r="E46" s="3">
        <v>151.20355599999999</v>
      </c>
    </row>
    <row r="47" spans="1:5" x14ac:dyDescent="0.25">
      <c r="A47" s="20">
        <v>44627</v>
      </c>
      <c r="B47" s="3">
        <v>141.179993</v>
      </c>
      <c r="C47" s="3">
        <v>146.32299965000001</v>
      </c>
      <c r="D47" s="3">
        <v>150.96000043478259</v>
      </c>
      <c r="E47" s="3">
        <v>150.96000043478259</v>
      </c>
    </row>
    <row r="48" spans="1:5" x14ac:dyDescent="0.25">
      <c r="A48" s="20">
        <v>44628</v>
      </c>
      <c r="B48" s="3">
        <v>137.61999499999999</v>
      </c>
      <c r="C48" s="3">
        <v>145.94899985000001</v>
      </c>
      <c r="D48" s="3">
        <v>150.71361755319148</v>
      </c>
      <c r="E48" s="3">
        <v>150.71361755319148</v>
      </c>
    </row>
    <row r="49" spans="1:5" x14ac:dyDescent="0.25">
      <c r="A49" s="20">
        <v>44629</v>
      </c>
      <c r="B49" s="3">
        <v>145.979996</v>
      </c>
      <c r="C49" s="3">
        <v>145.59700020000002</v>
      </c>
      <c r="D49" s="3">
        <v>150.47708387499998</v>
      </c>
      <c r="E49" s="3">
        <v>150.47708387499998</v>
      </c>
    </row>
    <row r="50" spans="1:5" x14ac:dyDescent="0.25">
      <c r="A50" s="20">
        <v>44630</v>
      </c>
      <c r="B50" s="3">
        <v>141.96000699999999</v>
      </c>
      <c r="C50" s="3">
        <v>145.62500005000004</v>
      </c>
      <c r="D50" s="3">
        <v>150.4004087142857</v>
      </c>
      <c r="E50" s="3">
        <v>150.4004087142857</v>
      </c>
    </row>
    <row r="51" spans="1:5" x14ac:dyDescent="0.25">
      <c r="A51" s="20">
        <v>44631</v>
      </c>
      <c r="B51" s="3">
        <v>143.759995</v>
      </c>
      <c r="C51" s="3">
        <v>145.39199990000003</v>
      </c>
      <c r="D51" s="3">
        <v>150.23600039999997</v>
      </c>
      <c r="E51" s="3">
        <v>150.23600039999997</v>
      </c>
    </row>
    <row r="52" spans="1:5" x14ac:dyDescent="0.25">
      <c r="A52" s="20">
        <v>44634</v>
      </c>
      <c r="B52" s="3">
        <v>44634</v>
      </c>
      <c r="C52" s="3">
        <v>2369.9869996000002</v>
      </c>
      <c r="D52" s="3">
        <v>1039.8320004599998</v>
      </c>
      <c r="E52" s="3">
        <v>1022.4666670588234</v>
      </c>
    </row>
    <row r="53" spans="1:5" x14ac:dyDescent="0.25">
      <c r="A53" s="20">
        <v>44635</v>
      </c>
      <c r="B53" s="3">
        <v>148.03999300000001</v>
      </c>
      <c r="C53" s="3">
        <v>2370.2409997000004</v>
      </c>
      <c r="D53" s="3">
        <v>1039.6672003599999</v>
      </c>
      <c r="E53" s="3">
        <v>1005.6323081153846</v>
      </c>
    </row>
    <row r="54" spans="1:5" x14ac:dyDescent="0.25">
      <c r="A54" s="20" t="s">
        <v>27</v>
      </c>
      <c r="B54" s="3">
        <v>52289.600006000001</v>
      </c>
      <c r="C54" s="3">
        <v>12360.165909879677</v>
      </c>
      <c r="D54" s="3">
        <v>9778.5951032401063</v>
      </c>
      <c r="E54" s="3">
        <v>9727.1948775943147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FA7B52-438B-40CC-A8A4-67D88FDD6D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Analyse Titre</vt:lpstr>
      <vt:lpstr>TCD</vt:lpstr>
      <vt:lpstr>code</vt:lpstr>
      <vt:lpstr>DD</vt:lpstr>
      <vt:lpstr>DDC</vt:lpstr>
      <vt:lpstr>Debut</vt:lpstr>
      <vt:lpstr>DF</vt:lpstr>
      <vt:lpstr>DFC</vt:lpstr>
      <vt:lpstr>nban</vt:lpstr>
      <vt:lpstr>PREM</vt:lpstr>
      <vt:lpstr>tableau1</vt:lpstr>
      <vt:lpstr>tblcode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QUENTIN LESPAGNOL</cp:lastModifiedBy>
  <dcterms:created xsi:type="dcterms:W3CDTF">2022-03-07T16:46:35Z</dcterms:created>
  <dcterms:modified xsi:type="dcterms:W3CDTF">2022-03-15T19:44:46Z</dcterms:modified>
</cp:coreProperties>
</file>