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UENTIN LESPAGNOL\Desktop\"/>
    </mc:Choice>
  </mc:AlternateContent>
  <xr:revisionPtr revIDLastSave="0" documentId="13_ncr:1_{8E23529D-2255-4C1C-ADF4-05EAF9881043}" xr6:coauthVersionLast="47" xr6:coauthVersionMax="47" xr10:uidLastSave="{00000000-0000-0000-0000-000000000000}"/>
  <bookViews>
    <workbookView xWindow="28680" yWindow="-120" windowWidth="29040" windowHeight="15840" xr2:uid="{4291336F-098E-4DDC-86C9-B413A79FC59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3" i="1" l="1"/>
  <c r="Q3" i="1"/>
  <c r="R27" i="1" s="1"/>
  <c r="R28" i="1"/>
  <c r="R16" i="1"/>
  <c r="Q16" i="1"/>
  <c r="R4" i="1"/>
  <c r="R5" i="1"/>
  <c r="R6" i="1"/>
  <c r="R7" i="1"/>
  <c r="R8" i="1"/>
  <c r="R9" i="1"/>
  <c r="R10" i="1"/>
  <c r="R11" i="1"/>
  <c r="R12" i="1"/>
  <c r="Q17" i="1"/>
  <c r="Q18" i="1"/>
  <c r="Q19" i="1"/>
  <c r="Q20" i="1"/>
  <c r="Q21" i="1"/>
  <c r="Q22" i="1"/>
  <c r="Q23" i="1"/>
  <c r="Q24" i="1"/>
  <c r="Q25" i="1"/>
  <c r="P15" i="1"/>
  <c r="Q4" i="1"/>
  <c r="Q5" i="1"/>
  <c r="Q6" i="1"/>
  <c r="Q7" i="1"/>
  <c r="Q8" i="1"/>
  <c r="Q9" i="1"/>
  <c r="Q10" i="1"/>
  <c r="Q11" i="1"/>
  <c r="Q12" i="1"/>
  <c r="R25" i="1" l="1"/>
  <c r="R18" i="1"/>
  <c r="R21" i="1"/>
  <c r="R24" i="1"/>
  <c r="R20" i="1"/>
  <c r="R22" i="1"/>
  <c r="R17" i="1"/>
  <c r="R23" i="1"/>
  <c r="R19" i="1"/>
</calcChain>
</file>

<file path=xl/sharedStrings.xml><?xml version="1.0" encoding="utf-8"?>
<sst xmlns="http://schemas.openxmlformats.org/spreadsheetml/2006/main" count="58" uniqueCount="57">
  <si>
    <t>ACCOUNTING_PURCHASE_JOURNAL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</si>
  <si>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</si>
  <si>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</si>
  <si>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</si>
  <si>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</si>
  <si>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</si>
  <si>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</si>
  <si>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</si>
  <si>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</si>
  <si>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Juin</t>
  </si>
  <si>
    <t>Juill</t>
  </si>
  <si>
    <t>Ligne</t>
  </si>
  <si>
    <t>Colonne</t>
  </si>
  <si>
    <t xml:space="preserve">article 1 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</si>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</sst>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44" fontId="0" fillId="0" borderId="0" xfId="0" applyNumberFormat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82A6B8-85F0-4A71-8F3C-503B9AA8CBD4}">
  <dimension ref="B1:R46"/>
  <sheetViews>
    <sheetView tabSelected="1" workbookViewId="0">
      <selection activeCell="F13" sqref="F13"/>
    </sheetView>
  </sheetViews>
  <sheetFormatPr baseColWidth="10" defaultRowHeight="15" x14ac:dyDescent="0.25"/>
  <cols>
    <col min="2" max="2" width="40.28515625" bestFit="1" customWidth="1"/>
    <col min="3" max="3" width="8.140625" bestFit="1" customWidth="1"/>
    <col min="4" max="4" width="10.42578125" bestFit="1" customWidth="1"/>
    <col min="5" max="5" width="10.140625" bestFit="1" customWidth="1"/>
    <col min="6" max="6" width="11" customWidth="1"/>
    <col min="7" max="7" width="7.5703125" customWidth="1"/>
    <col min="8" max="8" width="7.28515625" customWidth="1"/>
    <col min="9" max="9" width="6.85546875" customWidth="1"/>
    <col min="10" max="10" width="5.7109375" customWidth="1"/>
    <col min="11" max="11" width="7.42578125" customWidth="1"/>
    <col min="12" max="12" width="12.5703125" customWidth="1"/>
    <col min="18" max="18" width="31.140625" bestFit="1" customWidth="1"/>
  </cols>
  <sheetData>
    <row r="1" spans="2:18" x14ac:dyDescent="0.25">
      <c r="B1" s="1" t="s">
        <v>0</v>
      </c>
      <c r="C1" s="1">
        <v>1</v>
      </c>
      <c r="D1" s="1">
        <v>2</v>
      </c>
      <c r="E1" s="1">
        <v>3</v>
      </c>
      <c r="F1" s="1">
        <v>4</v>
      </c>
      <c r="G1" s="1">
        <v>5</v>
      </c>
      <c r="H1" s="1">
        <v>6</v>
      </c>
      <c r="I1" s="1">
        <v>7</v>
      </c>
      <c r="J1" s="1">
        <v>8</v>
      </c>
      <c r="K1" s="1">
        <v>9</v>
      </c>
      <c r="L1" s="1">
        <v>10</v>
      </c>
    </row>
    <row r="2" spans="2:18" x14ac:dyDescent="0.25">
      <c r="B2" s="1"/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1" t="s">
        <v>8</v>
      </c>
      <c r="K2" s="1" t="s">
        <v>9</v>
      </c>
      <c r="L2" s="1" t="s">
        <v>10</v>
      </c>
      <c r="P2" s="3" t="s">
        <v>1</v>
      </c>
      <c r="Q2" s="2"/>
      <c r="R2" s="1"/>
    </row>
    <row r="3" spans="2:18" x14ac:dyDescent="0.25">
      <c r="B3" s="1" t="s">
        <v>13</v>
      </c>
      <c r="C3" s="1">
        <v>2981.97</v>
      </c>
      <c r="D3" s="1">
        <v>2538.5199999999995</v>
      </c>
      <c r="E3" s="1"/>
      <c r="F3" s="1"/>
      <c r="G3" s="1"/>
      <c r="H3" s="1"/>
      <c r="I3" s="1"/>
      <c r="J3" s="1"/>
      <c r="K3" s="1"/>
      <c r="L3" s="1"/>
      <c r="P3" s="1">
        <v>1</v>
      </c>
      <c r="Q3" s="2">
        <f>LARGE(INDEX($C$3:$L$46,,INDEX($C$1:$L$1,MATCH($P$2,$C$2:$L$2,0))),$P3)</f>
        <v>3765.47</v>
      </c>
      <c r="R3" s="1" t="str">
        <f>INDEX($B$3:$B$46,MATCH($Q3,$C$3:$C$46,0),INDEX($C$1:$N$1,MATCH($P$2,$C$2:$N$2,0)))</f>
        <v>article 29</v>
      </c>
    </row>
    <row r="4" spans="2:18" x14ac:dyDescent="0.25">
      <c r="B4" s="1" t="s">
        <v>14</v>
      </c>
      <c r="C4" s="1">
        <v>512.98</v>
      </c>
      <c r="D4" s="1">
        <v>771.3</v>
      </c>
      <c r="E4" s="1"/>
      <c r="F4" s="1"/>
      <c r="G4" s="1"/>
      <c r="H4" s="1"/>
      <c r="I4" s="1"/>
      <c r="J4" s="1"/>
      <c r="K4" s="1"/>
      <c r="L4" s="1"/>
      <c r="P4" s="1">
        <v>2</v>
      </c>
      <c r="Q4" s="2">
        <f t="shared" ref="Q4:Q12" si="0">LARGE(INDEX($C$3:$L$46,,INDEX($C$1:$L$1,MATCH($P$2,$C$2:$L$2,0))),$P4)</f>
        <v>3193.19</v>
      </c>
      <c r="R4" s="1" t="str">
        <f t="shared" ref="R4:R12" si="1">INDEX($B$3:$B$46,MATCH($Q4,$C$3:$C$46,0),INDEX($C$1:$N$1,MATCH($P$2,$C$2:$N$2,0)))</f>
        <v>article 22</v>
      </c>
    </row>
    <row r="5" spans="2:18" x14ac:dyDescent="0.25">
      <c r="B5" s="1" t="s">
        <v>15</v>
      </c>
      <c r="C5" s="1">
        <v>684.02</v>
      </c>
      <c r="D5" s="1">
        <v>2256.7000000000003</v>
      </c>
      <c r="E5" s="1"/>
      <c r="F5" s="1"/>
      <c r="G5" s="1"/>
      <c r="H5" s="1"/>
      <c r="I5" s="1"/>
      <c r="J5" s="1"/>
      <c r="K5" s="1"/>
      <c r="L5" s="1"/>
      <c r="P5" s="1">
        <v>3</v>
      </c>
      <c r="Q5" s="2">
        <f t="shared" si="0"/>
        <v>2981.97</v>
      </c>
      <c r="R5" s="1" t="str">
        <f t="shared" si="1"/>
        <v xml:space="preserve">article 1 </v>
      </c>
    </row>
    <row r="6" spans="2:18" x14ac:dyDescent="0.25">
      <c r="B6" s="1" t="s">
        <v>16</v>
      </c>
      <c r="C6" s="1">
        <v>12.900000000000002</v>
      </c>
      <c r="D6" s="1">
        <v>59.07</v>
      </c>
      <c r="E6" s="1"/>
      <c r="F6" s="1"/>
      <c r="G6" s="1"/>
      <c r="H6" s="1"/>
      <c r="I6" s="1"/>
      <c r="J6" s="1"/>
      <c r="K6" s="1"/>
      <c r="L6" s="1"/>
      <c r="P6" s="1">
        <v>4</v>
      </c>
      <c r="Q6" s="2">
        <f t="shared" si="0"/>
        <v>2779.42</v>
      </c>
      <c r="R6" s="1" t="str">
        <f t="shared" si="1"/>
        <v>article 12</v>
      </c>
    </row>
    <row r="7" spans="2:18" x14ac:dyDescent="0.25">
      <c r="B7" s="1" t="s">
        <v>17</v>
      </c>
      <c r="C7" s="1">
        <v>2002.0600000000002</v>
      </c>
      <c r="D7" s="1">
        <v>913.66999999999985</v>
      </c>
      <c r="E7" s="1"/>
      <c r="F7" s="1"/>
      <c r="G7" s="1"/>
      <c r="H7" s="1"/>
      <c r="I7" s="1"/>
      <c r="J7" s="1"/>
      <c r="K7" s="1"/>
      <c r="L7" s="1"/>
      <c r="P7" s="1">
        <v>5</v>
      </c>
      <c r="Q7" s="2">
        <f t="shared" si="0"/>
        <v>2002.0600000000002</v>
      </c>
      <c r="R7" s="1" t="str">
        <f t="shared" si="1"/>
        <v>article 5</v>
      </c>
    </row>
    <row r="8" spans="2:18" x14ac:dyDescent="0.25">
      <c r="B8" s="1" t="s">
        <v>18</v>
      </c>
      <c r="C8" s="1">
        <v>228.93</v>
      </c>
      <c r="D8" s="1">
        <v>404.22</v>
      </c>
      <c r="E8" s="1"/>
      <c r="F8" s="1"/>
      <c r="G8" s="1"/>
      <c r="H8" s="1"/>
      <c r="I8" s="1"/>
      <c r="J8" s="1"/>
      <c r="K8" s="1"/>
      <c r="L8" s="1"/>
      <c r="P8" s="1">
        <v>6</v>
      </c>
      <c r="Q8" s="2">
        <f t="shared" si="0"/>
        <v>1899.7999999999997</v>
      </c>
      <c r="R8" s="1" t="str">
        <f t="shared" si="1"/>
        <v>article 10</v>
      </c>
    </row>
    <row r="9" spans="2:18" x14ac:dyDescent="0.25">
      <c r="B9" s="1" t="s">
        <v>19</v>
      </c>
      <c r="C9" s="1">
        <v>162.02000000000001</v>
      </c>
      <c r="D9" s="1">
        <v>162.02000000000001</v>
      </c>
      <c r="E9" s="1"/>
      <c r="F9" s="1"/>
      <c r="G9" s="1"/>
      <c r="H9" s="1"/>
      <c r="I9" s="1"/>
      <c r="J9" s="1"/>
      <c r="K9" s="1"/>
      <c r="L9" s="1"/>
      <c r="P9" s="1">
        <v>7</v>
      </c>
      <c r="Q9" s="2">
        <f t="shared" si="0"/>
        <v>1151.52</v>
      </c>
      <c r="R9" s="1" t="str">
        <f t="shared" si="1"/>
        <v>article 8</v>
      </c>
    </row>
    <row r="10" spans="2:18" x14ac:dyDescent="0.25">
      <c r="B10" s="1" t="s">
        <v>20</v>
      </c>
      <c r="C10" s="1">
        <v>1151.52</v>
      </c>
      <c r="D10" s="1">
        <v>1343.3799999999999</v>
      </c>
      <c r="E10" s="1"/>
      <c r="F10" s="1"/>
      <c r="G10" s="1"/>
      <c r="H10" s="1"/>
      <c r="I10" s="1"/>
      <c r="J10" s="1"/>
      <c r="K10" s="1"/>
      <c r="L10" s="1"/>
      <c r="P10" s="1">
        <v>8</v>
      </c>
      <c r="Q10" s="2">
        <f t="shared" si="0"/>
        <v>710.5</v>
      </c>
      <c r="R10" s="1" t="str">
        <f t="shared" si="1"/>
        <v>article 21</v>
      </c>
    </row>
    <row r="11" spans="2:18" x14ac:dyDescent="0.25">
      <c r="B11" s="1" t="s">
        <v>21</v>
      </c>
      <c r="C11" s="1">
        <v>89.789999999999992</v>
      </c>
      <c r="D11" s="1">
        <v>89.789999999999992</v>
      </c>
      <c r="E11" s="1"/>
      <c r="F11" s="1"/>
      <c r="G11" s="1"/>
      <c r="H11" s="1"/>
      <c r="I11" s="1"/>
      <c r="J11" s="1"/>
      <c r="K11" s="1"/>
      <c r="L11" s="1"/>
      <c r="P11" s="1">
        <v>9</v>
      </c>
      <c r="Q11" s="2">
        <f t="shared" si="0"/>
        <v>684.02</v>
      </c>
      <c r="R11" s="1" t="str">
        <f t="shared" si="1"/>
        <v>article 3</v>
      </c>
    </row>
    <row r="12" spans="2:18" x14ac:dyDescent="0.25">
      <c r="B12" s="1" t="s">
        <v>22</v>
      </c>
      <c r="C12" s="1">
        <v>1899.7999999999997</v>
      </c>
      <c r="D12" s="1">
        <v>1337.7800000000004</v>
      </c>
      <c r="E12" s="1"/>
      <c r="F12" s="1"/>
      <c r="G12" s="1"/>
      <c r="H12" s="1"/>
      <c r="I12" s="1"/>
      <c r="J12" s="1"/>
      <c r="K12" s="1"/>
      <c r="L12" s="1"/>
      <c r="P12" s="1">
        <v>10</v>
      </c>
      <c r="Q12" s="2">
        <f t="shared" si="0"/>
        <v>621.41000000000008</v>
      </c>
      <c r="R12" s="1" t="str">
        <f t="shared" si="1"/>
        <v>article 11</v>
      </c>
    </row>
    <row r="13" spans="2:18" x14ac:dyDescent="0.25">
      <c r="B13" s="1" t="s">
        <v>23</v>
      </c>
      <c r="C13" s="1">
        <v>621.41000000000008</v>
      </c>
      <c r="D13" s="1">
        <v>830.17</v>
      </c>
      <c r="E13" s="1"/>
      <c r="F13" s="1"/>
      <c r="G13" s="1"/>
      <c r="H13" s="1"/>
      <c r="I13" s="1"/>
      <c r="J13" s="1"/>
      <c r="K13" s="1"/>
      <c r="L13" s="1"/>
      <c r="P13" s="1"/>
      <c r="Q13" s="2"/>
      <c r="R13" s="1"/>
    </row>
    <row r="14" spans="2:18" x14ac:dyDescent="0.25">
      <c r="B14" s="1" t="s">
        <v>24</v>
      </c>
      <c r="C14" s="1">
        <v>2779.42</v>
      </c>
      <c r="D14" s="1">
        <v>2756.92</v>
      </c>
      <c r="E14" s="1"/>
      <c r="F14" s="1"/>
      <c r="G14" s="1"/>
      <c r="H14" s="1"/>
      <c r="I14" s="1"/>
      <c r="J14" s="1"/>
      <c r="K14" s="1"/>
      <c r="L14" s="1"/>
      <c r="P14" s="1"/>
      <c r="Q14" s="2"/>
      <c r="R14" s="1"/>
    </row>
    <row r="15" spans="2:18" x14ac:dyDescent="0.25">
      <c r="B15" s="1" t="s">
        <v>25</v>
      </c>
      <c r="C15" s="1">
        <v>549</v>
      </c>
      <c r="D15" s="1">
        <v>360</v>
      </c>
      <c r="E15" s="1"/>
      <c r="F15" s="1"/>
      <c r="G15" s="1"/>
      <c r="H15" s="1"/>
      <c r="I15" s="1"/>
      <c r="J15" s="1"/>
      <c r="K15" s="1"/>
      <c r="L15" s="1"/>
      <c r="P15" s="3" t="str">
        <f>D2</f>
        <v>Novembre</v>
      </c>
      <c r="Q15" s="2"/>
      <c r="R15" s="1"/>
    </row>
    <row r="16" spans="2:18" x14ac:dyDescent="0.25">
      <c r="B16" s="1" t="s">
        <v>26</v>
      </c>
      <c r="C16" s="1">
        <v>37.47</v>
      </c>
      <c r="D16" s="1">
        <v>37.47</v>
      </c>
      <c r="E16" s="1"/>
      <c r="F16" s="1"/>
      <c r="G16" s="1"/>
      <c r="H16" s="1"/>
      <c r="I16" s="1"/>
      <c r="J16" s="1"/>
      <c r="K16" s="1"/>
      <c r="L16" s="1"/>
      <c r="P16" s="1">
        <v>1</v>
      </c>
      <c r="Q16" s="2">
        <f>LARGE(INDEX($C$3:$L$46,,INDEX($C$1:$L$1,MATCH($P$15,$C$2:$L$2,0))),$P16)</f>
        <v>4651.13</v>
      </c>
      <c r="R16" s="1" t="e">
        <f>INDEX($B$2:$B$46,MATCH($Q16,$C$3:$D$46,0),INDEX($C$1:$N$1,MATCH($P$15,$C$2:$N$2,0)))</f>
        <v>#N/A</v>
      </c>
    </row>
    <row r="17" spans="2:18" x14ac:dyDescent="0.25">
      <c r="B17" s="1" t="s">
        <v>27</v>
      </c>
      <c r="C17" s="1">
        <v>1</v>
      </c>
      <c r="D17" s="1">
        <v>11</v>
      </c>
      <c r="E17" s="1"/>
      <c r="F17" s="1"/>
      <c r="G17" s="1"/>
      <c r="H17" s="1"/>
      <c r="I17" s="1"/>
      <c r="J17" s="1"/>
      <c r="K17" s="1"/>
      <c r="L17" s="1"/>
      <c r="P17" s="1">
        <v>2</v>
      </c>
      <c r="Q17" s="2">
        <f t="shared" ref="Q17:Q25" si="2">LARGE(INDEX($C$3:$L$46,,INDEX($C$1:$L$1,MATCH($P$15,$C$2:$L$2,0))),$P17)</f>
        <v>2756.92</v>
      </c>
      <c r="R17" s="1" t="e">
        <f>INDEX($B$2:$B$45,MATCH($Q17,$D$2:$D$45,0),INDEX(#REF!,MATCH($P$15,$C$1:$N$1,0)))</f>
        <v>#REF!</v>
      </c>
    </row>
    <row r="18" spans="2:18" x14ac:dyDescent="0.25">
      <c r="B18" s="1" t="s">
        <v>28</v>
      </c>
      <c r="C18" s="1">
        <v>28.32</v>
      </c>
      <c r="D18" s="1">
        <v>29.98</v>
      </c>
      <c r="E18" s="1"/>
      <c r="F18" s="1"/>
      <c r="G18" s="1"/>
      <c r="H18" s="1"/>
      <c r="I18" s="1"/>
      <c r="J18" s="1"/>
      <c r="K18" s="1"/>
      <c r="L18" s="1"/>
      <c r="P18" s="1">
        <v>3</v>
      </c>
      <c r="Q18" s="2">
        <f t="shared" si="2"/>
        <v>2538.5199999999995</v>
      </c>
      <c r="R18" s="1" t="e">
        <f>INDEX($B$2:$B$45,MATCH($Q18,$D$2:$D$45,0),INDEX(#REF!,MATCH($P$15,$C$1:$N$1,0)))</f>
        <v>#REF!</v>
      </c>
    </row>
    <row r="19" spans="2:18" x14ac:dyDescent="0.25">
      <c r="B19" s="1" t="s">
        <v>29</v>
      </c>
      <c r="C19" s="1">
        <v>200</v>
      </c>
      <c r="D19" s="1">
        <v>0</v>
      </c>
      <c r="E19" s="1"/>
      <c r="F19" s="1"/>
      <c r="G19" s="1"/>
      <c r="H19" s="1"/>
      <c r="I19" s="1"/>
      <c r="J19" s="1"/>
      <c r="K19" s="1"/>
      <c r="L19" s="1"/>
      <c r="P19" s="1">
        <v>4</v>
      </c>
      <c r="Q19" s="2">
        <f t="shared" si="2"/>
        <v>2481.31</v>
      </c>
      <c r="R19" s="1" t="e">
        <f>INDEX($B$2:$B$45,MATCH($Q19,$D$2:$D$45,0),INDEX(#REF!,MATCH($P$15,$C$1:$N$1,0)))</f>
        <v>#REF!</v>
      </c>
    </row>
    <row r="20" spans="2:18" x14ac:dyDescent="0.25">
      <c r="B20" s="1" t="s">
        <v>30</v>
      </c>
      <c r="C20" s="1">
        <v>61.97</v>
      </c>
      <c r="D20" s="1">
        <v>34.47</v>
      </c>
      <c r="E20" s="1"/>
      <c r="F20" s="1"/>
      <c r="G20" s="1"/>
      <c r="H20" s="1"/>
      <c r="I20" s="1"/>
      <c r="J20" s="1"/>
      <c r="K20" s="1"/>
      <c r="L20" s="1"/>
      <c r="P20" s="1">
        <v>5</v>
      </c>
      <c r="Q20" s="2">
        <f t="shared" si="2"/>
        <v>2256.7000000000003</v>
      </c>
      <c r="R20" s="1" t="e">
        <f>INDEX($B$2:$B$45,MATCH($Q20,$D$2:$D$45,0),INDEX(#REF!,MATCH($P$15,$C$1:$N$1,0)))</f>
        <v>#REF!</v>
      </c>
    </row>
    <row r="21" spans="2:18" x14ac:dyDescent="0.25">
      <c r="B21" s="1" t="s">
        <v>31</v>
      </c>
      <c r="C21" s="1">
        <v>41.83</v>
      </c>
      <c r="D21" s="1">
        <v>0</v>
      </c>
      <c r="E21" s="1"/>
      <c r="F21" s="1"/>
      <c r="G21" s="1"/>
      <c r="H21" s="1"/>
      <c r="I21" s="1"/>
      <c r="J21" s="1"/>
      <c r="K21" s="1"/>
      <c r="L21" s="1"/>
      <c r="P21" s="1">
        <v>6</v>
      </c>
      <c r="Q21" s="2">
        <f t="shared" si="2"/>
        <v>1343.3799999999999</v>
      </c>
      <c r="R21" s="1" t="e">
        <f>INDEX($B$2:$B$45,MATCH($Q21,$D$2:$D$45,0),INDEX(#REF!,MATCH($P$15,$C$1:$N$1,0)))</f>
        <v>#REF!</v>
      </c>
    </row>
    <row r="22" spans="2:18" x14ac:dyDescent="0.25">
      <c r="B22" s="1" t="s">
        <v>32</v>
      </c>
      <c r="C22" s="1">
        <v>412.09</v>
      </c>
      <c r="D22" s="1">
        <v>0</v>
      </c>
      <c r="E22" s="1"/>
      <c r="F22" s="1"/>
      <c r="G22" s="1"/>
      <c r="H22" s="1"/>
      <c r="I22" s="1"/>
      <c r="J22" s="1"/>
      <c r="K22" s="1"/>
      <c r="L22" s="1"/>
      <c r="P22" s="1">
        <v>7</v>
      </c>
      <c r="Q22" s="2">
        <f t="shared" si="2"/>
        <v>1337.7800000000004</v>
      </c>
      <c r="R22" s="1" t="e">
        <f>INDEX($B$2:$B$45,MATCH($Q22,$D$2:$D$45,0),INDEX(#REF!,MATCH($P$15,$C$1:$N$1,0)))</f>
        <v>#REF!</v>
      </c>
    </row>
    <row r="23" spans="2:18" x14ac:dyDescent="0.25">
      <c r="B23" s="1" t="s">
        <v>33</v>
      </c>
      <c r="C23" s="1">
        <v>710.5</v>
      </c>
      <c r="D23" s="1">
        <v>0</v>
      </c>
      <c r="E23" s="1"/>
      <c r="F23" s="1"/>
      <c r="G23" s="1"/>
      <c r="H23" s="1"/>
      <c r="I23" s="1"/>
      <c r="J23" s="1"/>
      <c r="K23" s="1"/>
      <c r="L23" s="1"/>
      <c r="P23" s="1">
        <v>8</v>
      </c>
      <c r="Q23" s="2">
        <f t="shared" si="2"/>
        <v>913.66999999999985</v>
      </c>
      <c r="R23" s="1" t="e">
        <f>INDEX($B$2:$B$45,MATCH($Q23,$D$2:$D$45,0),INDEX(#REF!,MATCH($P$15,$C$1:$N$1,0)))</f>
        <v>#REF!</v>
      </c>
    </row>
    <row r="24" spans="2:18" x14ac:dyDescent="0.25">
      <c r="B24" s="1" t="s">
        <v>34</v>
      </c>
      <c r="C24" s="1">
        <v>3193.19</v>
      </c>
      <c r="D24" s="1">
        <v>0</v>
      </c>
      <c r="E24" s="1"/>
      <c r="F24" s="1"/>
      <c r="G24" s="1"/>
      <c r="H24" s="1"/>
      <c r="I24" s="1"/>
      <c r="J24" s="1"/>
      <c r="K24" s="1"/>
      <c r="L24" s="1"/>
      <c r="P24" s="1">
        <v>9</v>
      </c>
      <c r="Q24" s="2">
        <f t="shared" si="2"/>
        <v>830.17</v>
      </c>
      <c r="R24" s="1" t="e">
        <f>INDEX($B$2:$B$45,MATCH($Q24,$D$2:$D$45,0),INDEX(#REF!,MATCH($P$15,$C$1:$N$1,0)))</f>
        <v>#REF!</v>
      </c>
    </row>
    <row r="25" spans="2:18" x14ac:dyDescent="0.25">
      <c r="B25" s="1" t="s">
        <v>35</v>
      </c>
      <c r="C25" s="1">
        <v>202.9</v>
      </c>
      <c r="D25" s="1">
        <v>0</v>
      </c>
      <c r="E25" s="1"/>
      <c r="F25" s="1"/>
      <c r="G25" s="1"/>
      <c r="H25" s="1"/>
      <c r="I25" s="1"/>
      <c r="J25" s="1"/>
      <c r="K25" s="1"/>
      <c r="L25" s="1"/>
      <c r="P25" s="1">
        <v>10</v>
      </c>
      <c r="Q25" s="2">
        <f t="shared" si="2"/>
        <v>771.3</v>
      </c>
      <c r="R25" s="1" t="e">
        <f>INDEX($B$2:$B$45,MATCH($Q25,$D$2:$D$45,0),INDEX(#REF!,MATCH($P$15,$C$1:$N$1,0)))</f>
        <v>#REF!</v>
      </c>
    </row>
    <row r="26" spans="2:18" x14ac:dyDescent="0.25">
      <c r="B26" s="1" t="s">
        <v>36</v>
      </c>
      <c r="C26" s="1">
        <v>13.32</v>
      </c>
      <c r="D26" s="1">
        <v>18.579999999999998</v>
      </c>
      <c r="E26" s="1"/>
      <c r="F26" s="1"/>
      <c r="G26" s="1"/>
      <c r="H26" s="1"/>
      <c r="I26" s="1"/>
      <c r="J26" s="1"/>
      <c r="K26" s="1"/>
      <c r="L26" s="1"/>
    </row>
    <row r="27" spans="2:18" x14ac:dyDescent="0.25">
      <c r="B27" s="1" t="s">
        <v>37</v>
      </c>
      <c r="C27" s="1">
        <v>192</v>
      </c>
      <c r="D27" s="1">
        <v>227.18</v>
      </c>
      <c r="E27" s="1"/>
      <c r="F27" s="1"/>
      <c r="G27" s="1"/>
      <c r="H27" s="1"/>
      <c r="I27" s="1"/>
      <c r="J27" s="1"/>
      <c r="K27" s="1"/>
      <c r="L27" s="1"/>
      <c r="Q27" s="2" t="s">
        <v>11</v>
      </c>
      <c r="R27" s="1">
        <f>MATCH($Q3,$C$3:$C$46,0)</f>
        <v>29</v>
      </c>
    </row>
    <row r="28" spans="2:18" x14ac:dyDescent="0.25">
      <c r="B28" s="1" t="s">
        <v>38</v>
      </c>
      <c r="C28" s="1">
        <v>26.36</v>
      </c>
      <c r="D28" s="1">
        <v>26.36</v>
      </c>
      <c r="E28" s="1"/>
      <c r="F28" s="1"/>
      <c r="G28" s="1"/>
      <c r="H28" s="1"/>
      <c r="I28" s="1"/>
      <c r="J28" s="1"/>
      <c r="K28" s="1"/>
      <c r="L28" s="1"/>
      <c r="Q28" s="2" t="s">
        <v>12</v>
      </c>
      <c r="R28" s="1">
        <f>INDEX($C$1:$N$1,MATCH($P$2,$C$2:$N$2,0))</f>
        <v>1</v>
      </c>
    </row>
    <row r="29" spans="2:18" x14ac:dyDescent="0.25">
      <c r="B29" s="1" t="s">
        <v>39</v>
      </c>
      <c r="C29" s="1">
        <v>150</v>
      </c>
      <c r="D29" s="1">
        <v>0</v>
      </c>
      <c r="E29" s="1"/>
      <c r="F29" s="1"/>
      <c r="G29" s="1"/>
      <c r="H29" s="1"/>
      <c r="I29" s="1"/>
      <c r="J29" s="1"/>
      <c r="K29" s="1"/>
      <c r="L29" s="1"/>
    </row>
    <row r="30" spans="2:18" x14ac:dyDescent="0.25">
      <c r="B30" s="1" t="s">
        <v>40</v>
      </c>
      <c r="C30" s="1">
        <v>13.33</v>
      </c>
      <c r="D30" s="1">
        <v>13.33</v>
      </c>
      <c r="E30" s="1"/>
      <c r="F30" s="1"/>
      <c r="G30" s="1"/>
      <c r="H30" s="1"/>
      <c r="I30" s="1"/>
      <c r="J30" s="1"/>
      <c r="K30" s="1"/>
      <c r="L30" s="1"/>
    </row>
    <row r="31" spans="2:18" x14ac:dyDescent="0.25">
      <c r="B31" s="1" t="s">
        <v>41</v>
      </c>
      <c r="C31" s="1">
        <v>3765.47</v>
      </c>
      <c r="D31" s="1">
        <v>4651.13</v>
      </c>
      <c r="E31" s="1"/>
      <c r="F31" s="1"/>
      <c r="G31" s="1"/>
      <c r="H31" s="1"/>
      <c r="I31" s="1"/>
      <c r="J31" s="1"/>
      <c r="K31" s="1"/>
      <c r="L31" s="1"/>
    </row>
    <row r="32" spans="2:18" x14ac:dyDescent="0.25">
      <c r="B32" s="1" t="s">
        <v>42</v>
      </c>
      <c r="C32" s="1">
        <v>105.88999999999999</v>
      </c>
      <c r="D32" s="1">
        <v>502.15999999999997</v>
      </c>
      <c r="E32" s="1"/>
      <c r="F32" s="1"/>
      <c r="G32" s="1"/>
      <c r="H32" s="1"/>
      <c r="I32" s="1"/>
      <c r="J32" s="1"/>
      <c r="K32" s="1"/>
      <c r="L32" s="1"/>
    </row>
    <row r="33" spans="2:12" x14ac:dyDescent="0.25">
      <c r="B33" s="1" t="s">
        <v>43</v>
      </c>
      <c r="C33" s="1">
        <v>200</v>
      </c>
      <c r="D33" s="1">
        <v>0</v>
      </c>
      <c r="E33" s="1"/>
      <c r="F33" s="1"/>
      <c r="G33" s="1"/>
      <c r="H33" s="1"/>
      <c r="I33" s="1"/>
      <c r="J33" s="1"/>
      <c r="K33" s="1"/>
      <c r="L33" s="1"/>
    </row>
    <row r="34" spans="2:12" x14ac:dyDescent="0.25">
      <c r="B34" s="1" t="s">
        <v>44</v>
      </c>
      <c r="C34" s="1">
        <v>16.66</v>
      </c>
      <c r="D34" s="1">
        <v>16.66</v>
      </c>
      <c r="E34" s="1"/>
      <c r="F34" s="1"/>
      <c r="G34" s="1"/>
      <c r="H34" s="1"/>
      <c r="I34" s="1"/>
      <c r="J34" s="1"/>
      <c r="K34" s="1"/>
      <c r="L34" s="1"/>
    </row>
    <row r="35" spans="2:12" x14ac:dyDescent="0.25">
      <c r="B35" s="1" t="s">
        <v>45</v>
      </c>
      <c r="C35" s="1">
        <v>161</v>
      </c>
      <c r="D35" s="1">
        <v>145.5</v>
      </c>
      <c r="E35" s="1"/>
      <c r="F35" s="1"/>
      <c r="G35" s="1"/>
      <c r="H35" s="1"/>
      <c r="I35" s="1"/>
      <c r="J35" s="1"/>
      <c r="K35" s="1"/>
      <c r="L35" s="1"/>
    </row>
    <row r="36" spans="2:12" x14ac:dyDescent="0.25">
      <c r="B36" s="1" t="s">
        <v>46</v>
      </c>
      <c r="C36" s="1">
        <v>120</v>
      </c>
      <c r="D36" s="1">
        <v>0</v>
      </c>
      <c r="E36" s="1"/>
      <c r="F36" s="1"/>
      <c r="G36" s="1"/>
      <c r="H36" s="1"/>
      <c r="I36" s="1"/>
      <c r="J36" s="1"/>
      <c r="K36" s="1"/>
      <c r="L36" s="1"/>
    </row>
    <row r="37" spans="2:12" x14ac:dyDescent="0.25">
      <c r="B37" s="1" t="s">
        <v>47</v>
      </c>
      <c r="C37" s="1">
        <v>0</v>
      </c>
      <c r="D37" s="1">
        <v>0</v>
      </c>
      <c r="E37" s="1"/>
      <c r="F37" s="1"/>
      <c r="G37" s="1"/>
      <c r="H37" s="1"/>
      <c r="I37" s="1"/>
      <c r="J37" s="1"/>
      <c r="K37" s="1"/>
      <c r="L37" s="1"/>
    </row>
    <row r="38" spans="2:12" x14ac:dyDescent="0.25">
      <c r="B38" s="1" t="s">
        <v>48</v>
      </c>
      <c r="C38" s="1">
        <v>440</v>
      </c>
      <c r="D38" s="1">
        <v>0</v>
      </c>
      <c r="E38" s="1"/>
      <c r="F38" s="1"/>
      <c r="G38" s="1"/>
      <c r="H38" s="1"/>
      <c r="I38" s="1"/>
      <c r="J38" s="1"/>
      <c r="K38" s="1"/>
      <c r="L38" s="1"/>
    </row>
    <row r="39" spans="2:12" x14ac:dyDescent="0.25">
      <c r="B39" s="1" t="s">
        <v>49</v>
      </c>
      <c r="C39" s="1">
        <v>240</v>
      </c>
      <c r="D39" s="1">
        <v>0</v>
      </c>
      <c r="E39" s="1"/>
      <c r="F39" s="1"/>
      <c r="G39" s="1"/>
      <c r="H39" s="1"/>
      <c r="I39" s="1"/>
      <c r="J39" s="1"/>
      <c r="K39" s="1"/>
      <c r="L39" s="1"/>
    </row>
    <row r="40" spans="2:12" x14ac:dyDescent="0.25">
      <c r="B40" s="1" t="s">
        <v>50</v>
      </c>
      <c r="C40" s="1">
        <v>0</v>
      </c>
      <c r="D40" s="1">
        <v>196.62</v>
      </c>
      <c r="E40" s="1"/>
      <c r="F40" s="1"/>
      <c r="G40" s="1"/>
      <c r="H40" s="1"/>
      <c r="I40" s="1"/>
      <c r="J40" s="1"/>
      <c r="K40" s="1"/>
      <c r="L40" s="1"/>
    </row>
    <row r="41" spans="2:12" x14ac:dyDescent="0.25">
      <c r="B41" s="1" t="s">
        <v>51</v>
      </c>
      <c r="C41" s="1">
        <v>0</v>
      </c>
      <c r="D41" s="1">
        <v>2481.31</v>
      </c>
      <c r="E41" s="1"/>
      <c r="F41" s="1"/>
      <c r="G41" s="1"/>
      <c r="H41" s="1"/>
      <c r="I41" s="1"/>
      <c r="J41" s="1"/>
      <c r="K41" s="1"/>
      <c r="L41" s="1"/>
    </row>
    <row r="42" spans="2:12" x14ac:dyDescent="0.25">
      <c r="B42" s="1" t="s">
        <v>52</v>
      </c>
      <c r="C42" s="1">
        <v>0</v>
      </c>
      <c r="D42" s="1">
        <v>0</v>
      </c>
      <c r="E42" s="1"/>
      <c r="F42" s="1"/>
      <c r="G42" s="1"/>
      <c r="H42" s="1"/>
      <c r="I42" s="1"/>
      <c r="J42" s="1"/>
      <c r="K42" s="1"/>
      <c r="L42" s="1"/>
    </row>
    <row r="43" spans="2:12" x14ac:dyDescent="0.25">
      <c r="B43" s="1" t="s">
        <v>53</v>
      </c>
      <c r="C43" s="1">
        <v>0</v>
      </c>
      <c r="D43" s="1">
        <v>166.93</v>
      </c>
      <c r="E43" s="1"/>
      <c r="F43" s="1"/>
      <c r="G43" s="1"/>
      <c r="H43" s="1"/>
      <c r="I43" s="1"/>
      <c r="J43" s="1"/>
      <c r="K43" s="1"/>
      <c r="L43" s="1"/>
    </row>
    <row r="44" spans="2:12" x14ac:dyDescent="0.25">
      <c r="B44" s="1" t="s">
        <v>54</v>
      </c>
      <c r="C44" s="1">
        <v>0</v>
      </c>
      <c r="D44" s="1">
        <v>37.44</v>
      </c>
      <c r="E44" s="1"/>
      <c r="F44" s="1"/>
      <c r="G44" s="1"/>
      <c r="H44" s="1"/>
      <c r="I44" s="1"/>
      <c r="J44" s="1"/>
      <c r="K44" s="1"/>
      <c r="L44" s="1"/>
    </row>
    <row r="45" spans="2:12" x14ac:dyDescent="0.25">
      <c r="B45" s="1" t="s">
        <v>55</v>
      </c>
      <c r="C45" s="1">
        <v>0</v>
      </c>
      <c r="D45" s="1">
        <v>0</v>
      </c>
      <c r="E45" s="1"/>
      <c r="F45" s="1"/>
      <c r="G45" s="1"/>
      <c r="H45" s="1"/>
      <c r="I45" s="1"/>
      <c r="J45" s="1"/>
      <c r="K45" s="1"/>
      <c r="L45" s="1"/>
    </row>
    <row r="46" spans="2:12" x14ac:dyDescent="0.25">
      <c r="B46" s="1" t="s">
        <v>56</v>
      </c>
      <c r="C46" s="1">
        <v>0</v>
      </c>
      <c r="D46" s="1">
        <v>0</v>
      </c>
      <c r="E46" s="1"/>
      <c r="F46" s="1"/>
      <c r="G46" s="1"/>
      <c r="H46" s="1"/>
      <c r="I46" s="1"/>
      <c r="J46" s="1"/>
      <c r="K46" s="1"/>
      <c r="L46" s="1"/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LESPAGNOL</dc:creator>
  <cp:lastModifiedBy>QUENTIN LESPAGNOL</cp:lastModifiedBy>
  <dcterms:created xsi:type="dcterms:W3CDTF">2022-02-08T20:42:42Z</dcterms:created>
  <dcterms:modified xsi:type="dcterms:W3CDTF">2022-02-08T20:57:20Z</dcterms:modified>
</cp:coreProperties>
</file>