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 LESPAGNOL\Desktop\Maman\"/>
    </mc:Choice>
  </mc:AlternateContent>
  <xr:revisionPtr revIDLastSave="0" documentId="13_ncr:1_{A7D57C15-BBB3-46CE-8047-B278903CEA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S22" i="1" s="1"/>
  <c r="R23" i="1"/>
  <c r="Q23" i="1" s="1"/>
  <c r="R24" i="1"/>
  <c r="Q24" i="1" s="1"/>
  <c r="R25" i="1"/>
  <c r="Q25" i="1" s="1"/>
  <c r="R26" i="1"/>
  <c r="S26" i="1" s="1"/>
  <c r="R27" i="1"/>
  <c r="Q27" i="1" s="1"/>
  <c r="R28" i="1"/>
  <c r="Q28" i="1" s="1"/>
  <c r="R29" i="1"/>
  <c r="Q29" i="1" s="1"/>
  <c r="R30" i="1"/>
  <c r="S30" i="1" s="1"/>
  <c r="R31" i="1"/>
  <c r="S31" i="1" s="1"/>
  <c r="R32" i="1"/>
  <c r="Q32" i="1" s="1"/>
  <c r="R33" i="1"/>
  <c r="S33" i="1" s="1"/>
  <c r="R34" i="1"/>
  <c r="S34" i="1" s="1"/>
  <c r="R35" i="1"/>
  <c r="Q35" i="1" s="1"/>
  <c r="R36" i="1"/>
  <c r="Q36" i="1" s="1"/>
  <c r="R37" i="1"/>
  <c r="Q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Q48" i="1" s="1"/>
  <c r="R49" i="1"/>
  <c r="Q49" i="1" s="1"/>
  <c r="R50" i="1"/>
  <c r="S50" i="1" s="1"/>
  <c r="R51" i="1"/>
  <c r="S51" i="1" s="1"/>
  <c r="R52" i="1"/>
  <c r="S52" i="1" s="1"/>
  <c r="Q22" i="1"/>
  <c r="Q52" i="1"/>
  <c r="Q45" i="1" l="1"/>
  <c r="Q43" i="1"/>
  <c r="Q31" i="1"/>
  <c r="Q51" i="1"/>
  <c r="Q50" i="1"/>
  <c r="Q33" i="1"/>
  <c r="Q38" i="1"/>
  <c r="Q26" i="1"/>
  <c r="Q46" i="1"/>
  <c r="Q34" i="1"/>
  <c r="Q42" i="1"/>
  <c r="Q30" i="1"/>
  <c r="Q44" i="1"/>
  <c r="S32" i="1"/>
  <c r="Q41" i="1"/>
  <c r="Q40" i="1"/>
  <c r="Q39" i="1"/>
  <c r="K39" i="1"/>
  <c r="K38" i="1"/>
  <c r="S29" i="1"/>
  <c r="K37" i="1"/>
  <c r="S28" i="1"/>
  <c r="K36" i="1"/>
  <c r="S27" i="1"/>
  <c r="Q47" i="1"/>
  <c r="K35" i="1"/>
  <c r="K34" i="1"/>
  <c r="S49" i="1"/>
  <c r="S37" i="1"/>
  <c r="S25" i="1"/>
  <c r="S48" i="1"/>
  <c r="S36" i="1"/>
  <c r="S24" i="1"/>
  <c r="S35" i="1"/>
  <c r="S23" i="1"/>
  <c r="Q21" i="1"/>
  <c r="S21" i="1" s="1"/>
  <c r="Q3" i="1"/>
  <c r="S3" i="1" s="1"/>
  <c r="Q13" i="1"/>
  <c r="S13" i="1" s="1"/>
  <c r="Q14" i="1"/>
  <c r="S14" i="1" s="1"/>
  <c r="Q4" i="1"/>
  <c r="S4" i="1" s="1"/>
  <c r="Q11" i="1"/>
  <c r="S11" i="1" s="1"/>
  <c r="Q12" i="1"/>
  <c r="S12" i="1" s="1"/>
  <c r="Q10" i="1"/>
  <c r="S10" i="1" s="1"/>
  <c r="Q8" i="1"/>
  <c r="S8" i="1" s="1"/>
  <c r="Q20" i="1"/>
  <c r="S20" i="1" s="1"/>
  <c r="Q7" i="1"/>
  <c r="S7" i="1" s="1"/>
  <c r="Q19" i="1"/>
  <c r="S19" i="1" s="1"/>
  <c r="Q6" i="1"/>
  <c r="S6" i="1" s="1"/>
  <c r="Q18" i="1"/>
  <c r="S18" i="1" s="1"/>
  <c r="Q5" i="1"/>
  <c r="S5" i="1" s="1"/>
  <c r="Q17" i="1"/>
  <c r="S17" i="1" s="1"/>
  <c r="Q9" i="1"/>
  <c r="S9" i="1" s="1"/>
  <c r="Q16" i="1"/>
  <c r="S16" i="1" s="1"/>
  <c r="Q15" i="1"/>
  <c r="S15" i="1" s="1"/>
  <c r="F23" i="1" l="1"/>
  <c r="F24" i="1"/>
  <c r="G24" i="1" s="1"/>
  <c r="F25" i="1"/>
  <c r="G25" i="1" s="1"/>
  <c r="F26" i="1"/>
  <c r="G26" i="1" s="1"/>
  <c r="F27" i="1"/>
  <c r="F28" i="1"/>
  <c r="G28" i="1" s="1"/>
  <c r="F29" i="1"/>
  <c r="G29" i="1" s="1"/>
  <c r="F30" i="1"/>
  <c r="F31" i="1"/>
  <c r="F32" i="1"/>
  <c r="G32" i="1" s="1"/>
  <c r="F33" i="1"/>
  <c r="G33" i="1" s="1"/>
  <c r="F34" i="1"/>
  <c r="F35" i="1"/>
  <c r="G35" i="1" s="1"/>
  <c r="F36" i="1"/>
  <c r="G36" i="1" s="1"/>
  <c r="F37" i="1"/>
  <c r="G37" i="1" s="1"/>
  <c r="F38" i="1"/>
  <c r="G38" i="1" s="1"/>
  <c r="F39" i="1"/>
  <c r="F40" i="1"/>
  <c r="G40" i="1" s="1"/>
  <c r="F41" i="1"/>
  <c r="G41" i="1" s="1"/>
  <c r="F42" i="1"/>
  <c r="F43" i="1"/>
  <c r="G43" i="1" s="1"/>
  <c r="F44" i="1"/>
  <c r="G44" i="1" s="1"/>
  <c r="F45" i="1"/>
  <c r="G45" i="1" s="1"/>
  <c r="F46" i="1"/>
  <c r="F47" i="1"/>
  <c r="F48" i="1"/>
  <c r="G48" i="1" s="1"/>
  <c r="F49" i="1"/>
  <c r="G49" i="1" s="1"/>
  <c r="F50" i="1"/>
  <c r="G50" i="1" s="1"/>
  <c r="F51" i="1"/>
  <c r="F52" i="1"/>
  <c r="G52" i="1" s="1"/>
  <c r="G23" i="1"/>
  <c r="G27" i="1"/>
  <c r="G30" i="1"/>
  <c r="G31" i="1"/>
  <c r="G34" i="1"/>
  <c r="G39" i="1"/>
  <c r="G42" i="1"/>
  <c r="G46" i="1"/>
  <c r="G47" i="1"/>
  <c r="G51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A5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3" i="1"/>
  <c r="G11" i="1"/>
  <c r="G12" i="1"/>
  <c r="G20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F12" i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F21" i="1"/>
  <c r="G21" i="1" s="1"/>
  <c r="F22" i="1"/>
  <c r="G22" i="1" s="1"/>
  <c r="F3" i="1"/>
  <c r="G3" i="1" s="1"/>
  <c r="I5" i="1" l="1"/>
  <c r="I22" i="1"/>
  <c r="I4" i="1"/>
  <c r="I11" i="1" l="1"/>
  <c r="I21" i="1"/>
  <c r="I19" i="1"/>
  <c r="I9" i="1"/>
  <c r="I10" i="1"/>
  <c r="I13" i="1"/>
  <c r="I14" i="1"/>
  <c r="I15" i="1"/>
  <c r="I8" i="1"/>
  <c r="I16" i="1"/>
  <c r="I6" i="1"/>
  <c r="I7" i="1"/>
  <c r="I3" i="1"/>
  <c r="I17" i="1"/>
  <c r="I18" i="1"/>
  <c r="I12" i="1"/>
  <c r="I20" i="1"/>
</calcChain>
</file>

<file path=xl/sharedStrings.xml><?xml version="1.0" encoding="utf-8"?>
<sst xmlns="http://schemas.openxmlformats.org/spreadsheetml/2006/main" count="52" uniqueCount="31">
  <si>
    <t>Entreprise</t>
  </si>
  <si>
    <t>Designation</t>
  </si>
  <si>
    <t>HT</t>
  </si>
  <si>
    <t>Tx TVA</t>
  </si>
  <si>
    <t>TTC</t>
  </si>
  <si>
    <t>FENÊTRES / menuiserie aluminium</t>
  </si>
  <si>
    <t>CHAUFFAGE &amp; CLIM</t>
  </si>
  <si>
    <t>ÉLÉCTRICITÉ RDC &amp; R+1</t>
  </si>
  <si>
    <t>ÉLÉCTRICITÉ  R+2</t>
  </si>
  <si>
    <t>ÉLÉCTRICITÉ  R+3</t>
  </si>
  <si>
    <t>PLAQUISTE</t>
  </si>
  <si>
    <t>CLIM R+1</t>
  </si>
  <si>
    <t>CLIM R+2</t>
  </si>
  <si>
    <t>CLIM R+3</t>
  </si>
  <si>
    <t>CLIM R+4</t>
  </si>
  <si>
    <t>PEINTURES R+1</t>
  </si>
  <si>
    <t>PEINTURES R+2</t>
  </si>
  <si>
    <t>PEINTURES R+3</t>
  </si>
  <si>
    <t>PEINTURES R+4</t>
  </si>
  <si>
    <t>BUREAUX MARGUERITES</t>
  </si>
  <si>
    <t>Cuisine, Claustra, dégagement R1</t>
  </si>
  <si>
    <t>Cuisine, Claustra, bureaux R2</t>
  </si>
  <si>
    <t>Cuisine, placards R3</t>
  </si>
  <si>
    <t>REMISE 15%</t>
  </si>
  <si>
    <t>TVA</t>
  </si>
  <si>
    <t xml:space="preserve">Devis accepté </t>
  </si>
  <si>
    <t>Oui</t>
  </si>
  <si>
    <t>Non</t>
  </si>
  <si>
    <t>Somme devis accepté</t>
  </si>
  <si>
    <t>% total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</si>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</sst>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_-* #,##0.0\ &quot;€&quot;_-;\-* #,##0.0\ &quot;€&quot;_-;_-* &quot;-&quot;?\ &quot;€&quot;_-;_-@_-"/>
    <numFmt numFmtId="166" formatCode="_-* #,##0.00\ &quot;€&quot;_-;\-* #,##0.00\ &quot;€&quot;_-;_-* &quot;-&quot;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2" fillId="0" borderId="3" xfId="2" applyFont="1" applyFill="1" applyBorder="1" applyAlignment="1">
      <alignment horizontal="center"/>
    </xf>
    <xf numFmtId="9" fontId="0" fillId="0" borderId="3" xfId="2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0" borderId="5" xfId="1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0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58FF5D-773E-4679-8C92-F1F6F8DA7B44}" name="Tableau1" displayName="Tableau1" ref="B2:I52" totalsRowShown="0" tableBorderDxfId="9">
  <autoFilter ref="B2:I52" xr:uid="{9A58FF5D-773E-4679-8C92-F1F6F8DA7B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FEF0DE5-F64E-43F4-A063-FB352624BB3F}" name="Entreprise" dataDxfId="8"/>
    <tableColumn id="2" xr3:uid="{947C93E1-EFE0-4CD1-B221-CDA38DF79679}" name="Designation" dataDxfId="7"/>
    <tableColumn id="3" xr3:uid="{ED165977-C985-4A31-8AA8-6FBF929E2019}" name="HT" dataDxfId="6"/>
    <tableColumn id="4" xr3:uid="{11C7591B-ACD0-49BA-8B7F-FBA053E3E7BC}" name="Tx TVA" dataDxfId="5"/>
    <tableColumn id="5" xr3:uid="{9C5BD1EB-891E-4E82-829A-FFD14F862B43}" name="TVA" dataDxfId="4"/>
    <tableColumn id="6" xr3:uid="{FFD80014-0966-420A-A8E3-2F4889C34606}" name="TTC" dataDxfId="3"/>
    <tableColumn id="7" xr3:uid="{ACB233BE-5FA9-4604-9F43-4F2CD71FE2C4}" name="Devis accepté " dataDxfId="2"/>
    <tableColumn id="8" xr3:uid="{5232D234-32FC-4008-82B2-99540A5ED0EC}" name="% total" dataDxfId="1" dataCellStyle="Pourcentag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8D89F4-BFA1-4DFF-831E-BDCA3D226A17}" name="Tableau4" displayName="Tableau4" ref="Q3:S52" headerRowCount="0" totalsRowShown="0">
  <tableColumns count="3">
    <tableColumn id="1" xr3:uid="{7ACBDCE6-A18D-4621-A517-F98759EF66E3}" name="Colonne1">
      <calculatedColumnFormula>IFERROR(INDEX(Tableau1[Entreprise],_xlfn.AGGREGATE(15,6,(1/$R$3:$R$52=$R3)*(ROW(Tableau1[Entreprise])-2),$R$3:$R3)),"")</calculatedColumnFormula>
    </tableColumn>
    <tableColumn id="2" xr3:uid="{140190D2-3DAC-4605-A650-F32822D3CC95}" name="Colonne2" dataDxfId="0">
      <calculatedColumnFormula>IF(Tableau1[[#This Row],[Entreprise]]="","",COUNTIF($B$3:$B3,$B3))</calculatedColumnFormula>
    </tableColumn>
    <tableColumn id="3" xr3:uid="{F4A22DBC-4E47-48F7-95B4-A4FE58B7946F}" name="Colonne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52"/>
  <sheetViews>
    <sheetView showGridLines="0" tabSelected="1" workbookViewId="0">
      <selection activeCell="J14" sqref="J14"/>
    </sheetView>
  </sheetViews>
  <sheetFormatPr baseColWidth="10" defaultColWidth="9.140625" defaultRowHeight="15" x14ac:dyDescent="0.25"/>
  <cols>
    <col min="1" max="1" width="9.140625" style="1"/>
    <col min="2" max="2" width="26.42578125" bestFit="1" customWidth="1"/>
    <col min="3" max="3" width="32" bestFit="1" customWidth="1"/>
    <col min="4" max="4" width="13.140625" customWidth="1"/>
    <col min="6" max="6" width="12.5703125" customWidth="1"/>
    <col min="7" max="7" width="12.7109375" customWidth="1"/>
    <col min="8" max="8" width="15.7109375" style="1" customWidth="1"/>
    <col min="9" max="9" width="9.28515625" customWidth="1"/>
    <col min="11" max="11" width="26.42578125" bestFit="1" customWidth="1"/>
    <col min="13" max="13" width="26.42578125" bestFit="1" customWidth="1"/>
    <col min="16" max="16" width="4.7109375" hidden="1" customWidth="1"/>
    <col min="17" max="17" width="26.42578125" bestFit="1" customWidth="1"/>
    <col min="18" max="18" width="11.5703125" customWidth="1"/>
    <col min="19" max="19" width="26.42578125" bestFit="1" customWidth="1"/>
  </cols>
  <sheetData>
    <row r="1" spans="1:19" x14ac:dyDescent="0.25">
      <c r="H1"/>
      <c r="P1" t="s">
        <v>27</v>
      </c>
    </row>
    <row r="2" spans="1:19" x14ac:dyDescent="0.25">
      <c r="B2" s="10" t="s">
        <v>0</v>
      </c>
      <c r="C2" s="10" t="s">
        <v>1</v>
      </c>
      <c r="D2" s="10" t="s">
        <v>2</v>
      </c>
      <c r="E2" s="10" t="s">
        <v>3</v>
      </c>
      <c r="F2" s="2" t="s">
        <v>24</v>
      </c>
      <c r="G2" s="2" t="s">
        <v>4</v>
      </c>
      <c r="H2" s="10" t="s">
        <v>25</v>
      </c>
      <c r="I2" s="11" t="s">
        <v>29</v>
      </c>
      <c r="J2" s="1"/>
      <c r="K2" s="1"/>
      <c r="P2" t="s">
        <v>26</v>
      </c>
    </row>
    <row r="3" spans="1:19" x14ac:dyDescent="0.25">
      <c r="A3" s="1">
        <f>ROW()-2</f>
        <v>1</v>
      </c>
      <c r="B3" s="5">
        <v>1</v>
      </c>
      <c r="C3" s="5" t="s">
        <v>5</v>
      </c>
      <c r="D3" s="6">
        <v>22184</v>
      </c>
      <c r="E3" s="7">
        <v>0.2</v>
      </c>
      <c r="F3" s="8">
        <f>D3*E3</f>
        <v>4436.8</v>
      </c>
      <c r="G3" s="9">
        <f>F3+D3</f>
        <v>26620.799999999999</v>
      </c>
      <c r="H3" s="5" t="s">
        <v>26</v>
      </c>
      <c r="I3" s="12">
        <f>IF($H3="Oui",G3/$K$7,"")</f>
        <v>0.10271861692512392</v>
      </c>
      <c r="J3" s="1"/>
      <c r="K3" s="1"/>
      <c r="P3" t="s">
        <v>30</v>
      </c>
      <c r="Q3">
        <f>IFERROR(INDEX(Tableau1[Entreprise],_xlfn.AGGREGATE(15,6,(1/$R$3:$R$52=$R3)*(ROW(Tableau1[Entreprise])-2),$R$3:$R3)),"")</f>
        <v>1</v>
      </c>
      <c r="R3" s="1">
        <f>IF(Tableau1[[#This Row],[Entreprise]]="","",COUNTIF($B$3:$B3,$B3))</f>
        <v>1</v>
      </c>
      <c r="S3">
        <f>IF($R$3:$R$52=1,$Q3,"")</f>
        <v>1</v>
      </c>
    </row>
    <row r="4" spans="1:19" x14ac:dyDescent="0.25">
      <c r="A4" s="1">
        <f t="shared" ref="A4:A52" si="0">ROW()-2</f>
        <v>2</v>
      </c>
      <c r="B4" s="5">
        <v>1</v>
      </c>
      <c r="C4" s="5" t="s">
        <v>5</v>
      </c>
      <c r="D4" s="6">
        <v>25012</v>
      </c>
      <c r="E4" s="7">
        <v>0.2</v>
      </c>
      <c r="F4" s="8">
        <f t="shared" ref="F4:F52" si="1">D4*E4</f>
        <v>5002.4000000000005</v>
      </c>
      <c r="G4" s="9">
        <f t="shared" ref="G4:G52" si="2">F4+D4</f>
        <v>30014.400000000001</v>
      </c>
      <c r="H4" s="5" t="s">
        <v>27</v>
      </c>
      <c r="I4" s="12" t="str">
        <f t="shared" ref="I4:I52" si="3">IF($H4="Oui",G4/$K$7,"")</f>
        <v/>
      </c>
      <c r="J4" s="1"/>
      <c r="K4" s="1"/>
      <c r="Q4">
        <f>IFERROR(INDEX(Tableau1[Entreprise],_xlfn.AGGREGATE(15,6,(1/$R$3:$R$52=$R4)*(ROW(Tableau1[Entreprise])-2),$R$3:$R4)),"")</f>
        <v>1</v>
      </c>
      <c r="R4" s="1">
        <f>IF(Tableau1[[#This Row],[Entreprise]]="","",COUNTIF($B$3:$B4,$B4))</f>
        <v>2</v>
      </c>
      <c r="S4" t="str">
        <f t="shared" ref="S4:S19" si="4">IF(R4=1,Q4,"")</f>
        <v/>
      </c>
    </row>
    <row r="5" spans="1:19" ht="15.75" thickBot="1" x14ac:dyDescent="0.3">
      <c r="A5" s="1">
        <f t="shared" si="0"/>
        <v>3</v>
      </c>
      <c r="B5" s="5">
        <v>3</v>
      </c>
      <c r="C5" s="5" t="s">
        <v>6</v>
      </c>
      <c r="D5" s="6">
        <v>2440</v>
      </c>
      <c r="E5" s="7">
        <v>0.2</v>
      </c>
      <c r="F5" s="8">
        <f t="shared" si="1"/>
        <v>488</v>
      </c>
      <c r="G5" s="9">
        <f t="shared" si="2"/>
        <v>2928</v>
      </c>
      <c r="H5" s="5" t="s">
        <v>26</v>
      </c>
      <c r="I5" s="12">
        <f t="shared" si="3"/>
        <v>1.1297936589312224E-2</v>
      </c>
      <c r="J5" s="1"/>
      <c r="K5" s="1"/>
      <c r="Q5">
        <f>IFERROR(INDEX(Tableau1[Entreprise],_xlfn.AGGREGATE(15,6,(1/$R$3:$R$52=$R5)*(ROW(Tableau1[Entreprise])-2),$R$3:$R5)),"")</f>
        <v>3</v>
      </c>
      <c r="R5" s="1">
        <f>IF(Tableau1[[#This Row],[Entreprise]]="","",COUNTIF($B$3:$B5,$B5))</f>
        <v>1</v>
      </c>
      <c r="S5">
        <f t="shared" si="4"/>
        <v>3</v>
      </c>
    </row>
    <row r="6" spans="1:19" x14ac:dyDescent="0.25">
      <c r="A6" s="1">
        <f t="shared" si="0"/>
        <v>4</v>
      </c>
      <c r="B6" s="5">
        <v>3</v>
      </c>
      <c r="C6" s="5" t="s">
        <v>7</v>
      </c>
      <c r="D6" s="6">
        <v>14240</v>
      </c>
      <c r="E6" s="7">
        <v>0.2</v>
      </c>
      <c r="F6" s="8">
        <f t="shared" si="1"/>
        <v>2848</v>
      </c>
      <c r="G6" s="9">
        <f t="shared" si="2"/>
        <v>17088</v>
      </c>
      <c r="H6" s="5" t="s">
        <v>26</v>
      </c>
      <c r="I6" s="12">
        <f t="shared" si="3"/>
        <v>6.5935498783527072E-2</v>
      </c>
      <c r="J6" s="1"/>
      <c r="K6" s="13" t="s">
        <v>28</v>
      </c>
      <c r="Q6">
        <f>IFERROR(INDEX(Tableau1[Entreprise],_xlfn.AGGREGATE(15,6,(1/$R$3:$R$52=$R6)*(ROW(Tableau1[Entreprise])-2),$R$3:$R6)),"")</f>
        <v>3</v>
      </c>
      <c r="R6" s="1">
        <f>IF(Tableau1[[#This Row],[Entreprise]]="","",COUNTIF($B$3:$B6,$B6))</f>
        <v>2</v>
      </c>
      <c r="S6" t="str">
        <f t="shared" si="4"/>
        <v/>
      </c>
    </row>
    <row r="7" spans="1:19" ht="15.75" thickBot="1" x14ac:dyDescent="0.3">
      <c r="A7" s="1">
        <f t="shared" si="0"/>
        <v>5</v>
      </c>
      <c r="B7" s="5">
        <v>3</v>
      </c>
      <c r="C7" s="5" t="s">
        <v>8</v>
      </c>
      <c r="D7" s="6">
        <v>7044</v>
      </c>
      <c r="E7" s="7">
        <v>0.2</v>
      </c>
      <c r="F7" s="8">
        <f t="shared" si="1"/>
        <v>1408.8000000000002</v>
      </c>
      <c r="G7" s="9">
        <f t="shared" si="2"/>
        <v>8452.7999999999993</v>
      </c>
      <c r="H7" s="5" t="s">
        <v>26</v>
      </c>
      <c r="I7" s="12">
        <f t="shared" si="3"/>
        <v>3.2615846448817744E-2</v>
      </c>
      <c r="J7" s="1"/>
      <c r="K7" s="14">
        <f>(SUMPRODUCT(($H$3:$H$53="Oui")*($G$3:$G$53)))-(SUMPRODUCT(($H$3:$H$53="Remise")*($G$3:$G$53)))</f>
        <v>259162.36800000005</v>
      </c>
      <c r="Q7">
        <f>IFERROR(INDEX(Tableau1[Entreprise],_xlfn.AGGREGATE(15,6,(1/$R$3:$R$52=$R7)*(ROW(Tableau1[Entreprise])-2),$R$3:$R7)),"")</f>
        <v>3</v>
      </c>
      <c r="R7" s="1">
        <f>IF(Tableau1[[#This Row],[Entreprise]]="","",COUNTIF($B$3:$B7,$B7))</f>
        <v>3</v>
      </c>
      <c r="S7" t="str">
        <f t="shared" si="4"/>
        <v/>
      </c>
    </row>
    <row r="8" spans="1:19" x14ac:dyDescent="0.25">
      <c r="A8" s="1">
        <f t="shared" si="0"/>
        <v>6</v>
      </c>
      <c r="B8" s="5">
        <v>6</v>
      </c>
      <c r="C8" s="5" t="s">
        <v>9</v>
      </c>
      <c r="D8" s="6">
        <v>2810.83</v>
      </c>
      <c r="E8" s="7">
        <v>0.2</v>
      </c>
      <c r="F8" s="8">
        <f t="shared" si="1"/>
        <v>562.16600000000005</v>
      </c>
      <c r="G8" s="9">
        <f t="shared" si="2"/>
        <v>3372.9960000000001</v>
      </c>
      <c r="H8" s="5" t="s">
        <v>26</v>
      </c>
      <c r="I8" s="12">
        <f t="shared" si="3"/>
        <v>1.3014991435793639E-2</v>
      </c>
      <c r="J8" s="1"/>
      <c r="K8" s="1"/>
      <c r="Q8">
        <f>IFERROR(INDEX(Tableau1[Entreprise],_xlfn.AGGREGATE(15,6,(1/$R$3:$R$52=$R8)*(ROW(Tableau1[Entreprise])-2),$R$3:$R8)),"")</f>
        <v>6</v>
      </c>
      <c r="R8" s="1">
        <f>IF(Tableau1[[#This Row],[Entreprise]]="","",COUNTIF($B$3:$B8,$B8))</f>
        <v>1</v>
      </c>
      <c r="S8">
        <f t="shared" si="4"/>
        <v>6</v>
      </c>
    </row>
    <row r="9" spans="1:19" x14ac:dyDescent="0.25">
      <c r="A9" s="1">
        <f t="shared" si="0"/>
        <v>7</v>
      </c>
      <c r="B9" s="5">
        <v>6</v>
      </c>
      <c r="C9" s="5" t="s">
        <v>10</v>
      </c>
      <c r="D9" s="6">
        <v>54162.31</v>
      </c>
      <c r="E9" s="7">
        <v>0.2</v>
      </c>
      <c r="F9" s="8">
        <f t="shared" si="1"/>
        <v>10832.462</v>
      </c>
      <c r="G9" s="9">
        <f t="shared" si="2"/>
        <v>64994.771999999997</v>
      </c>
      <c r="H9" s="5" t="s">
        <v>26</v>
      </c>
      <c r="I9" s="12">
        <f t="shared" si="3"/>
        <v>0.25078784586502922</v>
      </c>
      <c r="J9" s="1"/>
      <c r="K9" s="1"/>
      <c r="Q9">
        <f>IFERROR(INDEX(Tableau1[Entreprise],_xlfn.AGGREGATE(15,6,(1/$R$3:$R$52=$R9)*(ROW(Tableau1[Entreprise])-2),$R$3:$R9)),"")</f>
        <v>6</v>
      </c>
      <c r="R9" s="1">
        <f>IF(Tableau1[[#This Row],[Entreprise]]="","",COUNTIF($B$3:$B9,$B9))</f>
        <v>2</v>
      </c>
      <c r="S9" t="str">
        <f t="shared" si="4"/>
        <v/>
      </c>
    </row>
    <row r="10" spans="1:19" x14ac:dyDescent="0.25">
      <c r="A10" s="1">
        <f t="shared" si="0"/>
        <v>8</v>
      </c>
      <c r="B10" s="5">
        <v>8</v>
      </c>
      <c r="C10" s="5" t="s">
        <v>11</v>
      </c>
      <c r="D10" s="6">
        <v>17094.14</v>
      </c>
      <c r="E10" s="7">
        <v>0.2</v>
      </c>
      <c r="F10" s="8">
        <f t="shared" si="1"/>
        <v>3418.828</v>
      </c>
      <c r="G10" s="9">
        <f t="shared" si="2"/>
        <v>20512.968000000001</v>
      </c>
      <c r="H10" s="5" t="s">
        <v>26</v>
      </c>
      <c r="I10" s="12">
        <f t="shared" si="3"/>
        <v>7.9151028593781009E-2</v>
      </c>
      <c r="J10" s="1"/>
      <c r="Q10">
        <f>IFERROR(INDEX(Tableau1[Entreprise],_xlfn.AGGREGATE(15,6,(1/$R$3:$R$52=$R10)*(ROW(Tableau1[Entreprise])-2),$R$3:$R10)),"")</f>
        <v>8</v>
      </c>
      <c r="R10" s="1">
        <f>IF(Tableau1[[#This Row],[Entreprise]]="","",COUNTIF($B$3:$B10,$B10))</f>
        <v>1</v>
      </c>
      <c r="S10">
        <f t="shared" si="4"/>
        <v>8</v>
      </c>
    </row>
    <row r="11" spans="1:19" x14ac:dyDescent="0.25">
      <c r="A11" s="1">
        <f t="shared" si="0"/>
        <v>9</v>
      </c>
      <c r="B11" s="5">
        <v>8</v>
      </c>
      <c r="C11" s="5" t="s">
        <v>12</v>
      </c>
      <c r="D11" s="6">
        <v>16540.330000000002</v>
      </c>
      <c r="E11" s="7">
        <v>0.2</v>
      </c>
      <c r="F11" s="8">
        <f t="shared" si="1"/>
        <v>3308.0660000000007</v>
      </c>
      <c r="G11" s="9">
        <f t="shared" si="2"/>
        <v>19848.396000000001</v>
      </c>
      <c r="H11" s="5" t="s">
        <v>26</v>
      </c>
      <c r="I11" s="12">
        <f t="shared" si="3"/>
        <v>7.6586721109138792E-2</v>
      </c>
      <c r="J11" s="1"/>
      <c r="Q11">
        <f>IFERROR(INDEX(Tableau1[Entreprise],_xlfn.AGGREGATE(15,6,(1/$R$3:$R$52=$R11)*(ROW(Tableau1[Entreprise])-2),$R$3:$R11)),"")</f>
        <v>8</v>
      </c>
      <c r="R11" s="1">
        <f>IF(Tableau1[[#This Row],[Entreprise]]="","",COUNTIF($B$3:$B11,$B11))</f>
        <v>2</v>
      </c>
      <c r="S11" t="str">
        <f t="shared" si="4"/>
        <v/>
      </c>
    </row>
    <row r="12" spans="1:19" x14ac:dyDescent="0.25">
      <c r="A12" s="1">
        <f t="shared" si="0"/>
        <v>10</v>
      </c>
      <c r="B12" s="5">
        <v>10</v>
      </c>
      <c r="C12" s="5" t="s">
        <v>13</v>
      </c>
      <c r="D12" s="6">
        <v>14153.67</v>
      </c>
      <c r="E12" s="7">
        <v>0.2</v>
      </c>
      <c r="F12" s="8">
        <f t="shared" si="1"/>
        <v>2830.7340000000004</v>
      </c>
      <c r="G12" s="9">
        <f t="shared" si="2"/>
        <v>16984.404000000002</v>
      </c>
      <c r="H12" s="5" t="s">
        <v>26</v>
      </c>
      <c r="I12" s="12">
        <f t="shared" si="3"/>
        <v>6.5535764822151954E-2</v>
      </c>
      <c r="J12" s="1"/>
      <c r="Q12">
        <f>IFERROR(INDEX(Tableau1[Entreprise],_xlfn.AGGREGATE(15,6,(1/$R$3:$R$52=$R12)*(ROW(Tableau1[Entreprise])-2),$R$3:$R12)),"")</f>
        <v>10</v>
      </c>
      <c r="R12" s="1">
        <f>IF(Tableau1[[#This Row],[Entreprise]]="","",COUNTIF($B$3:$B12,$B12))</f>
        <v>1</v>
      </c>
      <c r="S12">
        <f t="shared" si="4"/>
        <v>10</v>
      </c>
    </row>
    <row r="13" spans="1:19" x14ac:dyDescent="0.25">
      <c r="A13" s="1">
        <f t="shared" si="0"/>
        <v>11</v>
      </c>
      <c r="B13" s="5">
        <v>10</v>
      </c>
      <c r="C13" s="5" t="s">
        <v>14</v>
      </c>
      <c r="D13" s="6">
        <v>4280.1099999999997</v>
      </c>
      <c r="E13" s="7">
        <v>0.2</v>
      </c>
      <c r="F13" s="8">
        <f t="shared" si="1"/>
        <v>856.02199999999993</v>
      </c>
      <c r="G13" s="9">
        <f t="shared" si="2"/>
        <v>5136.1319999999996</v>
      </c>
      <c r="H13" s="5" t="s">
        <v>26</v>
      </c>
      <c r="I13" s="12">
        <f t="shared" si="3"/>
        <v>1.9818201383311942E-2</v>
      </c>
      <c r="J13" s="1"/>
      <c r="Q13">
        <f>IFERROR(INDEX(Tableau1[Entreprise],_xlfn.AGGREGATE(15,6,(1/$R$3:$R$52=$R13)*(ROW(Tableau1[Entreprise])-2),$R$3:$R13)),"")</f>
        <v>10</v>
      </c>
      <c r="R13" s="1">
        <f>IF(Tableau1[[#This Row],[Entreprise]]="","",COUNTIF($B$3:$B13,$B13))</f>
        <v>2</v>
      </c>
      <c r="S13" t="str">
        <f t="shared" si="4"/>
        <v/>
      </c>
    </row>
    <row r="14" spans="1:19" x14ac:dyDescent="0.25">
      <c r="A14" s="1">
        <f t="shared" si="0"/>
        <v>12</v>
      </c>
      <c r="B14" s="5">
        <v>12</v>
      </c>
      <c r="C14" s="5" t="s">
        <v>15</v>
      </c>
      <c r="D14" s="6">
        <v>15179.78</v>
      </c>
      <c r="E14" s="7">
        <v>0.2</v>
      </c>
      <c r="F14" s="8">
        <f t="shared" si="1"/>
        <v>3035.9560000000001</v>
      </c>
      <c r="G14" s="9">
        <f t="shared" si="2"/>
        <v>18215.736000000001</v>
      </c>
      <c r="H14" s="5" t="s">
        <v>26</v>
      </c>
      <c r="I14" s="12">
        <f t="shared" si="3"/>
        <v>7.0286963885127021E-2</v>
      </c>
      <c r="J14" s="1"/>
      <c r="Q14">
        <f>IFERROR(INDEX(Tableau1[Entreprise],_xlfn.AGGREGATE(15,6,(1/$R$3:$R$52=$R14)*(ROW(Tableau1[Entreprise])-2),$R$3:$R14)),"")</f>
        <v>12</v>
      </c>
      <c r="R14" s="1">
        <f>IF(Tableau1[[#This Row],[Entreprise]]="","",COUNTIF($B$3:$B14,$B14))</f>
        <v>1</v>
      </c>
      <c r="S14">
        <f t="shared" si="4"/>
        <v>12</v>
      </c>
    </row>
    <row r="15" spans="1:19" x14ac:dyDescent="0.25">
      <c r="A15" s="1">
        <f t="shared" si="0"/>
        <v>13</v>
      </c>
      <c r="B15" s="5">
        <v>12</v>
      </c>
      <c r="C15" s="5" t="s">
        <v>16</v>
      </c>
      <c r="D15" s="6">
        <v>11745.17</v>
      </c>
      <c r="E15" s="7">
        <v>0.2</v>
      </c>
      <c r="F15" s="8">
        <f t="shared" si="1"/>
        <v>2349.0340000000001</v>
      </c>
      <c r="G15" s="9">
        <f t="shared" si="2"/>
        <v>14094.204</v>
      </c>
      <c r="H15" s="5" t="s">
        <v>26</v>
      </c>
      <c r="I15" s="12">
        <f t="shared" si="3"/>
        <v>5.4383682742086992E-2</v>
      </c>
      <c r="J15" s="1"/>
      <c r="Q15">
        <f>IFERROR(INDEX(Tableau1[Entreprise],_xlfn.AGGREGATE(15,6,(1/$R$3:$R$52=$R15)*(ROW(Tableau1[Entreprise])-2),$R$3:$R15)),"")</f>
        <v>12</v>
      </c>
      <c r="R15" s="1">
        <f>IF(Tableau1[[#This Row],[Entreprise]]="","",COUNTIF($B$3:$B15,$B15))</f>
        <v>2</v>
      </c>
      <c r="S15" t="str">
        <f t="shared" si="4"/>
        <v/>
      </c>
    </row>
    <row r="16" spans="1:19" x14ac:dyDescent="0.25">
      <c r="A16" s="1">
        <f t="shared" si="0"/>
        <v>14</v>
      </c>
      <c r="B16" s="5">
        <v>14</v>
      </c>
      <c r="C16" s="5" t="s">
        <v>17</v>
      </c>
      <c r="D16" s="6">
        <v>13032.6</v>
      </c>
      <c r="E16" s="7">
        <v>0.2</v>
      </c>
      <c r="F16" s="8">
        <f t="shared" si="1"/>
        <v>2606.5200000000004</v>
      </c>
      <c r="G16" s="9">
        <f t="shared" si="2"/>
        <v>15639.12</v>
      </c>
      <c r="H16" s="5" t="s">
        <v>26</v>
      </c>
      <c r="I16" s="12">
        <f t="shared" si="3"/>
        <v>6.0344872292569879E-2</v>
      </c>
      <c r="J16" s="1"/>
      <c r="Q16">
        <f>IFERROR(INDEX(Tableau1[Entreprise],_xlfn.AGGREGATE(15,6,(1/$R$3:$R$52=$R16)*(ROW(Tableau1[Entreprise])-2),$R$3:$R16)),"")</f>
        <v>14</v>
      </c>
      <c r="R16" s="1">
        <f>IF(Tableau1[[#This Row],[Entreprise]]="","",COUNTIF($B$3:$B16,$B16))</f>
        <v>1</v>
      </c>
      <c r="S16">
        <f t="shared" si="4"/>
        <v>14</v>
      </c>
    </row>
    <row r="17" spans="1:19" x14ac:dyDescent="0.25">
      <c r="A17" s="1">
        <f t="shared" si="0"/>
        <v>15</v>
      </c>
      <c r="B17" s="5">
        <v>15</v>
      </c>
      <c r="C17" s="5" t="s">
        <v>18</v>
      </c>
      <c r="D17" s="6">
        <v>8734.5300000000007</v>
      </c>
      <c r="E17" s="7">
        <v>0.2</v>
      </c>
      <c r="F17" s="8">
        <f t="shared" si="1"/>
        <v>1746.9060000000002</v>
      </c>
      <c r="G17" s="9">
        <f t="shared" si="2"/>
        <v>10481.436000000002</v>
      </c>
      <c r="H17" s="5" t="s">
        <v>26</v>
      </c>
      <c r="I17" s="12">
        <f t="shared" si="3"/>
        <v>4.0443510687477591E-2</v>
      </c>
      <c r="J17" s="1"/>
      <c r="Q17">
        <f>IFERROR(INDEX(Tableau1[Entreprise],_xlfn.AGGREGATE(15,6,(1/$R$3:$R$52=$R17)*(ROW(Tableau1[Entreprise])-2),$R$3:$R17)),"")</f>
        <v>15</v>
      </c>
      <c r="R17" s="1">
        <f>IF(Tableau1[[#This Row],[Entreprise]]="","",COUNTIF($B$3:$B17,$B17))</f>
        <v>1</v>
      </c>
      <c r="S17">
        <f t="shared" si="4"/>
        <v>15</v>
      </c>
    </row>
    <row r="18" spans="1:19" x14ac:dyDescent="0.25">
      <c r="A18" s="1">
        <f t="shared" si="0"/>
        <v>16</v>
      </c>
      <c r="B18" s="5">
        <v>15</v>
      </c>
      <c r="C18" s="5" t="s">
        <v>19</v>
      </c>
      <c r="D18" s="6">
        <v>7999.68</v>
      </c>
      <c r="E18" s="7">
        <v>0.2</v>
      </c>
      <c r="F18" s="8">
        <f t="shared" si="1"/>
        <v>1599.9360000000001</v>
      </c>
      <c r="G18" s="9">
        <f t="shared" si="2"/>
        <v>9599.616</v>
      </c>
      <c r="H18" s="5" t="s">
        <v>26</v>
      </c>
      <c r="I18" s="12">
        <f t="shared" si="3"/>
        <v>3.7040933350323449E-2</v>
      </c>
      <c r="J18" s="1"/>
      <c r="Q18">
        <f>IFERROR(INDEX(Tableau1[Entreprise],_xlfn.AGGREGATE(15,6,(1/$R$3:$R$52=$R18)*(ROW(Tableau1[Entreprise])-2),$R$3:$R18)),"")</f>
        <v>15</v>
      </c>
      <c r="R18" s="1">
        <f>IF(Tableau1[[#This Row],[Entreprise]]="","",COUNTIF($B$3:$B18,$B18))</f>
        <v>2</v>
      </c>
      <c r="S18" t="str">
        <f t="shared" si="4"/>
        <v/>
      </c>
    </row>
    <row r="19" spans="1:19" x14ac:dyDescent="0.25">
      <c r="A19" s="1">
        <f t="shared" si="0"/>
        <v>17</v>
      </c>
      <c r="B19" s="5">
        <v>17</v>
      </c>
      <c r="C19" s="5" t="s">
        <v>20</v>
      </c>
      <c r="D19" s="6">
        <v>11071</v>
      </c>
      <c r="E19" s="7">
        <v>0.2</v>
      </c>
      <c r="F19" s="8">
        <f t="shared" si="1"/>
        <v>2214.2000000000003</v>
      </c>
      <c r="G19" s="9">
        <f t="shared" si="2"/>
        <v>13285.2</v>
      </c>
      <c r="H19" s="5" t="s">
        <v>26</v>
      </c>
      <c r="I19" s="12">
        <f t="shared" si="3"/>
        <v>5.1262072123063787E-2</v>
      </c>
      <c r="J19" s="1"/>
      <c r="Q19">
        <f>IFERROR(INDEX(Tableau1[Entreprise],_xlfn.AGGREGATE(15,6,(1/$R$3:$R$52=$R19)*(ROW(Tableau1[Entreprise])-2),$R$3:$R19)),"")</f>
        <v>17</v>
      </c>
      <c r="R19" s="1">
        <f>IF(Tableau1[[#This Row],[Entreprise]]="","",COUNTIF($B$3:$B19,$B19))</f>
        <v>1</v>
      </c>
      <c r="S19">
        <f t="shared" si="4"/>
        <v>17</v>
      </c>
    </row>
    <row r="20" spans="1:19" x14ac:dyDescent="0.25">
      <c r="A20" s="1">
        <f t="shared" si="0"/>
        <v>18</v>
      </c>
      <c r="B20" s="5">
        <v>18</v>
      </c>
      <c r="C20" s="5" t="s">
        <v>21</v>
      </c>
      <c r="D20" s="6">
        <v>11342.96</v>
      </c>
      <c r="E20" s="7">
        <v>0.2</v>
      </c>
      <c r="F20" s="8">
        <f t="shared" si="1"/>
        <v>2268.5920000000001</v>
      </c>
      <c r="G20" s="9">
        <f t="shared" si="2"/>
        <v>13611.552</v>
      </c>
      <c r="H20" s="5" t="s">
        <v>26</v>
      </c>
      <c r="I20" s="12">
        <f t="shared" si="3"/>
        <v>5.252132902258401E-2</v>
      </c>
      <c r="J20" s="1"/>
      <c r="Q20">
        <f>IFERROR(INDEX(Tableau1[Entreprise],_xlfn.AGGREGATE(15,6,(1/$R$3:$R$52=$R20)*(ROW(Tableau1[Entreprise])-2),$R$3:$R20)),"")</f>
        <v>18</v>
      </c>
      <c r="R20" s="1">
        <f>IF(Tableau1[[#This Row],[Entreprise]]="","",COUNTIF($B$3:$B20,$B20))</f>
        <v>1</v>
      </c>
      <c r="S20">
        <f t="shared" ref="S20:S52" si="5">IF(R20=1,Q20,"")</f>
        <v>18</v>
      </c>
    </row>
    <row r="21" spans="1:19" x14ac:dyDescent="0.25">
      <c r="A21" s="1">
        <f t="shared" si="0"/>
        <v>19</v>
      </c>
      <c r="B21" s="5">
        <v>19</v>
      </c>
      <c r="C21" s="5" t="s">
        <v>22</v>
      </c>
      <c r="D21" s="6">
        <v>6436</v>
      </c>
      <c r="E21" s="7">
        <v>0.2</v>
      </c>
      <c r="F21" s="8">
        <f t="shared" si="1"/>
        <v>1287.2</v>
      </c>
      <c r="G21" s="9">
        <f t="shared" si="2"/>
        <v>7723.2</v>
      </c>
      <c r="H21" s="5" t="s">
        <v>26</v>
      </c>
      <c r="I21" s="12">
        <f t="shared" si="3"/>
        <v>2.9800622905251425E-2</v>
      </c>
      <c r="J21" s="1"/>
      <c r="Q21">
        <f>IFERROR(INDEX(Tableau1[Entreprise],_xlfn.AGGREGATE(15,6,(1/$R$3:$R$52=$R21)*(ROW(Tableau1[Entreprise])-2),$R$3:$R21)),"")</f>
        <v>19</v>
      </c>
      <c r="R21" s="1">
        <f>IF(Tableau1[[#This Row],[Entreprise]]="","",COUNTIF($B$3:$B21,$B21))</f>
        <v>1</v>
      </c>
      <c r="S21">
        <f t="shared" si="5"/>
        <v>19</v>
      </c>
    </row>
    <row r="22" spans="1:19" x14ac:dyDescent="0.25">
      <c r="A22" s="1">
        <f t="shared" si="0"/>
        <v>20</v>
      </c>
      <c r="B22" s="5"/>
      <c r="C22" s="5" t="s">
        <v>23</v>
      </c>
      <c r="D22" s="6">
        <v>24522.47</v>
      </c>
      <c r="E22" s="7">
        <v>0.2</v>
      </c>
      <c r="F22" s="8">
        <f t="shared" si="1"/>
        <v>4904.4940000000006</v>
      </c>
      <c r="G22" s="9">
        <f t="shared" si="2"/>
        <v>29426.964</v>
      </c>
      <c r="H22" s="5" t="s">
        <v>30</v>
      </c>
      <c r="I22" s="12" t="str">
        <f>IF($H22="Oui",G22/$K$7,"")</f>
        <v/>
      </c>
      <c r="J22" s="1"/>
      <c r="Q22" t="str">
        <f>IFERROR(INDEX(Tableau1[Entreprise],_xlfn.AGGREGATE(15,6,(1/$R$3:$R$52=$R22)*(ROW(Tableau1[Entreprise])-2),$R$3:$R22)),"")</f>
        <v/>
      </c>
      <c r="R22" s="1" t="str">
        <f>IF(Tableau1[[#This Row],[Entreprise]]="","",COUNTIF($B$3:$B22,$B22))</f>
        <v/>
      </c>
      <c r="S22" t="str">
        <f t="shared" si="5"/>
        <v/>
      </c>
    </row>
    <row r="23" spans="1:19" x14ac:dyDescent="0.25">
      <c r="A23" s="1">
        <f t="shared" si="0"/>
        <v>21</v>
      </c>
      <c r="B23" s="3"/>
      <c r="C23" s="3"/>
      <c r="D23" s="3"/>
      <c r="E23" s="3"/>
      <c r="F23" s="8">
        <f t="shared" si="1"/>
        <v>0</v>
      </c>
      <c r="G23" s="9">
        <f t="shared" si="2"/>
        <v>0</v>
      </c>
      <c r="H23" s="5"/>
      <c r="I23" s="12" t="str">
        <f t="shared" si="3"/>
        <v/>
      </c>
      <c r="Q23" t="str">
        <f>IFERROR(INDEX(Tableau1[Entreprise],_xlfn.AGGREGATE(15,6,(1/$R$3:$R$52=$R23)*(ROW(Tableau1[Entreprise])-2),$R$3:$R23)),"")</f>
        <v/>
      </c>
      <c r="R23" s="1" t="str">
        <f>IF(Tableau1[[#This Row],[Entreprise]]="","",COUNTIF($B$3:$B23,$B23))</f>
        <v/>
      </c>
      <c r="S23" t="str">
        <f t="shared" si="5"/>
        <v/>
      </c>
    </row>
    <row r="24" spans="1:19" x14ac:dyDescent="0.25">
      <c r="A24" s="1">
        <f t="shared" si="0"/>
        <v>22</v>
      </c>
      <c r="B24" s="3"/>
      <c r="C24" s="3"/>
      <c r="D24" s="3"/>
      <c r="E24" s="3"/>
      <c r="F24" s="8">
        <f t="shared" si="1"/>
        <v>0</v>
      </c>
      <c r="G24" s="9">
        <f t="shared" si="2"/>
        <v>0</v>
      </c>
      <c r="H24" s="5"/>
      <c r="I24" s="12" t="str">
        <f t="shared" si="3"/>
        <v/>
      </c>
      <c r="Q24" t="str">
        <f>IFERROR(INDEX(Tableau1[Entreprise],_xlfn.AGGREGATE(15,6,(1/$R$3:$R$52=$R24)*(ROW(Tableau1[Entreprise])-2),$R$3:$R24)),"")</f>
        <v/>
      </c>
      <c r="R24" s="1" t="str">
        <f>IF(Tableau1[[#This Row],[Entreprise]]="","",COUNTIF($B$3:$B24,$B24))</f>
        <v/>
      </c>
      <c r="S24" t="str">
        <f t="shared" si="5"/>
        <v/>
      </c>
    </row>
    <row r="25" spans="1:19" x14ac:dyDescent="0.25">
      <c r="A25" s="1">
        <f t="shared" si="0"/>
        <v>23</v>
      </c>
      <c r="B25" s="3"/>
      <c r="C25" s="3"/>
      <c r="D25" s="3"/>
      <c r="E25" s="3"/>
      <c r="F25" s="8">
        <f t="shared" si="1"/>
        <v>0</v>
      </c>
      <c r="G25" s="9">
        <f t="shared" si="2"/>
        <v>0</v>
      </c>
      <c r="H25" s="5"/>
      <c r="I25" s="12" t="str">
        <f t="shared" si="3"/>
        <v/>
      </c>
      <c r="Q25" t="str">
        <f>IFERROR(INDEX(Tableau1[Entreprise],_xlfn.AGGREGATE(15,6,(1/$R$3:$R$52=$R25)*(ROW(Tableau1[Entreprise])-2),$R$3:$R25)),"")</f>
        <v/>
      </c>
      <c r="R25" s="1" t="str">
        <f>IF(Tableau1[[#This Row],[Entreprise]]="","",COUNTIF($B$3:$B25,$B25))</f>
        <v/>
      </c>
      <c r="S25" t="str">
        <f t="shared" si="5"/>
        <v/>
      </c>
    </row>
    <row r="26" spans="1:19" x14ac:dyDescent="0.25">
      <c r="A26" s="1">
        <f t="shared" si="0"/>
        <v>24</v>
      </c>
      <c r="B26" s="3"/>
      <c r="C26" s="3"/>
      <c r="D26" s="3"/>
      <c r="E26" s="3"/>
      <c r="F26" s="8">
        <f t="shared" si="1"/>
        <v>0</v>
      </c>
      <c r="G26" s="9">
        <f t="shared" si="2"/>
        <v>0</v>
      </c>
      <c r="H26" s="5"/>
      <c r="I26" s="12" t="str">
        <f t="shared" si="3"/>
        <v/>
      </c>
      <c r="Q26" t="str">
        <f>IFERROR(INDEX(Tableau1[Entreprise],_xlfn.AGGREGATE(15,6,(1/$R$3:$R$52=$R26)*(ROW(Tableau1[Entreprise])-2),$R$3:$R26)),"")</f>
        <v/>
      </c>
      <c r="R26" s="1" t="str">
        <f>IF(Tableau1[[#This Row],[Entreprise]]="","",COUNTIF($B$3:$B26,$B26))</f>
        <v/>
      </c>
      <c r="S26" t="str">
        <f t="shared" si="5"/>
        <v/>
      </c>
    </row>
    <row r="27" spans="1:19" x14ac:dyDescent="0.25">
      <c r="A27" s="1">
        <f t="shared" si="0"/>
        <v>25</v>
      </c>
      <c r="B27" s="3"/>
      <c r="C27" s="3"/>
      <c r="D27" s="3"/>
      <c r="E27" s="3"/>
      <c r="F27" s="8">
        <f t="shared" si="1"/>
        <v>0</v>
      </c>
      <c r="G27" s="9">
        <f t="shared" si="2"/>
        <v>0</v>
      </c>
      <c r="H27" s="5"/>
      <c r="I27" s="12" t="str">
        <f t="shared" si="3"/>
        <v/>
      </c>
      <c r="Q27" t="str">
        <f>IFERROR(INDEX(Tableau1[Entreprise],_xlfn.AGGREGATE(15,6,(1/$R$3:$R$52=$R27)*(ROW(Tableau1[Entreprise])-2),$R$3:$R27)),"")</f>
        <v/>
      </c>
      <c r="R27" s="1" t="str">
        <f>IF(Tableau1[[#This Row],[Entreprise]]="","",COUNTIF($B$3:$B27,$B27))</f>
        <v/>
      </c>
      <c r="S27" t="str">
        <f t="shared" si="5"/>
        <v/>
      </c>
    </row>
    <row r="28" spans="1:19" x14ac:dyDescent="0.25">
      <c r="A28" s="1">
        <f t="shared" si="0"/>
        <v>26</v>
      </c>
      <c r="B28" s="3"/>
      <c r="C28" s="3"/>
      <c r="D28" s="3"/>
      <c r="E28" s="3"/>
      <c r="F28" s="8">
        <f t="shared" si="1"/>
        <v>0</v>
      </c>
      <c r="G28" s="9">
        <f t="shared" si="2"/>
        <v>0</v>
      </c>
      <c r="H28" s="5"/>
      <c r="I28" s="12" t="str">
        <f t="shared" si="3"/>
        <v/>
      </c>
      <c r="Q28" t="str">
        <f>IFERROR(INDEX(Tableau1[Entreprise],_xlfn.AGGREGATE(15,6,(1/$R$3:$R$52=$R28)*(ROW(Tableau1[Entreprise])-2),$R$3:$R28)),"")</f>
        <v/>
      </c>
      <c r="R28" s="1" t="str">
        <f>IF(Tableau1[[#This Row],[Entreprise]]="","",COUNTIF($B$3:$B28,$B28))</f>
        <v/>
      </c>
      <c r="S28" t="str">
        <f t="shared" si="5"/>
        <v/>
      </c>
    </row>
    <row r="29" spans="1:19" x14ac:dyDescent="0.25">
      <c r="A29" s="1">
        <f t="shared" si="0"/>
        <v>27</v>
      </c>
      <c r="B29" s="3"/>
      <c r="C29" s="3"/>
      <c r="D29" s="3"/>
      <c r="E29" s="3"/>
      <c r="F29" s="8">
        <f t="shared" si="1"/>
        <v>0</v>
      </c>
      <c r="G29" s="9">
        <f t="shared" si="2"/>
        <v>0</v>
      </c>
      <c r="H29" s="5"/>
      <c r="I29" s="12" t="str">
        <f t="shared" si="3"/>
        <v/>
      </c>
      <c r="Q29" t="str">
        <f>IFERROR(INDEX(Tableau1[Entreprise],_xlfn.AGGREGATE(15,6,(1/$R$3:$R$52=$R29)*(ROW(Tableau1[Entreprise])-2),$R$3:$R29)),"")</f>
        <v/>
      </c>
      <c r="R29" s="1" t="str">
        <f>IF(Tableau1[[#This Row],[Entreprise]]="","",COUNTIF($B$3:$B29,$B29))</f>
        <v/>
      </c>
      <c r="S29" t="str">
        <f t="shared" si="5"/>
        <v/>
      </c>
    </row>
    <row r="30" spans="1:19" x14ac:dyDescent="0.25">
      <c r="A30" s="1">
        <f t="shared" si="0"/>
        <v>28</v>
      </c>
      <c r="B30" s="3"/>
      <c r="C30" s="3"/>
      <c r="D30" s="3"/>
      <c r="E30" s="3"/>
      <c r="F30" s="8">
        <f t="shared" si="1"/>
        <v>0</v>
      </c>
      <c r="G30" s="9">
        <f t="shared" si="2"/>
        <v>0</v>
      </c>
      <c r="H30" s="5"/>
      <c r="I30" s="12" t="str">
        <f t="shared" si="3"/>
        <v/>
      </c>
      <c r="Q30" t="str">
        <f>IFERROR(INDEX(Tableau1[Entreprise],_xlfn.AGGREGATE(15,6,(1/$R$3:$R$52=$R30)*(ROW(Tableau1[Entreprise])-2),$R$3:$R30)),"")</f>
        <v/>
      </c>
      <c r="R30" s="1" t="str">
        <f>IF(Tableau1[[#This Row],[Entreprise]]="","",COUNTIF($B$3:$B30,$B30))</f>
        <v/>
      </c>
      <c r="S30" t="str">
        <f t="shared" si="5"/>
        <v/>
      </c>
    </row>
    <row r="31" spans="1:19" x14ac:dyDescent="0.25">
      <c r="A31" s="1">
        <f t="shared" si="0"/>
        <v>29</v>
      </c>
      <c r="B31" s="3"/>
      <c r="C31" s="3"/>
      <c r="D31" s="3"/>
      <c r="E31" s="3"/>
      <c r="F31" s="8">
        <f t="shared" si="1"/>
        <v>0</v>
      </c>
      <c r="G31" s="9">
        <f t="shared" si="2"/>
        <v>0</v>
      </c>
      <c r="H31" s="5"/>
      <c r="I31" s="12" t="str">
        <f t="shared" si="3"/>
        <v/>
      </c>
      <c r="Q31" t="str">
        <f>IFERROR(INDEX(Tableau1[Entreprise],_xlfn.AGGREGATE(15,6,(1/$R$3:$R$52=$R31)*(ROW(Tableau1[Entreprise])-2),$R$3:$R31)),"")</f>
        <v/>
      </c>
      <c r="R31" s="1" t="str">
        <f>IF(Tableau1[[#This Row],[Entreprise]]="","",COUNTIF($B$3:$B31,$B31))</f>
        <v/>
      </c>
      <c r="S31" t="str">
        <f t="shared" si="5"/>
        <v/>
      </c>
    </row>
    <row r="32" spans="1:19" x14ac:dyDescent="0.25">
      <c r="A32" s="1">
        <f t="shared" si="0"/>
        <v>30</v>
      </c>
      <c r="B32" s="3"/>
      <c r="C32" s="3"/>
      <c r="D32" s="3"/>
      <c r="E32" s="3"/>
      <c r="F32" s="8">
        <f t="shared" si="1"/>
        <v>0</v>
      </c>
      <c r="G32" s="9">
        <f t="shared" si="2"/>
        <v>0</v>
      </c>
      <c r="H32" s="5"/>
      <c r="I32" s="12" t="str">
        <f t="shared" si="3"/>
        <v/>
      </c>
      <c r="Q32" t="str">
        <f>IFERROR(INDEX(Tableau1[Entreprise],_xlfn.AGGREGATE(15,6,(1/$R$3:$R$52=$R32)*(ROW(Tableau1[Entreprise])-2),$R$3:$R32)),"")</f>
        <v/>
      </c>
      <c r="R32" s="1" t="str">
        <f>IF(Tableau1[[#This Row],[Entreprise]]="","",COUNTIF($B$3:$B32,$B32))</f>
        <v/>
      </c>
      <c r="S32" t="str">
        <f t="shared" si="5"/>
        <v/>
      </c>
    </row>
    <row r="33" spans="1:19" x14ac:dyDescent="0.25">
      <c r="A33" s="1">
        <f t="shared" si="0"/>
        <v>31</v>
      </c>
      <c r="B33" s="3"/>
      <c r="C33" s="3"/>
      <c r="D33" s="3"/>
      <c r="E33" s="3"/>
      <c r="F33" s="8">
        <f t="shared" si="1"/>
        <v>0</v>
      </c>
      <c r="G33" s="9">
        <f t="shared" si="2"/>
        <v>0</v>
      </c>
      <c r="H33" s="5"/>
      <c r="I33" s="12" t="str">
        <f t="shared" si="3"/>
        <v/>
      </c>
      <c r="Q33" t="str">
        <f>IFERROR(INDEX(Tableau1[Entreprise],_xlfn.AGGREGATE(15,6,(1/$R$3:$R$52=$R33)*(ROW(Tableau1[Entreprise])-2),$R$3:$R33)),"")</f>
        <v/>
      </c>
      <c r="R33" s="1" t="str">
        <f>IF(Tableau1[[#This Row],[Entreprise]]="","",COUNTIF($B$3:$B33,$B33))</f>
        <v/>
      </c>
      <c r="S33" t="str">
        <f t="shared" si="5"/>
        <v/>
      </c>
    </row>
    <row r="34" spans="1:19" x14ac:dyDescent="0.25">
      <c r="A34" s="1">
        <f t="shared" si="0"/>
        <v>32</v>
      </c>
      <c r="B34" s="3"/>
      <c r="C34" s="3"/>
      <c r="D34" s="3"/>
      <c r="E34" s="3"/>
      <c r="F34" s="8">
        <f t="shared" si="1"/>
        <v>0</v>
      </c>
      <c r="G34" s="9">
        <f t="shared" si="2"/>
        <v>0</v>
      </c>
      <c r="H34" s="5"/>
      <c r="I34" s="12" t="str">
        <f t="shared" si="3"/>
        <v/>
      </c>
      <c r="K34" t="str">
        <f t="shared" ref="K34:K39" si="6">IF(R23=1,Q23,"")</f>
        <v/>
      </c>
      <c r="Q34" t="str">
        <f>IFERROR(INDEX(Tableau1[Entreprise],_xlfn.AGGREGATE(15,6,(1/$R$3:$R$52=$R34)*(ROW(Tableau1[Entreprise])-2),$R$3:$R34)),"")</f>
        <v/>
      </c>
      <c r="R34" s="1" t="str">
        <f>IF(Tableau1[[#This Row],[Entreprise]]="","",COUNTIF($B$3:$B34,$B34))</f>
        <v/>
      </c>
      <c r="S34" t="str">
        <f t="shared" si="5"/>
        <v/>
      </c>
    </row>
    <row r="35" spans="1:19" x14ac:dyDescent="0.25">
      <c r="A35" s="1">
        <f t="shared" si="0"/>
        <v>33</v>
      </c>
      <c r="B35" s="3"/>
      <c r="C35" s="3"/>
      <c r="D35" s="3"/>
      <c r="E35" s="3"/>
      <c r="F35" s="8">
        <f t="shared" si="1"/>
        <v>0</v>
      </c>
      <c r="G35" s="9">
        <f t="shared" si="2"/>
        <v>0</v>
      </c>
      <c r="H35" s="5"/>
      <c r="I35" s="12" t="str">
        <f t="shared" si="3"/>
        <v/>
      </c>
      <c r="K35" t="str">
        <f t="shared" si="6"/>
        <v/>
      </c>
      <c r="Q35" t="str">
        <f>IFERROR(INDEX(Tableau1[Entreprise],_xlfn.AGGREGATE(15,6,(1/$R$3:$R$52=$R35)*(ROW(Tableau1[Entreprise])-2),$R$3:$R35)),"")</f>
        <v/>
      </c>
      <c r="R35" s="1" t="str">
        <f>IF(Tableau1[[#This Row],[Entreprise]]="","",COUNTIF($B$3:$B35,$B35))</f>
        <v/>
      </c>
      <c r="S35" t="str">
        <f t="shared" si="5"/>
        <v/>
      </c>
    </row>
    <row r="36" spans="1:19" x14ac:dyDescent="0.25">
      <c r="A36" s="1">
        <f t="shared" si="0"/>
        <v>34</v>
      </c>
      <c r="B36" s="3"/>
      <c r="C36" s="3"/>
      <c r="D36" s="3"/>
      <c r="E36" s="3"/>
      <c r="F36" s="8">
        <f t="shared" si="1"/>
        <v>0</v>
      </c>
      <c r="G36" s="9">
        <f t="shared" si="2"/>
        <v>0</v>
      </c>
      <c r="H36" s="5"/>
      <c r="I36" s="12" t="str">
        <f t="shared" si="3"/>
        <v/>
      </c>
      <c r="K36" t="str">
        <f t="shared" si="6"/>
        <v/>
      </c>
      <c r="Q36" t="str">
        <f>IFERROR(INDEX(Tableau1[Entreprise],_xlfn.AGGREGATE(15,6,(1/$R$3:$R$52=$R36)*(ROW(Tableau1[Entreprise])-2),$R$3:$R36)),"")</f>
        <v/>
      </c>
      <c r="R36" s="1" t="str">
        <f>IF(Tableau1[[#This Row],[Entreprise]]="","",COUNTIF($B$3:$B36,$B36))</f>
        <v/>
      </c>
      <c r="S36" t="str">
        <f t="shared" si="5"/>
        <v/>
      </c>
    </row>
    <row r="37" spans="1:19" x14ac:dyDescent="0.25">
      <c r="A37" s="1">
        <f t="shared" si="0"/>
        <v>35</v>
      </c>
      <c r="B37" s="3"/>
      <c r="C37" s="3"/>
      <c r="D37" s="3"/>
      <c r="E37" s="3"/>
      <c r="F37" s="8">
        <f t="shared" si="1"/>
        <v>0</v>
      </c>
      <c r="G37" s="9">
        <f t="shared" si="2"/>
        <v>0</v>
      </c>
      <c r="H37" s="5"/>
      <c r="I37" s="12" t="str">
        <f t="shared" si="3"/>
        <v/>
      </c>
      <c r="K37" t="str">
        <f t="shared" si="6"/>
        <v/>
      </c>
      <c r="Q37" t="str">
        <f>IFERROR(INDEX(Tableau1[Entreprise],_xlfn.AGGREGATE(15,6,(1/$R$3:$R$52=$R37)*(ROW(Tableau1[Entreprise])-2),$R$3:$R37)),"")</f>
        <v/>
      </c>
      <c r="R37" s="1" t="str">
        <f>IF(Tableau1[[#This Row],[Entreprise]]="","",COUNTIF($B$3:$B37,$B37))</f>
        <v/>
      </c>
      <c r="S37" t="str">
        <f t="shared" si="5"/>
        <v/>
      </c>
    </row>
    <row r="38" spans="1:19" x14ac:dyDescent="0.25">
      <c r="A38" s="1">
        <f t="shared" si="0"/>
        <v>36</v>
      </c>
      <c r="B38" s="3"/>
      <c r="C38" s="3"/>
      <c r="D38" s="3"/>
      <c r="E38" s="3"/>
      <c r="F38" s="8">
        <f t="shared" si="1"/>
        <v>0</v>
      </c>
      <c r="G38" s="9">
        <f t="shared" si="2"/>
        <v>0</v>
      </c>
      <c r="H38" s="5"/>
      <c r="I38" s="12" t="str">
        <f t="shared" si="3"/>
        <v/>
      </c>
      <c r="K38" t="str">
        <f t="shared" si="6"/>
        <v/>
      </c>
      <c r="Q38" t="str">
        <f>IFERROR(INDEX(Tableau1[Entreprise],_xlfn.AGGREGATE(15,6,(1/$R$3:$R$52=$R38)*(ROW(Tableau1[Entreprise])-2),$R$3:$R38)),"")</f>
        <v/>
      </c>
      <c r="R38" s="1" t="str">
        <f>IF(Tableau1[[#This Row],[Entreprise]]="","",COUNTIF($B$3:$B38,$B38))</f>
        <v/>
      </c>
      <c r="S38" t="str">
        <f t="shared" si="5"/>
        <v/>
      </c>
    </row>
    <row r="39" spans="1:19" x14ac:dyDescent="0.25">
      <c r="A39" s="1">
        <f t="shared" si="0"/>
        <v>37</v>
      </c>
      <c r="B39" s="3"/>
      <c r="C39" s="3"/>
      <c r="D39" s="3"/>
      <c r="E39" s="3"/>
      <c r="F39" s="8">
        <f t="shared" si="1"/>
        <v>0</v>
      </c>
      <c r="G39" s="9">
        <f t="shared" si="2"/>
        <v>0</v>
      </c>
      <c r="H39" s="5"/>
      <c r="I39" s="12" t="str">
        <f t="shared" si="3"/>
        <v/>
      </c>
      <c r="K39" t="str">
        <f t="shared" si="6"/>
        <v/>
      </c>
      <c r="Q39" t="str">
        <f>IFERROR(INDEX(Tableau1[Entreprise],_xlfn.AGGREGATE(15,6,(1/$R$3:$R$52=$R39)*(ROW(Tableau1[Entreprise])-2),$R$3:$R39)),"")</f>
        <v/>
      </c>
      <c r="R39" s="1" t="str">
        <f>IF(Tableau1[[#This Row],[Entreprise]]="","",COUNTIF($B$3:$B39,$B39))</f>
        <v/>
      </c>
      <c r="S39" t="str">
        <f t="shared" si="5"/>
        <v/>
      </c>
    </row>
    <row r="40" spans="1:19" x14ac:dyDescent="0.25">
      <c r="A40" s="1">
        <f t="shared" si="0"/>
        <v>38</v>
      </c>
      <c r="B40" s="3"/>
      <c r="C40" s="3"/>
      <c r="D40" s="3"/>
      <c r="E40" s="3"/>
      <c r="F40" s="8">
        <f t="shared" si="1"/>
        <v>0</v>
      </c>
      <c r="G40" s="9">
        <f t="shared" si="2"/>
        <v>0</v>
      </c>
      <c r="H40" s="5"/>
      <c r="I40" s="12" t="str">
        <f t="shared" si="3"/>
        <v/>
      </c>
      <c r="Q40" t="str">
        <f>IFERROR(INDEX(Tableau1[Entreprise],_xlfn.AGGREGATE(15,6,(1/$R$3:$R$52=$R40)*(ROW(Tableau1[Entreprise])-2),$R$3:$R40)),"")</f>
        <v/>
      </c>
      <c r="R40" s="1" t="str">
        <f>IF(Tableau1[[#This Row],[Entreprise]]="","",COUNTIF($B$3:$B40,$B40))</f>
        <v/>
      </c>
      <c r="S40" t="str">
        <f t="shared" si="5"/>
        <v/>
      </c>
    </row>
    <row r="41" spans="1:19" x14ac:dyDescent="0.25">
      <c r="A41" s="1">
        <f t="shared" si="0"/>
        <v>39</v>
      </c>
      <c r="B41" s="3"/>
      <c r="C41" s="3"/>
      <c r="D41" s="3"/>
      <c r="E41" s="3"/>
      <c r="F41" s="8">
        <f t="shared" si="1"/>
        <v>0</v>
      </c>
      <c r="G41" s="9">
        <f t="shared" si="2"/>
        <v>0</v>
      </c>
      <c r="H41" s="5"/>
      <c r="I41" s="12" t="str">
        <f t="shared" si="3"/>
        <v/>
      </c>
      <c r="Q41" t="str">
        <f>IFERROR(INDEX(Tableau1[Entreprise],_xlfn.AGGREGATE(15,6,(1/$R$3:$R$52=$R41)*(ROW(Tableau1[Entreprise])-2),$R$3:$R41)),"")</f>
        <v/>
      </c>
      <c r="R41" s="1" t="str">
        <f>IF(Tableau1[[#This Row],[Entreprise]]="","",COUNTIF($B$3:$B41,$B41))</f>
        <v/>
      </c>
      <c r="S41" t="str">
        <f t="shared" si="5"/>
        <v/>
      </c>
    </row>
    <row r="42" spans="1:19" x14ac:dyDescent="0.25">
      <c r="A42" s="1">
        <f t="shared" si="0"/>
        <v>40</v>
      </c>
      <c r="B42" s="3"/>
      <c r="C42" s="3"/>
      <c r="D42" s="3"/>
      <c r="E42" s="3"/>
      <c r="F42" s="8">
        <f t="shared" si="1"/>
        <v>0</v>
      </c>
      <c r="G42" s="9">
        <f t="shared" si="2"/>
        <v>0</v>
      </c>
      <c r="H42" s="5"/>
      <c r="I42" s="12" t="str">
        <f t="shared" si="3"/>
        <v/>
      </c>
      <c r="Q42" t="str">
        <f>IFERROR(INDEX(Tableau1[Entreprise],_xlfn.AGGREGATE(15,6,(1/$R$3:$R$52=$R42)*(ROW(Tableau1[Entreprise])-2),$R$3:$R42)),"")</f>
        <v/>
      </c>
      <c r="R42" s="1" t="str">
        <f>IF(Tableau1[[#This Row],[Entreprise]]="","",COUNTIF($B$3:$B42,$B42))</f>
        <v/>
      </c>
      <c r="S42" t="str">
        <f t="shared" si="5"/>
        <v/>
      </c>
    </row>
    <row r="43" spans="1:19" x14ac:dyDescent="0.25">
      <c r="A43" s="1">
        <f t="shared" si="0"/>
        <v>41</v>
      </c>
      <c r="B43" s="3"/>
      <c r="C43" s="3"/>
      <c r="D43" s="3"/>
      <c r="E43" s="3"/>
      <c r="F43" s="8">
        <f t="shared" si="1"/>
        <v>0</v>
      </c>
      <c r="G43" s="9">
        <f t="shared" si="2"/>
        <v>0</v>
      </c>
      <c r="H43" s="5"/>
      <c r="I43" s="12" t="str">
        <f t="shared" si="3"/>
        <v/>
      </c>
      <c r="Q43" t="str">
        <f>IFERROR(INDEX(Tableau1[Entreprise],_xlfn.AGGREGATE(15,6,(1/$R$3:$R$52=$R43)*(ROW(Tableau1[Entreprise])-2),$R$3:$R43)),"")</f>
        <v/>
      </c>
      <c r="R43" s="1" t="str">
        <f>IF(Tableau1[[#This Row],[Entreprise]]="","",COUNTIF($B$3:$B43,$B43))</f>
        <v/>
      </c>
      <c r="S43" t="str">
        <f t="shared" si="5"/>
        <v/>
      </c>
    </row>
    <row r="44" spans="1:19" x14ac:dyDescent="0.25">
      <c r="A44" s="1">
        <f t="shared" si="0"/>
        <v>42</v>
      </c>
      <c r="B44" s="3"/>
      <c r="C44" s="3"/>
      <c r="D44" s="3"/>
      <c r="E44" s="3"/>
      <c r="F44" s="8">
        <f t="shared" si="1"/>
        <v>0</v>
      </c>
      <c r="G44" s="9">
        <f t="shared" si="2"/>
        <v>0</v>
      </c>
      <c r="H44" s="5"/>
      <c r="I44" s="12" t="str">
        <f t="shared" si="3"/>
        <v/>
      </c>
      <c r="Q44" t="str">
        <f>IFERROR(INDEX(Tableau1[Entreprise],_xlfn.AGGREGATE(15,6,(1/$R$3:$R$52=$R44)*(ROW(Tableau1[Entreprise])-2),$R$3:$R44)),"")</f>
        <v/>
      </c>
      <c r="R44" s="1" t="str">
        <f>IF(Tableau1[[#This Row],[Entreprise]]="","",COUNTIF($B$3:$B44,$B44))</f>
        <v/>
      </c>
      <c r="S44" t="str">
        <f t="shared" si="5"/>
        <v/>
      </c>
    </row>
    <row r="45" spans="1:19" x14ac:dyDescent="0.25">
      <c r="A45" s="1">
        <f t="shared" si="0"/>
        <v>43</v>
      </c>
      <c r="B45" s="3"/>
      <c r="C45" s="3"/>
      <c r="D45" s="3"/>
      <c r="E45" s="3"/>
      <c r="F45" s="8">
        <f t="shared" si="1"/>
        <v>0</v>
      </c>
      <c r="G45" s="9">
        <f t="shared" si="2"/>
        <v>0</v>
      </c>
      <c r="H45" s="5"/>
      <c r="I45" s="12" t="str">
        <f t="shared" si="3"/>
        <v/>
      </c>
      <c r="Q45" t="str">
        <f>IFERROR(INDEX(Tableau1[Entreprise],_xlfn.AGGREGATE(15,6,(1/$R$3:$R$52=$R45)*(ROW(Tableau1[Entreprise])-2),$R$3:$R45)),"")</f>
        <v/>
      </c>
      <c r="R45" s="1" t="str">
        <f>IF(Tableau1[[#This Row],[Entreprise]]="","",COUNTIF($B$3:$B45,$B45))</f>
        <v/>
      </c>
      <c r="S45" t="str">
        <f t="shared" si="5"/>
        <v/>
      </c>
    </row>
    <row r="46" spans="1:19" x14ac:dyDescent="0.25">
      <c r="A46" s="1">
        <f t="shared" si="0"/>
        <v>44</v>
      </c>
      <c r="B46" s="3"/>
      <c r="C46" s="3"/>
      <c r="D46" s="3"/>
      <c r="E46" s="3"/>
      <c r="F46" s="8">
        <f t="shared" si="1"/>
        <v>0</v>
      </c>
      <c r="G46" s="9">
        <f t="shared" si="2"/>
        <v>0</v>
      </c>
      <c r="H46" s="5"/>
      <c r="I46" s="12" t="str">
        <f t="shared" si="3"/>
        <v/>
      </c>
      <c r="Q46" t="str">
        <f>IFERROR(INDEX(Tableau1[Entreprise],_xlfn.AGGREGATE(15,6,(1/$R$3:$R$52=$R46)*(ROW(Tableau1[Entreprise])-2),$R$3:$R46)),"")</f>
        <v/>
      </c>
      <c r="R46" s="1" t="str">
        <f>IF(Tableau1[[#This Row],[Entreprise]]="","",COUNTIF($B$3:$B46,$B46))</f>
        <v/>
      </c>
      <c r="S46" t="str">
        <f t="shared" si="5"/>
        <v/>
      </c>
    </row>
    <row r="47" spans="1:19" x14ac:dyDescent="0.25">
      <c r="A47" s="1">
        <f t="shared" si="0"/>
        <v>45</v>
      </c>
      <c r="B47" s="3"/>
      <c r="C47" s="3"/>
      <c r="D47" s="3"/>
      <c r="E47" s="3"/>
      <c r="F47" s="8">
        <f t="shared" si="1"/>
        <v>0</v>
      </c>
      <c r="G47" s="9">
        <f t="shared" si="2"/>
        <v>0</v>
      </c>
      <c r="H47" s="5"/>
      <c r="I47" s="12" t="str">
        <f t="shared" si="3"/>
        <v/>
      </c>
      <c r="Q47" t="str">
        <f>IFERROR(INDEX(Tableau1[Entreprise],_xlfn.AGGREGATE(15,6,(1/$R$3:$R$52=$R47)*(ROW(Tableau1[Entreprise])-2),$R$3:$R47)),"")</f>
        <v/>
      </c>
      <c r="R47" s="1" t="str">
        <f>IF(Tableau1[[#This Row],[Entreprise]]="","",COUNTIF($B$3:$B47,$B47))</f>
        <v/>
      </c>
      <c r="S47" t="str">
        <f t="shared" si="5"/>
        <v/>
      </c>
    </row>
    <row r="48" spans="1:19" x14ac:dyDescent="0.25">
      <c r="A48" s="1">
        <f t="shared" si="0"/>
        <v>46</v>
      </c>
      <c r="B48" s="3"/>
      <c r="C48" s="3"/>
      <c r="D48" s="3"/>
      <c r="E48" s="3"/>
      <c r="F48" s="8">
        <f t="shared" si="1"/>
        <v>0</v>
      </c>
      <c r="G48" s="9">
        <f t="shared" si="2"/>
        <v>0</v>
      </c>
      <c r="H48" s="5"/>
      <c r="I48" s="12" t="str">
        <f t="shared" si="3"/>
        <v/>
      </c>
      <c r="Q48" t="str">
        <f>IFERROR(INDEX(Tableau1[Entreprise],_xlfn.AGGREGATE(15,6,(1/$R$3:$R$52=$R48)*(ROW(Tableau1[Entreprise])-2),$R$3:$R48)),"")</f>
        <v/>
      </c>
      <c r="R48" s="1" t="str">
        <f>IF(Tableau1[[#This Row],[Entreprise]]="","",COUNTIF($B$3:$B48,$B48))</f>
        <v/>
      </c>
      <c r="S48" t="str">
        <f t="shared" si="5"/>
        <v/>
      </c>
    </row>
    <row r="49" spans="1:19" x14ac:dyDescent="0.25">
      <c r="A49" s="1">
        <f t="shared" si="0"/>
        <v>47</v>
      </c>
      <c r="B49" s="3"/>
      <c r="C49" s="3"/>
      <c r="D49" s="3"/>
      <c r="E49" s="3"/>
      <c r="F49" s="8">
        <f t="shared" si="1"/>
        <v>0</v>
      </c>
      <c r="G49" s="9">
        <f t="shared" si="2"/>
        <v>0</v>
      </c>
      <c r="H49" s="5"/>
      <c r="I49" s="12" t="str">
        <f t="shared" si="3"/>
        <v/>
      </c>
      <c r="Q49" t="str">
        <f>IFERROR(INDEX(Tableau1[Entreprise],_xlfn.AGGREGATE(15,6,(1/$R$3:$R$52=$R49)*(ROW(Tableau1[Entreprise])-2),$R$3:$R49)),"")</f>
        <v/>
      </c>
      <c r="R49" s="1" t="str">
        <f>IF(Tableau1[[#This Row],[Entreprise]]="","",COUNTIF($B$3:$B49,$B49))</f>
        <v/>
      </c>
      <c r="S49" t="str">
        <f t="shared" si="5"/>
        <v/>
      </c>
    </row>
    <row r="50" spans="1:19" x14ac:dyDescent="0.25">
      <c r="A50" s="1">
        <f t="shared" si="0"/>
        <v>48</v>
      </c>
      <c r="B50" s="3"/>
      <c r="C50" s="4"/>
      <c r="D50" s="4"/>
      <c r="E50" s="4"/>
      <c r="F50" s="8">
        <f t="shared" si="1"/>
        <v>0</v>
      </c>
      <c r="G50" s="9">
        <f t="shared" si="2"/>
        <v>0</v>
      </c>
      <c r="H50" s="5"/>
      <c r="I50" s="12" t="str">
        <f t="shared" si="3"/>
        <v/>
      </c>
      <c r="Q50" t="str">
        <f>IFERROR(INDEX(Tableau1[Entreprise],_xlfn.AGGREGATE(15,6,(1/$R$3:$R$52=$R50)*(ROW(Tableau1[Entreprise])-2),$R$3:$R50)),"")</f>
        <v/>
      </c>
      <c r="R50" s="1" t="str">
        <f>IF(Tableau1[[#This Row],[Entreprise]]="","",COUNTIF($B$3:$B50,$B50))</f>
        <v/>
      </c>
      <c r="S50" t="str">
        <f t="shared" si="5"/>
        <v/>
      </c>
    </row>
    <row r="51" spans="1:19" x14ac:dyDescent="0.25">
      <c r="A51" s="1">
        <f t="shared" si="0"/>
        <v>49</v>
      </c>
      <c r="B51" s="3"/>
      <c r="C51" s="4"/>
      <c r="D51" s="4"/>
      <c r="E51" s="4"/>
      <c r="F51" s="8">
        <f t="shared" si="1"/>
        <v>0</v>
      </c>
      <c r="G51" s="9">
        <f t="shared" si="2"/>
        <v>0</v>
      </c>
      <c r="H51" s="5"/>
      <c r="I51" s="12" t="str">
        <f t="shared" si="3"/>
        <v/>
      </c>
      <c r="Q51" t="str">
        <f>IFERROR(INDEX(Tableau1[Entreprise],_xlfn.AGGREGATE(15,6,(1/$R$3:$R$52=$R51)*(ROW(Tableau1[Entreprise])-2),$R$3:$R51)),"")</f>
        <v/>
      </c>
      <c r="R51" s="1" t="str">
        <f>IF(Tableau1[[#This Row],[Entreprise]]="","",COUNTIF($B$3:$B51,$B51))</f>
        <v/>
      </c>
      <c r="S51" t="str">
        <f t="shared" si="5"/>
        <v/>
      </c>
    </row>
    <row r="52" spans="1:19" x14ac:dyDescent="0.25">
      <c r="A52" s="1">
        <f t="shared" si="0"/>
        <v>50</v>
      </c>
      <c r="B52" s="3"/>
      <c r="C52" s="4"/>
      <c r="D52" s="4"/>
      <c r="E52" s="4"/>
      <c r="F52" s="8">
        <f t="shared" si="1"/>
        <v>0</v>
      </c>
      <c r="G52" s="9">
        <f t="shared" si="2"/>
        <v>0</v>
      </c>
      <c r="H52" s="5"/>
      <c r="I52" s="12" t="str">
        <f t="shared" si="3"/>
        <v/>
      </c>
      <c r="Q52" t="str">
        <f>IFERROR(INDEX(Tableau1[Entreprise],_xlfn.AGGREGATE(15,6,(1/$R$3:$R$52=$R52)*(ROW(Tableau1[Entreprise])-2),$R$3:$R52)),"")</f>
        <v/>
      </c>
      <c r="R52" s="1" t="str">
        <f>IF(Tableau1[[#This Row],[Entreprise]]="","",COUNTIF($B$3:$B52,$B52))</f>
        <v/>
      </c>
      <c r="S52" t="str">
        <f t="shared" si="5"/>
        <v/>
      </c>
    </row>
  </sheetData>
  <dataValidations count="1">
    <dataValidation type="list" allowBlank="1" showInputMessage="1" showErrorMessage="1" sqref="H3:H52" xr:uid="{41E87F27-15C4-4623-BB00-08804F4BFF1C}">
      <formula1>$P$1:$P$4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QUENTIN LESPAGNOL</cp:lastModifiedBy>
  <dcterms:created xsi:type="dcterms:W3CDTF">2015-06-05T18:19:34Z</dcterms:created>
  <dcterms:modified xsi:type="dcterms:W3CDTF">2022-01-19T11:15:37Z</dcterms:modified>
</cp:coreProperties>
</file>