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riane B\Desktop\"/>
    </mc:Choice>
  </mc:AlternateContent>
  <bookViews>
    <workbookView xWindow="-120" yWindow="-120" windowWidth="15480" windowHeight="6675"/>
  </bookViews>
  <sheets>
    <sheet name="BD PP" sheetId="1" r:id="rId1"/>
    <sheet name="Calendrier" sheetId="3" r:id="rId2"/>
    <sheet name="Matrice" sheetId="2" r:id="rId3"/>
  </sheets>
  <externalReferences>
    <externalReference r:id="rId4"/>
  </externalReferences>
  <definedNames>
    <definedName name="AnneeValeur">#REF!</definedName>
    <definedName name="calendrier_cases">#REF!</definedName>
    <definedName name="calendrier_complet">#REF!</definedName>
    <definedName name="calendrier_fond">#REF!,#REF!,#REF!,#REF!</definedName>
    <definedName name="color_background">#REF!</definedName>
    <definedName name="color_hol_case">#REF!</definedName>
    <definedName name="color_hol_day">#REF!</definedName>
    <definedName name="color_sat_case">#REF!</definedName>
    <definedName name="color_sat_day">#REF!</definedName>
    <definedName name="color_sun_case">#REF!</definedName>
    <definedName name="color_sun_day">#REF!</definedName>
    <definedName name="color_w_case">#REF!</definedName>
    <definedName name="color_w_day">#REF!</definedName>
    <definedName name="dates_possibles">#REF!,#REF!,#REF!,#REF!,#REF!,#REF!</definedName>
    <definedName name="dimanches_cases">#REF!,#REF!,#REF!,#REF!,#REF!,#REF!</definedName>
    <definedName name="dimanches_dates">#REF!,#REF!,#REF!,#REF!,#REF!,#REF!</definedName>
    <definedName name="FerieBelgique">#REF!</definedName>
    <definedName name="FerieCanada">#REF!</definedName>
    <definedName name="FerieFrance">#REF!</definedName>
    <definedName name="FerieSuisse">#REF!</definedName>
    <definedName name="FormatDates">#REF!</definedName>
    <definedName name="jour_semaine_dates">#REF!,#REF!,#REF!,#REF!,#REF!,#REF!</definedName>
    <definedName name="jours_semaine_cases">#REF!,#REF!,#REF!,#REF!,#REF!,#REF!</definedName>
    <definedName name="JoursFeriesPays">#REF!</definedName>
    <definedName name="JoursFeriesTout">#REF!</definedName>
    <definedName name="ListFeriesSelection">#REF!</definedName>
    <definedName name="MoisComplet">#REF!</definedName>
    <definedName name="MonthToCopy">#REF!</definedName>
    <definedName name="PeriodeDebutAnnee">#REF!</definedName>
    <definedName name="PeriodeDebutMois">#REF!</definedName>
    <definedName name="PeriodeFinAnnee">#REF!</definedName>
    <definedName name="PeriodeFinMois">#REF!</definedName>
    <definedName name="premiere_semaine">#REF!</definedName>
    <definedName name="RepartitionDesMois">#REF!</definedName>
    <definedName name="samedis_cases">#REF!,#REF!,#REF!,#REF!,#REF!,#REF!</definedName>
    <definedName name="samedis_dates">#REF!,#REF!,#REF!,#REF!,#REF!,#REF!</definedName>
    <definedName name="Segment_Dates_confirmées">#N/A</definedName>
    <definedName name="Segment_Etablissements_Groupes">#N/A</definedName>
    <definedName name="Segment_Intervenants">#N/A</definedName>
    <definedName name="Segment_Séances">#N/A</definedName>
    <definedName name="Template_month">#REF!</definedName>
    <definedName name="Template_year">#REF!</definedName>
    <definedName name="TypeDePeriode">#REF!</definedName>
    <definedName name="UtiliserNomFerie">#REF!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3" l="1"/>
  <c r="E9" i="3" s="1"/>
  <c r="F9" i="3" s="1"/>
  <c r="G9" i="3" s="1"/>
  <c r="H9" i="3" s="1"/>
  <c r="I9" i="3" s="1"/>
  <c r="J9" i="3" s="1"/>
  <c r="K9" i="3" s="1"/>
  <c r="L9" i="3" s="1"/>
  <c r="M9" i="3" s="1"/>
  <c r="N9" i="3" s="1"/>
  <c r="O9" i="3" s="1"/>
  <c r="P9" i="3" s="1"/>
  <c r="Q9" i="3" s="1"/>
  <c r="R9" i="3" s="1"/>
  <c r="S9" i="3" s="1"/>
  <c r="T9" i="3" s="1"/>
  <c r="U9" i="3" s="1"/>
  <c r="V9" i="3" s="1"/>
  <c r="W9" i="3" s="1"/>
  <c r="X9" i="3" s="1"/>
  <c r="Y9" i="3" s="1"/>
  <c r="Z9" i="3" s="1"/>
  <c r="AA9" i="3" s="1"/>
  <c r="AB9" i="3" s="1"/>
  <c r="AC9" i="3" s="1"/>
  <c r="AD9" i="3" s="1"/>
  <c r="AE9" i="3" s="1"/>
  <c r="AF9" i="3" s="1"/>
  <c r="C23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G31" i="1"/>
  <c r="I31" i="1"/>
  <c r="K38" i="1"/>
  <c r="K46" i="1"/>
  <c r="K54" i="1"/>
  <c r="K62" i="1"/>
  <c r="K70" i="1"/>
  <c r="K78" i="1"/>
  <c r="K86" i="1"/>
  <c r="K94" i="1"/>
  <c r="K23" i="1"/>
  <c r="K36" i="1"/>
  <c r="K44" i="1"/>
  <c r="K52" i="1"/>
  <c r="K60" i="1"/>
  <c r="K68" i="1"/>
  <c r="K76" i="1"/>
  <c r="K84" i="1"/>
  <c r="K92" i="1"/>
  <c r="K100" i="1"/>
  <c r="K34" i="1"/>
  <c r="K42" i="1"/>
  <c r="K50" i="1"/>
  <c r="K58" i="1"/>
  <c r="K66" i="1"/>
  <c r="K74" i="1"/>
  <c r="K82" i="1"/>
  <c r="K90" i="1"/>
  <c r="K98" i="1"/>
  <c r="K41" i="1"/>
  <c r="K69" i="1"/>
  <c r="K93" i="1"/>
  <c r="K35" i="1"/>
  <c r="K43" i="1"/>
  <c r="K51" i="1"/>
  <c r="K59" i="1"/>
  <c r="K67" i="1"/>
  <c r="K75" i="1"/>
  <c r="K83" i="1"/>
  <c r="K91" i="1"/>
  <c r="K99" i="1"/>
  <c r="K45" i="1"/>
  <c r="K61" i="1"/>
  <c r="K85" i="1"/>
  <c r="K32" i="1"/>
  <c r="K40" i="1"/>
  <c r="K48" i="1"/>
  <c r="K56" i="1"/>
  <c r="K64" i="1"/>
  <c r="K72" i="1"/>
  <c r="K80" i="1"/>
  <c r="K88" i="1"/>
  <c r="K96" i="1"/>
  <c r="K37" i="1"/>
  <c r="K65" i="1"/>
  <c r="K89" i="1"/>
  <c r="K31" i="1"/>
  <c r="K33" i="1"/>
  <c r="K39" i="1"/>
  <c r="K47" i="1"/>
  <c r="K49" i="1"/>
  <c r="K53" i="1"/>
  <c r="K55" i="1"/>
  <c r="K57" i="1"/>
  <c r="K63" i="1"/>
  <c r="K71" i="1"/>
  <c r="K73" i="1"/>
  <c r="K77" i="1"/>
  <c r="K79" i="1"/>
  <c r="K81" i="1"/>
  <c r="K87" i="1"/>
  <c r="K95" i="1"/>
  <c r="K97" i="1"/>
  <c r="K101" i="1"/>
  <c r="AG9" i="3" l="1"/>
  <c r="AH9" i="3" s="1"/>
  <c r="E10" i="1"/>
  <c r="E11" i="1"/>
  <c r="C11" i="1" s="1"/>
  <c r="E12" i="1"/>
  <c r="E13" i="1"/>
  <c r="E14" i="1"/>
  <c r="E15" i="1"/>
  <c r="E16" i="1"/>
  <c r="E17" i="1"/>
  <c r="E18" i="1"/>
  <c r="E19" i="1"/>
  <c r="E20" i="1"/>
  <c r="E21" i="1"/>
  <c r="C30" i="1"/>
  <c r="G30" i="1"/>
  <c r="I30" i="1"/>
  <c r="C29" i="1"/>
  <c r="G29" i="1"/>
  <c r="I29" i="1"/>
  <c r="K29" i="1"/>
  <c r="K30" i="1"/>
  <c r="K11" i="1"/>
  <c r="E9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C9" i="1" l="1"/>
  <c r="C10" i="1"/>
  <c r="C12" i="1"/>
  <c r="C13" i="1"/>
  <c r="C14" i="1"/>
  <c r="C15" i="1"/>
  <c r="C16" i="1"/>
  <c r="C17" i="1"/>
  <c r="C18" i="1"/>
  <c r="C19" i="1"/>
  <c r="C20" i="1"/>
  <c r="C21" i="1"/>
  <c r="C22" i="1"/>
  <c r="C24" i="1"/>
  <c r="C25" i="1"/>
  <c r="C26" i="1"/>
  <c r="C27" i="1"/>
  <c r="C28" i="1"/>
  <c r="K22" i="1"/>
  <c r="K25" i="1"/>
  <c r="K27" i="1"/>
  <c r="K12" i="1"/>
  <c r="K20" i="1"/>
  <c r="K14" i="1"/>
  <c r="K24" i="1"/>
  <c r="K26" i="1"/>
  <c r="K28" i="1"/>
  <c r="K16" i="1"/>
  <c r="K19" i="1"/>
  <c r="K13" i="1"/>
  <c r="K21" i="1"/>
  <c r="K10" i="1"/>
  <c r="K9" i="1"/>
  <c r="K18" i="1"/>
  <c r="K15" i="1"/>
  <c r="K17" i="1"/>
</calcChain>
</file>

<file path=xl/comments1.xml><?xml version="1.0" encoding="utf-8"?>
<comments xmlns="http://schemas.openxmlformats.org/spreadsheetml/2006/main">
  <authors>
    <author>Floriane B</author>
  </authors>
  <commentList>
    <comment ref="D10" authorId="0" shapeId="0">
      <text>
        <r>
          <rPr>
            <b/>
            <sz val="9"/>
            <color indexed="81"/>
            <rFont val="Tahoma"/>
            <family val="2"/>
          </rPr>
          <t>F B:</t>
        </r>
        <r>
          <rPr>
            <sz val="9"/>
            <color indexed="81"/>
            <rFont val="Tahoma"/>
            <family val="2"/>
          </rPr>
          <t xml:space="preserve">
report des éléments des colonnes F E H I</t>
        </r>
      </text>
    </comment>
  </commentList>
</comments>
</file>

<file path=xl/sharedStrings.xml><?xml version="1.0" encoding="utf-8"?>
<sst xmlns="http://schemas.openxmlformats.org/spreadsheetml/2006/main" count="190" uniqueCount="107">
  <si>
    <t>Intervenants</t>
  </si>
  <si>
    <t>Séances</t>
  </si>
  <si>
    <t>Cadres</t>
  </si>
  <si>
    <t>Dates initiales</t>
  </si>
  <si>
    <t>Dates confirmées</t>
  </si>
  <si>
    <t>Documents</t>
  </si>
  <si>
    <t>Dominique</t>
  </si>
  <si>
    <t>AA</t>
  </si>
  <si>
    <t>AB</t>
  </si>
  <si>
    <t>AC</t>
  </si>
  <si>
    <t>BA</t>
  </si>
  <si>
    <t>BB</t>
  </si>
  <si>
    <t xml:space="preserve">CA </t>
  </si>
  <si>
    <t>CB</t>
  </si>
  <si>
    <t>CA</t>
  </si>
  <si>
    <t>CC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</si>
  <si>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</si>
  <si>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</si>
  <si>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</si>
  <si>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</si>
  <si>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</si>
  <si>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</si>
  <si>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</si>
  <si>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</si>
  <si>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</si>
  <si>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</si>
  <si>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Code formation</t>
  </si>
  <si>
    <t xml:space="preserve">Ville </t>
  </si>
  <si>
    <t>Ville</t>
  </si>
  <si>
    <t>Etablissements
Groupes</t>
  </si>
  <si>
    <t>Jours/Heures</t>
  </si>
  <si>
    <t>-</t>
  </si>
  <si>
    <t>Jours &amp; Heures</t>
  </si>
  <si>
    <t>Etablissements/Groupes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</si>
  <si>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</si>
  <si>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</si>
  <si>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</si>
  <si>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</si>
  <si>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</si>
  <si>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</si>
  <si>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</si>
  <si>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</si>
  <si>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</si>
  <si>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</si>
  <si>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</si>
  <si>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</si>
  <si>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</si>
  <si>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Année</t>
  </si>
  <si>
    <t>Entreprise</t>
  </si>
  <si>
    <t>Lundi</t>
  </si>
  <si>
    <t>Mardi</t>
  </si>
  <si>
    <t>Mercredi</t>
  </si>
  <si>
    <t>Jeudi</t>
  </si>
  <si>
    <t>Vendredi</t>
  </si>
  <si>
    <t>Samedi</t>
  </si>
  <si>
    <t>Dimanche</t>
  </si>
  <si>
    <t>a</t>
  </si>
  <si>
    <t>b</t>
  </si>
  <si>
    <t>c</t>
  </si>
  <si>
    <t>d</t>
  </si>
  <si>
    <t>e</t>
  </si>
  <si>
    <t>g</t>
  </si>
  <si>
    <t>f</t>
  </si>
  <si>
    <t>h</t>
  </si>
  <si>
    <t>i</t>
  </si>
  <si>
    <t>j</t>
  </si>
  <si>
    <t>k</t>
  </si>
  <si>
    <t>l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</si>
  <si>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</si>
  <si>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</si>
  <si>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</si>
  <si>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</si>
  <si>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</si>
  <si>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</si>
  <si>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</si>
  <si>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</si>
  <si>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</si>
  <si>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</si>
  <si>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</si>
  <si>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</si>
  <si>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</si>
  <si>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</si>
  <si>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</si>
  <si>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</si>
  <si>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</si>
  <si>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</si>
  <si>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</si>
  <si>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</si>
  <si>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</si>
  <si>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</si>
  <si>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doc 1</t>
  </si>
  <si>
    <t>doc 2</t>
  </si>
  <si>
    <t>doc 3</t>
  </si>
  <si>
    <t>doc 4</t>
  </si>
  <si>
    <t>doc 5</t>
  </si>
  <si>
    <t>doc 6</t>
  </si>
  <si>
    <t>doc 7</t>
  </si>
  <si>
    <t>doc 8</t>
  </si>
  <si>
    <t>doc 9</t>
  </si>
  <si>
    <t>doc 10</t>
  </si>
  <si>
    <t xml:space="preserve">Lundi </t>
  </si>
  <si>
    <t>journal</t>
  </si>
  <si>
    <t>titi</t>
  </si>
  <si>
    <t>tutu</t>
  </si>
  <si>
    <t>tata</t>
  </si>
  <si>
    <t>toto</t>
  </si>
  <si>
    <t>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</si>
</sst>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"/>
    <numFmt numFmtId="165" formatCode="ddd\ dd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36"/>
      <color theme="2" tint="-0.499984740745262"/>
      <name val="Calibri Light"/>
      <family val="2"/>
      <scheme val="major"/>
    </font>
    <font>
      <b/>
      <sz val="36"/>
      <color theme="2" tint="-0.49998474074526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5" tint="-0.2499465926084170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 wrapText="1"/>
    </xf>
    <xf numFmtId="0" fontId="0" fillId="4" borderId="0" xfId="0" applyFill="1"/>
    <xf numFmtId="0" fontId="0" fillId="0" borderId="0" xfId="0" applyFill="1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  <xf numFmtId="0" fontId="6" fillId="6" borderId="0" xfId="0" applyFont="1" applyFill="1" applyAlignment="1">
      <alignment horizontal="left"/>
    </xf>
    <xf numFmtId="0" fontId="8" fillId="7" borderId="0" xfId="0" applyFont="1" applyFill="1"/>
    <xf numFmtId="0" fontId="9" fillId="7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left" vertical="center" wrapText="1"/>
    </xf>
    <xf numFmtId="0" fontId="13" fillId="0" borderId="0" xfId="0" applyNumberFormat="1" applyFont="1" applyAlignment="1">
      <alignment horizontal="center" wrapText="1"/>
    </xf>
    <xf numFmtId="0" fontId="11" fillId="0" borderId="0" xfId="0" applyNumberFormat="1" applyFont="1" applyAlignment="1">
      <alignment wrapText="1"/>
    </xf>
    <xf numFmtId="0" fontId="11" fillId="0" borderId="0" xfId="0" applyNumberFormat="1" applyFont="1" applyAlignment="1">
      <alignment horizontal="center" wrapText="1"/>
    </xf>
    <xf numFmtId="0" fontId="14" fillId="8" borderId="0" xfId="0" applyFont="1" applyFill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0" xfId="0" applyFill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14" fontId="11" fillId="0" borderId="0" xfId="0" applyNumberFormat="1" applyFont="1" applyFill="1" applyAlignment="1">
      <alignment horizontal="center" wrapText="1"/>
    </xf>
    <xf numFmtId="14" fontId="0" fillId="0" borderId="0" xfId="0" applyNumberFormat="1" applyFill="1" applyAlignment="1">
      <alignment horizontal="center" wrapText="1"/>
    </xf>
    <xf numFmtId="0" fontId="0" fillId="0" borderId="0" xfId="0" applyNumberFormat="1" applyAlignment="1">
      <alignment wrapText="1"/>
    </xf>
    <xf numFmtId="0" fontId="0" fillId="0" borderId="0" xfId="0" applyNumberFormat="1" applyAlignment="1">
      <alignment horizontal="center" wrapText="1"/>
    </xf>
    <xf numFmtId="0" fontId="13" fillId="0" borderId="0" xfId="0" applyFont="1" applyFill="1" applyAlignment="1">
      <alignment horizontal="center" wrapText="1"/>
    </xf>
    <xf numFmtId="0" fontId="17" fillId="0" borderId="0" xfId="0" applyFont="1"/>
    <xf numFmtId="14" fontId="0" fillId="0" borderId="0" xfId="0" applyNumberFormat="1"/>
    <xf numFmtId="164" fontId="17" fillId="0" borderId="0" xfId="0" applyNumberFormat="1" applyFont="1" applyAlignment="1">
      <alignment horizontal="left" vertical="top"/>
    </xf>
    <xf numFmtId="165" fontId="17" fillId="0" borderId="0" xfId="0" applyNumberFormat="1" applyFont="1" applyAlignment="1">
      <alignment horizontal="left" vertical="top"/>
    </xf>
    <xf numFmtId="0" fontId="0" fillId="0" borderId="0" xfId="0" applyFill="1" applyAlignment="1"/>
    <xf numFmtId="164" fontId="17" fillId="0" borderId="0" xfId="0" applyNumberFormat="1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5" fillId="0" borderId="1" xfId="0" applyFont="1" applyBorder="1" applyAlignment="1">
      <alignment horizontal="left" wrapText="1"/>
    </xf>
    <xf numFmtId="0" fontId="16" fillId="0" borderId="1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0" fillId="9" borderId="0" xfId="0" applyFill="1" applyAlignment="1">
      <alignment wrapText="1"/>
    </xf>
    <xf numFmtId="0" fontId="0" fillId="9" borderId="1" xfId="0" applyFill="1" applyBorder="1" applyAlignment="1">
      <alignment wrapText="1"/>
    </xf>
    <xf numFmtId="0" fontId="12" fillId="9" borderId="0" xfId="0" applyFont="1" applyFill="1" applyAlignment="1">
      <alignment horizontal="center" vertical="center" wrapText="1"/>
    </xf>
    <xf numFmtId="0" fontId="10" fillId="9" borderId="0" xfId="0" applyFont="1" applyFill="1" applyAlignment="1">
      <alignment horizontal="center" vertical="center" wrapText="1"/>
    </xf>
    <xf numFmtId="14" fontId="11" fillId="9" borderId="0" xfId="0" applyNumberFormat="1" applyFont="1" applyFill="1" applyAlignment="1">
      <alignment wrapText="1"/>
    </xf>
  </cellXfs>
  <cellStyles count="1">
    <cellStyle name="Normal" xfId="0" builtinId="0"/>
  </cellStyles>
  <dxfs count="20">
    <dxf>
      <numFmt numFmtId="19" formatCode="dd/mm/yyyy"/>
      <fill>
        <patternFill patternType="none">
          <fgColor indexed="64"/>
          <bgColor rgb="FFFFFF00"/>
        </patternFill>
      </fill>
      <alignment horizontal="general" vertical="bottom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numFmt numFmtId="0" formatCode="General"/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numFmt numFmtId="0" formatCode="General"/>
      <alignment horizontal="center" vertical="bottom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theme="0" tint="-4.9989318521683403E-2"/>
        </patternFill>
      </fill>
    </dxf>
    <dxf>
      <border>
        <bottom style="thick">
          <color theme="5" tint="-0.24994659260841701"/>
        </bottom>
      </border>
    </dxf>
    <dxf>
      <border>
        <left style="hair">
          <color theme="0" tint="-0.14993743705557422"/>
        </left>
        <right style="hair">
          <color theme="0" tint="-0.14993743705557422"/>
        </right>
        <top style="hair">
          <color theme="0" tint="-0.14993743705557422"/>
        </top>
        <bottom style="hair">
          <color theme="0" tint="-0.14993743705557422"/>
        </bottom>
        <vertical style="hair">
          <color theme="0" tint="-0.14993743705557422"/>
        </vertical>
        <horizontal style="hair">
          <color theme="0" tint="-0.14993743705557422"/>
        </horizontal>
      </border>
    </dxf>
    <dxf>
      <fill>
        <patternFill>
          <bgColor theme="2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theme="5"/>
        </patternFill>
      </fill>
    </dxf>
    <dxf>
      <border>
        <top style="thin">
          <color theme="5" tint="-0.24994659260841701"/>
        </top>
      </border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</dxfs>
  <tableStyles count="6" defaultTableStyle="TableStyleMedium2" defaultPivotStyle="PivotStyleLight16">
    <tableStyle name="nath" pivot="0" table="0" count="10">
      <tableStyleElement type="wholeTable" dxfId="19"/>
      <tableStyleElement type="headerRow" dxfId="18"/>
    </tableStyle>
    <tableStyle name="Style de segment 1" pivot="0" table="0" count="1">
      <tableStyleElement type="wholeTable" dxfId="17"/>
    </tableStyle>
    <tableStyle name="Style de segment 2" pivot="0" table="0" count="1">
      <tableStyleElement type="headerRow" dxfId="16"/>
    </tableStyle>
    <tableStyle name="Style de segment 3" pivot="0" table="0" count="2">
      <tableStyleElement type="headerRow" dxfId="15"/>
    </tableStyle>
    <tableStyle name="Style de segment 4" pivot="0" table="0" count="2">
      <tableStyleElement type="headerRow" dxfId="14"/>
    </tableStyle>
    <tableStyle name="Style de tableau 1" pivot="0" count="3">
      <tableStyleElement type="wholeTable" dxfId="13"/>
      <tableStyleElement type="headerRow" dxfId="12"/>
      <tableStyleElement type="firstRowStripe" dxfId="11"/>
    </tableStyle>
  </tableStyles>
  <colors>
    <mruColors>
      <color rgb="FFF8CCAE"/>
    </mruColors>
  </colors>
  <extLst>
    <ext xmlns:x14="http://schemas.microsoft.com/office/spreadsheetml/2009/9/main" uri="{46F421CA-312F-682f-3DD2-61675219B42D}">
      <x14:dxfs count="10">
        <dxf>
          <fill>
            <patternFill>
              <bgColor theme="5" tint="-0.24994659260841701"/>
            </patternFill>
          </fill>
        </dxf>
        <dxf>
          <font>
            <color theme="0"/>
          </font>
          <fill>
            <patternFill>
              <bgColor theme="5" tint="-0.24994659260841701"/>
            </patternFill>
          </fill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5" tint="-0.249977111117893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theme="5" tint="0.59999389629810485"/>
            </left>
            <right style="thin">
              <color theme="5" tint="0.59999389629810485"/>
            </right>
            <top style="thin">
              <color theme="5" tint="0.59999389629810485"/>
            </top>
            <bottom style="thin">
              <color theme="5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5"/>
              <bgColor theme="5" tint="-0.24994659260841701"/>
            </patternFill>
          </fill>
          <border>
            <left style="thin">
              <color theme="5"/>
            </left>
            <right style="thin">
              <color theme="5"/>
            </right>
            <top style="thin">
              <color theme="5"/>
            </top>
            <bottom style="thin">
              <color theme="5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nath">
          <x14:slicerStyleElements>
            <x14:slicerStyleElement type="unselectedItemWithData" dxfId="9"/>
            <x14:slicerStyleElement type="unselectedItemWithNoData" dxfId="8"/>
            <x14:slicerStyleElement type="selectedItemWithData" dxfId="7"/>
            <x14:slicerStyleElement type="selectedItemWithNoData" dxfId="6"/>
            <x14:slicerStyleElement type="hoveredUnselectedItemWithData" dxfId="5"/>
            <x14:slicerStyleElement type="hoveredSelectedItemWithData" dxfId="4"/>
            <x14:slicerStyleElement type="hoveredUnselectedItemWithNoData" dxfId="3"/>
            <x14:slicerStyleElement type="hoveredSelectedItemWithNoData" dxfId="2"/>
          </x14:slicerStyleElements>
        </x14:slicerStyle>
        <x14:slicerStyle name="Style de segment 1"/>
        <x14:slicerStyle name="Style de segment 2"/>
        <x14:slicerStyle name="Style de segment 3">
          <x14:slicerStyleElements>
            <x14:slicerStyleElement type="selectedItemWithData" dxfId="1"/>
          </x14:slicerStyleElements>
        </x14:slicerStyle>
        <x14:slicerStyle name="Style de segment 4">
          <x14:slicerStyleElements>
            <x14:slicerStyleElement type="selectedItemWith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aredStrings" Target="sharedStrings.xml"/><Relationship Id="rId5" Type="http://schemas.microsoft.com/office/2007/relationships/slicerCache" Target="slicerCaches/slicerCache1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A2" fmlaRange="Matrice!$E$7:$E$30" sel="23" val="16"/>
</file>

<file path=xl/ctrlProps/ctrlProp2.xml><?xml version="1.0" encoding="utf-8"?>
<formControlPr xmlns="http://schemas.microsoft.com/office/spreadsheetml/2009/9/main" objectType="Drop" dropStyle="combo" dx="16" fmlaLink="A4" fmlaRange="Matrice!$N$7:$N$18" sel="3" val="2"/>
</file>

<file path=xl/ctrlProps/ctrlProp3.xml><?xml version="1.0" encoding="utf-8"?>
<formControlPr xmlns="http://schemas.microsoft.com/office/spreadsheetml/2009/9/main" objectType="Drop" dropStyle="combo" dx="16" fmlaLink="C4" fmlaRange="Matrice!$O$7:$O$13" sel="2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390441</xdr:colOff>
      <xdr:row>3</xdr:row>
      <xdr:rowOff>18807</xdr:rowOff>
    </xdr:from>
    <xdr:to>
      <xdr:col>3</xdr:col>
      <xdr:colOff>405947</xdr:colOff>
      <xdr:row>5</xdr:row>
      <xdr:rowOff>1080168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Intervenants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venan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4890" y="1013329"/>
              <a:ext cx="1794439" cy="17477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650952</xdr:colOff>
      <xdr:row>3</xdr:row>
      <xdr:rowOff>28189</xdr:rowOff>
    </xdr:from>
    <xdr:to>
      <xdr:col>4</xdr:col>
      <xdr:colOff>1175921</xdr:colOff>
      <xdr:row>5</xdr:row>
      <xdr:rowOff>1075402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Etablissements&#10;Groupes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blissements&#10;Group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65035" y="1023022"/>
              <a:ext cx="1837303" cy="17245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236481</xdr:colOff>
      <xdr:row>80</xdr:row>
      <xdr:rowOff>20622</xdr:rowOff>
    </xdr:from>
    <xdr:to>
      <xdr:col>1</xdr:col>
      <xdr:colOff>23440</xdr:colOff>
      <xdr:row>91</xdr:row>
      <xdr:rowOff>16085</xdr:rowOff>
    </xdr:to>
    <xdr:sp macro="" textlink="">
      <xdr:nvSpPr>
        <xdr:cNvPr id="28" name="Rogner un rectangle avec un coin du même côté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 rot="16200000">
          <a:off x="-542459" y="18071562"/>
          <a:ext cx="2090963" cy="533084"/>
        </a:xfrm>
        <a:prstGeom prst="snip2SameRect">
          <a:avLst>
            <a:gd name="adj1" fmla="val 46900"/>
            <a:gd name="adj2" fmla="val 0"/>
          </a:avLst>
        </a:prstGeom>
        <a:solidFill>
          <a:schemeClr val="bg2">
            <a:lumMod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+mj-lt"/>
            </a:rPr>
            <a:t>MATRICE</a:t>
          </a:r>
        </a:p>
      </xdr:txBody>
    </xdr:sp>
    <xdr:clientData/>
  </xdr:twoCellAnchor>
  <xdr:twoCellAnchor>
    <xdr:from>
      <xdr:col>0</xdr:col>
      <xdr:colOff>335962</xdr:colOff>
      <xdr:row>5</xdr:row>
      <xdr:rowOff>686574</xdr:rowOff>
    </xdr:from>
    <xdr:to>
      <xdr:col>1</xdr:col>
      <xdr:colOff>14219</xdr:colOff>
      <xdr:row>7</xdr:row>
      <xdr:rowOff>532492</xdr:rowOff>
    </xdr:to>
    <xdr:sp macro="" textlink="">
      <xdr:nvSpPr>
        <xdr:cNvPr id="37" name="Rogner un rectangle avec un coin du même côté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 rot="16200000">
          <a:off x="-224119" y="2927537"/>
          <a:ext cx="1652867" cy="532706"/>
        </a:xfrm>
        <a:prstGeom prst="snip2SameRect">
          <a:avLst>
            <a:gd name="adj1" fmla="val 46900"/>
            <a:gd name="adj2" fmla="val 0"/>
          </a:avLst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+mj-lt"/>
            </a:rPr>
            <a:t>CALENDRIER</a:t>
          </a:r>
        </a:p>
      </xdr:txBody>
    </xdr:sp>
    <xdr:clientData/>
  </xdr:twoCellAnchor>
  <xdr:twoCellAnchor editAs="absolute">
    <xdr:from>
      <xdr:col>5</xdr:col>
      <xdr:colOff>131881</xdr:colOff>
      <xdr:row>3</xdr:row>
      <xdr:rowOff>33776</xdr:rowOff>
    </xdr:from>
    <xdr:to>
      <xdr:col>6</xdr:col>
      <xdr:colOff>217104</xdr:colOff>
      <xdr:row>5</xdr:row>
      <xdr:rowOff>1060040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9" name="Séances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éanc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70631" y="1028609"/>
              <a:ext cx="1831473" cy="170359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445899</xdr:colOff>
      <xdr:row>3</xdr:row>
      <xdr:rowOff>37391</xdr:rowOff>
    </xdr:from>
    <xdr:to>
      <xdr:col>7</xdr:col>
      <xdr:colOff>945850</xdr:colOff>
      <xdr:row>5</xdr:row>
      <xdr:rowOff>1052358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1" name="Dates confirmées">
              <a:extLst>
                <a:ext uri="{FF2B5EF4-FFF2-40B4-BE49-F238E27FC236}">
                  <a16:creationId xmlns:a16="http://schemas.microsoft.com/office/drawing/2014/main" id="{00000000-0008-0000-0000-00001F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s confirm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63272" y="1031914"/>
              <a:ext cx="1820999" cy="14405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337321</xdr:colOff>
      <xdr:row>7</xdr:row>
      <xdr:rowOff>331208</xdr:rowOff>
    </xdr:from>
    <xdr:to>
      <xdr:col>1</xdr:col>
      <xdr:colOff>15578</xdr:colOff>
      <xdr:row>14</xdr:row>
      <xdr:rowOff>149326</xdr:rowOff>
    </xdr:to>
    <xdr:sp macro="" textlink="">
      <xdr:nvSpPr>
        <xdr:cNvPr id="38" name="Rogner un rectangle avec un coin du même côté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 rot="16200000">
          <a:off x="-266470" y="4407015"/>
          <a:ext cx="1730800" cy="523217"/>
        </a:xfrm>
        <a:prstGeom prst="snip2SameRect">
          <a:avLst>
            <a:gd name="adj1" fmla="val 46900"/>
            <a:gd name="adj2" fmla="val 0"/>
          </a:avLst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+mj-lt"/>
            </a:rPr>
            <a:t>JOURNAL CLIENTS</a:t>
          </a:r>
        </a:p>
      </xdr:txBody>
    </xdr:sp>
    <xdr:clientData/>
  </xdr:twoCellAnchor>
  <xdr:twoCellAnchor>
    <xdr:from>
      <xdr:col>0</xdr:col>
      <xdr:colOff>343859</xdr:colOff>
      <xdr:row>0</xdr:row>
      <xdr:rowOff>19220</xdr:rowOff>
    </xdr:from>
    <xdr:to>
      <xdr:col>1</xdr:col>
      <xdr:colOff>11752</xdr:colOff>
      <xdr:row>5</xdr:row>
      <xdr:rowOff>896471</xdr:rowOff>
    </xdr:to>
    <xdr:sp macro="" textlink="">
      <xdr:nvSpPr>
        <xdr:cNvPr id="13" name="Rogner un rectangle avec un coin du même côté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 rot="16200000">
          <a:off x="-671777" y="1034856"/>
          <a:ext cx="2544126" cy="512853"/>
        </a:xfrm>
        <a:prstGeom prst="snip2SameRect">
          <a:avLst>
            <a:gd name="adj1" fmla="val 46900"/>
            <a:gd name="adj2" fmla="val 0"/>
          </a:avLst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1"/>
              </a:solidFill>
              <a:latin typeface="+mj-lt"/>
            </a:rPr>
            <a:t>JOURNAL </a:t>
          </a:r>
        </a:p>
        <a:p>
          <a:pPr algn="ctr"/>
          <a:r>
            <a:rPr lang="fr-FR" sz="1400" b="1">
              <a:solidFill>
                <a:schemeClr val="bg1"/>
              </a:solidFill>
              <a:latin typeface="+mj-lt"/>
            </a:rPr>
            <a:t>PP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180975</xdr:rowOff>
        </xdr:from>
        <xdr:to>
          <xdr:col>0</xdr:col>
          <xdr:colOff>1123950</xdr:colOff>
          <xdr:row>2</xdr:row>
          <xdr:rowOff>19050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</xdr:row>
          <xdr:rowOff>9525</xdr:rowOff>
        </xdr:from>
        <xdr:to>
          <xdr:col>1</xdr:col>
          <xdr:colOff>0</xdr:colOff>
          <xdr:row>4</xdr:row>
          <xdr:rowOff>19050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19050</xdr:rowOff>
        </xdr:from>
        <xdr:to>
          <xdr:col>2</xdr:col>
          <xdr:colOff>790575</xdr:colOff>
          <xdr:row>4</xdr:row>
          <xdr:rowOff>28575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oriane%20B/Downloads/Calendrier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2018-01"/>
      <sheetName val="2018-02"/>
      <sheetName val="2018-03"/>
      <sheetName val="2018-04"/>
      <sheetName val="2018-05"/>
      <sheetName val="2018-06"/>
      <sheetName val="2018-07"/>
      <sheetName val="2018-08"/>
      <sheetName val="2018-09"/>
      <sheetName val="2018-10"/>
      <sheetName val="2018-11"/>
      <sheetName val="2018-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tervenants" sourceName="Intervenants">
  <extLst>
    <x:ext xmlns:x15="http://schemas.microsoft.com/office/spreadsheetml/2010/11/main" uri="{2F2917AC-EB37-4324-AD4E-5DD8C200BD13}">
      <x15:tableSlicerCache tableId="1" column="4">
        <x15:extLst>
          <ext xmlns="http://schemas.openxmlformats.org/spreadsheetml/2006/main" xmlns:xcalcf="http://schemas.microsoft.com/office/spreadsheetml/2018/calcfeatures" uri="{B58B0392-4F1F-4190-BB64-5DF3571DCE5F}">
            <xcalcf:calcFeatures>
              <xcalcf:feature name="microsoft.com:RD"/>
              <xcalcf:feature name="microsoft.com:Single"/>
              <xcalcf:feature name="microsoft.com:FV"/>
              <xcalcf:feature name="microsoft.com:CNMTM"/>
              <xcalcf:feature name="microsoft.com:LET_WF"/>
            </xcalcf:calcFeatures>
          </ext>
        </x15:extLst>
      </x15:tableSlicerCache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tablissements_Groupes" sourceName="Etablissements_x000a_Groupes">
  <extLst>
    <x:ext xmlns:x15="http://schemas.microsoft.com/office/spreadsheetml/2010/11/main" uri="{2F2917AC-EB37-4324-AD4E-5DD8C200BD13}">
      <x15:tableSlicerCache tableId="1" column="37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éances" sourceName="Séances">
  <extLst>
    <x:ext xmlns:x15="http://schemas.microsoft.com/office/spreadsheetml/2010/11/main" uri="{2F2917AC-EB37-4324-AD4E-5DD8C200BD13}">
      <x15:tableSlicerCache tableId="1" column="2">
        <x15:extLst>
          <ext xmlns="http://schemas.openxmlformats.org/spreadsheetml/2006/main" xmlns:xcalcf="http://schemas.microsoft.com/office/spreadsheetml/2018/calcfeatures" uri="{B58B0392-4F1F-4190-BB64-5DF3571DCE5F}">
            <xcalcf:calcFeatures>
              <xcalcf:feature name="microsoft.com:RD"/>
              <xcalcf:feature name="microsoft.com:Single"/>
              <xcalcf:feature name="microsoft.com:FV"/>
              <xcalcf:feature name="microsoft.com:CNMTM"/>
              <xcalcf:feature name="microsoft.com:LET_WF"/>
            </xcalcf:calcFeatures>
          </ext>
        </x15:extLst>
      </x15:tableSlicerCache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s_confirmées" sourceName="Dates confirmées">
  <extLst>
    <x:ext xmlns:x15="http://schemas.microsoft.com/office/spreadsheetml/2010/11/main" uri="{2F2917AC-EB37-4324-AD4E-5DD8C200BD13}">
      <x15:tableSlicerCache tableId="1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Intervenants" cache="Segment_Intervenants" caption="Intervenants" style="nath" rowHeight="241300"/>
  <slicer name="Etablissements_x000a_Groupes" cache="Segment_Etablissements_Groupes" caption="Etablissements_x000a_Groupes" style="nath" rowHeight="241300"/>
  <slicer name="Séances" cache="Segment_Séances" caption="Séances" style="nath" rowHeight="241300"/>
  <slicer name="Dates confirmées" cache="Segment_Dates_confirmées" caption="Dates confirmées" style="nath" rowHeight="241300"/>
</slicers>
</file>

<file path=xl/tables/table1.xml><?xml version="1.0" encoding="utf-8"?>
<table xmlns="http://schemas.openxmlformats.org/spreadsheetml/2006/main" id="1" name="Tableau1" displayName="Tableau1" ref="C8:K101" totalsRowShown="0" headerRowDxfId="10" dataDxfId="9">
  <autoFilter ref="C8:K101"/>
  <tableColumns count="9">
    <tableColumn id="13" name="Code formation" dataDxfId="8">
      <calculatedColumnFormula>CONCATENATE(MID(Tableau1[[#This Row],[Etablissements
Groupes]],1,3),"-",MID(Tableau1[[#This Row],[Ville]],1,3),"-",MID(Tableau1[[#This Row],[Intervenants]],1,2),"-",Tableau1[[#This Row],[Séances]])</calculatedColumnFormula>
    </tableColumn>
    <tableColumn id="4" name="Intervenants" dataDxfId="7"/>
    <tableColumn id="73" name="Ville" dataDxfId="6"/>
    <tableColumn id="37" name="Etablissements_x000a_Groupes" dataDxfId="5"/>
    <tableColumn id="1" name="Cadres" dataDxfId="4">
      <calculatedColumnFormula>IFERROR(VLOOKUP(Tableau1[[#This Row],[Etablissements
Groupes]],Matrice!$E$6:$H$30,4,FALSE)," ")</calculatedColumnFormula>
    </tableColumn>
    <tableColumn id="2" name="Séances" dataDxfId="3"/>
    <tableColumn id="3" name="Jours/Heures" dataDxfId="2">
      <calculatedColumnFormula>IFERROR(VLOOKUP(Tableau1[[#This Row],[Etablissements
Groupes]],Matrice!$E$6:$H$30,3,FALSE)," ")</calculatedColumnFormula>
    </tableColumn>
    <tableColumn id="6" name="Dates initiales" dataDxfId="1"/>
    <tableColumn id="7" name="Dates confirmées" dataDxfId="0">
      <calculatedColumnFormula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K101"/>
  <sheetViews>
    <sheetView showGridLines="0" tabSelected="1" zoomScale="70" zoomScaleNormal="70" workbookViewId="0">
      <selection activeCell="N8" sqref="N8"/>
    </sheetView>
  </sheetViews>
  <sheetFormatPr baseColWidth="10" defaultRowHeight="15" x14ac:dyDescent="0.25"/>
  <cols>
    <col min="1" max="1" width="12.7109375" style="16" customWidth="1"/>
    <col min="2" max="2" width="6.85546875" customWidth="1"/>
    <col min="3" max="5" width="19.7109375" style="7" customWidth="1"/>
    <col min="6" max="6" width="26.140625" style="18" customWidth="1"/>
    <col min="7" max="8" width="19.7109375" style="7" customWidth="1"/>
    <col min="9" max="9" width="19.7109375" style="1" customWidth="1"/>
    <col min="10" max="10" width="19.7109375" style="7" customWidth="1"/>
    <col min="11" max="11" width="19.7109375" style="47" customWidth="1"/>
  </cols>
  <sheetData>
    <row r="1" spans="1:11" x14ac:dyDescent="0.25">
      <c r="I1" s="9"/>
      <c r="J1" s="30"/>
    </row>
    <row r="2" spans="1:11" ht="47.25" thickBot="1" x14ac:dyDescent="0.75">
      <c r="C2" s="44" t="s">
        <v>101</v>
      </c>
      <c r="D2" s="45"/>
      <c r="E2" s="45"/>
      <c r="F2" s="45"/>
      <c r="G2" s="45"/>
      <c r="H2" s="45"/>
      <c r="I2" s="29"/>
      <c r="J2" s="31"/>
      <c r="K2" s="48"/>
    </row>
    <row r="3" spans="1:11" ht="15.75" thickTop="1" x14ac:dyDescent="0.25"/>
    <row r="5" spans="1:11" ht="38.25" customHeight="1" x14ac:dyDescent="0.25">
      <c r="J5" s="28"/>
      <c r="K5" s="49"/>
    </row>
    <row r="6" spans="1:11" ht="126.75" customHeight="1" x14ac:dyDescent="0.25"/>
    <row r="7" spans="1:11" x14ac:dyDescent="0.25">
      <c r="I7" s="7"/>
    </row>
    <row r="8" spans="1:11" s="11" customFormat="1" ht="30" x14ac:dyDescent="0.25">
      <c r="A8" s="17"/>
      <c r="C8" s="19" t="s">
        <v>26</v>
      </c>
      <c r="D8" s="27" t="s">
        <v>0</v>
      </c>
      <c r="E8" s="19" t="s">
        <v>28</v>
      </c>
      <c r="F8" s="27" t="s">
        <v>29</v>
      </c>
      <c r="G8" s="19" t="s">
        <v>2</v>
      </c>
      <c r="H8" s="27" t="s">
        <v>1</v>
      </c>
      <c r="I8" s="19" t="s">
        <v>30</v>
      </c>
      <c r="J8" s="27" t="s">
        <v>3</v>
      </c>
      <c r="K8" s="50" t="s">
        <v>4</v>
      </c>
    </row>
    <row r="9" spans="1:11" x14ac:dyDescent="0.25">
      <c r="C9" s="36" t="str">
        <f>CONCATENATE(MID(Tableau1[[#This Row],[Etablissements
Groupes]],1,3),"-",MID(Tableau1[[#This Row],[Ville]],1,3),"-",MID(Tableau1[[#This Row],[Intervenants]],1,2),"-",Tableau1[[#This Row],[Séances]])</f>
        <v>a-v1-ti-1</v>
      </c>
      <c r="D9" s="21" t="s">
        <v>102</v>
      </c>
      <c r="E9" s="22" t="str">
        <f>IFERROR(VLOOKUP(Tableau1[[#This Row],[Etablissements
Groupes]],Matrice!$E$6:$H$30,2,FALSE)," ")</f>
        <v>v1</v>
      </c>
      <c r="F9" s="23" t="s">
        <v>56</v>
      </c>
      <c r="G9" s="21" t="str">
        <f>IFERROR(VLOOKUP(Tableau1[[#This Row],[Etablissements
Groupes]],Matrice!$E$6:$H$30,4,FALSE)," ")</f>
        <v>AA</v>
      </c>
      <c r="H9" s="22">
        <v>1</v>
      </c>
      <c r="I9" s="22" t="str">
        <f>IFERROR(VLOOKUP(Tableau1[[#This Row],[Etablissements
Groupes]],Matrice!$E$6:$H$30,3,FALSE)," ")</f>
        <v xml:space="preserve">Lundi </v>
      </c>
      <c r="J9" s="32">
        <v>44242</v>
      </c>
      <c r="K9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10" spans="1:11" x14ac:dyDescent="0.25">
      <c r="C10" s="36" t="str">
        <f>CONCATENATE(MID(Tableau1[[#This Row],[Etablissements
Groupes]],1,3),"-",MID(Tableau1[[#This Row],[Ville]],1,3),"-",MID(Tableau1[[#This Row],[Intervenants]],1,2),"-",Tableau1[[#This Row],[Séances]])</f>
        <v>b-v2-ti-2</v>
      </c>
      <c r="D10" s="21" t="s">
        <v>102</v>
      </c>
      <c r="E10" s="22" t="str">
        <f>IFERROR(VLOOKUP(Tableau1[[#This Row],[Etablissements
Groupes]],Matrice!$E$6:$H$30,2,FALSE)," ")</f>
        <v>v2</v>
      </c>
      <c r="F10" s="23" t="s">
        <v>57</v>
      </c>
      <c r="G10" s="21" t="str">
        <f>IFERROR(VLOOKUP(Tableau1[[#This Row],[Etablissements
Groupes]],Matrice!$E$6:$H$30,4,FALSE)," ")</f>
        <v>AB</v>
      </c>
      <c r="H10" s="22">
        <v>2</v>
      </c>
      <c r="I10" s="22" t="str">
        <f>IFERROR(VLOOKUP(Tableau1[[#This Row],[Etablissements
Groupes]],Matrice!$E$6:$H$30,3,FALSE)," ")</f>
        <v>Mardi</v>
      </c>
      <c r="J10" s="32">
        <v>44291</v>
      </c>
      <c r="K10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11" spans="1:11" x14ac:dyDescent="0.25">
      <c r="C11" s="36" t="str">
        <f>CONCATENATE(MID(Tableau1[[#This Row],[Etablissements
Groupes]],1,3),"-",MID(Tableau1[[#This Row],[Ville]],1,3),"-",MID(Tableau1[[#This Row],[Intervenants]],1,2),"-",Tableau1[[#This Row],[Séances]])</f>
        <v>c-v3-tu-3</v>
      </c>
      <c r="D11" s="21" t="s">
        <v>103</v>
      </c>
      <c r="E11" s="22" t="str">
        <f>IFERROR(VLOOKUP(Tableau1[[#This Row],[Etablissements
Groupes]],Matrice!$E$6:$H$30,2,FALSE)," ")</f>
        <v>v3</v>
      </c>
      <c r="F11" s="23" t="s">
        <v>58</v>
      </c>
      <c r="G11" s="21" t="str">
        <f>IFERROR(VLOOKUP(Tableau1[[#This Row],[Etablissements
Groupes]],Matrice!$E$6:$H$30,4,FALSE)," ")</f>
        <v>AC</v>
      </c>
      <c r="H11" s="22">
        <v>3</v>
      </c>
      <c r="I11" s="22" t="str">
        <f>IFERROR(VLOOKUP(Tableau1[[#This Row],[Etablissements
Groupes]],Matrice!$E$6:$H$30,3,FALSE)," ")</f>
        <v>Mercredi</v>
      </c>
      <c r="J11" s="32">
        <v>44319</v>
      </c>
      <c r="K11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12" spans="1:11" x14ac:dyDescent="0.25">
      <c r="C12" s="36" t="str">
        <f>CONCATENATE(MID(Tableau1[[#This Row],[Etablissements
Groupes]],1,3),"-",MID(Tableau1[[#This Row],[Ville]],1,3),"-",MID(Tableau1[[#This Row],[Intervenants]],1,2),"-",Tableau1[[#This Row],[Séances]])</f>
        <v>d-v4-ta-4</v>
      </c>
      <c r="D12" s="21" t="s">
        <v>104</v>
      </c>
      <c r="E12" s="22" t="str">
        <f>IFERROR(VLOOKUP(Tableau1[[#This Row],[Etablissements
Groupes]],Matrice!$E$6:$H$30,2,FALSE)," ")</f>
        <v>v4</v>
      </c>
      <c r="F12" s="23" t="s">
        <v>59</v>
      </c>
      <c r="G12" s="21" t="str">
        <f>IFERROR(VLOOKUP(Tableau1[[#This Row],[Etablissements
Groupes]],Matrice!$E$6:$H$30,4,FALSE)," ")</f>
        <v>AC</v>
      </c>
      <c r="H12" s="22">
        <v>4</v>
      </c>
      <c r="I12" s="22" t="str">
        <f>IFERROR(VLOOKUP(Tableau1[[#This Row],[Etablissements
Groupes]],Matrice!$E$6:$H$30,3,FALSE)," ")</f>
        <v>Jeudi</v>
      </c>
      <c r="J12" s="32">
        <v>44354</v>
      </c>
      <c r="K12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13" spans="1:11" x14ac:dyDescent="0.25">
      <c r="C13" s="20" t="str">
        <f>CONCATENATE(MID(Tableau1[[#This Row],[Etablissements
Groupes]],1,3),"-",MID(Tableau1[[#This Row],[Ville]],1,3),"-",MID(Tableau1[[#This Row],[Intervenants]],1,2),"-",Tableau1[[#This Row],[Séances]])</f>
        <v>d-v4-ti-1</v>
      </c>
      <c r="D13" s="21" t="s">
        <v>102</v>
      </c>
      <c r="E13" s="22" t="str">
        <f>IFERROR(VLOOKUP(Tableau1[[#This Row],[Etablissements
Groupes]],Matrice!$E$6:$H$30,2,FALSE)," ")</f>
        <v>v4</v>
      </c>
      <c r="F13" s="23" t="s">
        <v>59</v>
      </c>
      <c r="G13" s="21" t="str">
        <f>IFERROR(VLOOKUP(Tableau1[[#This Row],[Etablissements
Groupes]],Matrice!$E$6:$H$30,4,FALSE)," ")</f>
        <v>AC</v>
      </c>
      <c r="H13" s="22">
        <v>1</v>
      </c>
      <c r="I13" s="22" t="str">
        <f>IFERROR(VLOOKUP(Tableau1[[#This Row],[Etablissements
Groupes]],Matrice!$E$6:$H$30,3,FALSE)," ")</f>
        <v>Jeudi</v>
      </c>
      <c r="J13" s="32">
        <v>44257</v>
      </c>
      <c r="K13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14" spans="1:11" x14ac:dyDescent="0.25">
      <c r="C14" s="20" t="str">
        <f>CONCATENATE(MID(Tableau1[[#This Row],[Etablissements
Groupes]],1,3),"-",MID(Tableau1[[#This Row],[Ville]],1,3),"-",MID(Tableau1[[#This Row],[Intervenants]],1,2),"-",Tableau1[[#This Row],[Séances]])</f>
        <v>e-v5-tu-2</v>
      </c>
      <c r="D14" s="21" t="s">
        <v>103</v>
      </c>
      <c r="E14" s="22" t="str">
        <f>IFERROR(VLOOKUP(Tableau1[[#This Row],[Etablissements
Groupes]],Matrice!$E$6:$H$30,2,FALSE)," ")</f>
        <v>v5</v>
      </c>
      <c r="F14" s="23" t="s">
        <v>60</v>
      </c>
      <c r="G14" s="21" t="str">
        <f>IFERROR(VLOOKUP(Tableau1[[#This Row],[Etablissements
Groupes]],Matrice!$E$6:$H$30,4,FALSE)," ")</f>
        <v>AB</v>
      </c>
      <c r="H14" s="22">
        <v>2</v>
      </c>
      <c r="I14" s="22" t="str">
        <f>IFERROR(VLOOKUP(Tableau1[[#This Row],[Etablissements
Groupes]],Matrice!$E$6:$H$30,3,FALSE)," ")</f>
        <v>Vendredi</v>
      </c>
      <c r="J14" s="32">
        <v>44292</v>
      </c>
      <c r="K14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15" spans="1:11" x14ac:dyDescent="0.25">
      <c r="C15" s="12" t="str">
        <f>CONCATENATE(MID(Tableau1[[#This Row],[Etablissements
Groupes]],1,3),"-",MID(Tableau1[[#This Row],[Ville]],1,3),"-",MID(Tableau1[[#This Row],[Intervenants]],1,2),"-",Tableau1[[#This Row],[Séances]])</f>
        <v>f-v6-ta-3</v>
      </c>
      <c r="D15" s="21" t="s">
        <v>104</v>
      </c>
      <c r="E15" s="22" t="str">
        <f>IFERROR(VLOOKUP(Tableau1[[#This Row],[Etablissements
Groupes]],Matrice!$E$6:$H$30,2,FALSE)," ")</f>
        <v>v6</v>
      </c>
      <c r="F15" s="23" t="s">
        <v>62</v>
      </c>
      <c r="G15" s="1" t="str">
        <f>IFERROR(VLOOKUP(Tableau1[[#This Row],[Etablissements
Groupes]],Matrice!$E$6:$H$30,4,FALSE)," ")</f>
        <v>BA</v>
      </c>
      <c r="H15" s="7">
        <v>3</v>
      </c>
      <c r="I15" s="7" t="str">
        <f>IFERROR(VLOOKUP(Tableau1[[#This Row],[Etablissements
Groupes]],Matrice!$E$6:$H$30,3,FALSE)," ")</f>
        <v>Samedi</v>
      </c>
      <c r="J15" s="33">
        <v>44320</v>
      </c>
      <c r="K15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16" spans="1:11" x14ac:dyDescent="0.25">
      <c r="C16" s="20" t="str">
        <f>CONCATENATE(MID(Tableau1[[#This Row],[Etablissements
Groupes]],1,3),"-",MID(Tableau1[[#This Row],[Ville]],1,3),"-",MID(Tableau1[[#This Row],[Intervenants]],1,2),"-",Tableau1[[#This Row],[Séances]])</f>
        <v>g-v7-ti-4</v>
      </c>
      <c r="D16" s="21" t="s">
        <v>102</v>
      </c>
      <c r="E16" s="22" t="str">
        <f>IFERROR(VLOOKUP(Tableau1[[#This Row],[Etablissements
Groupes]],Matrice!$E$6:$H$30,2,FALSE)," ")</f>
        <v>v7</v>
      </c>
      <c r="F16" s="23" t="s">
        <v>61</v>
      </c>
      <c r="G16" s="21" t="str">
        <f>IFERROR(VLOOKUP(Tableau1[[#This Row],[Etablissements
Groupes]],Matrice!$E$6:$H$30,4,FALSE)," ")</f>
        <v>BB</v>
      </c>
      <c r="H16" s="22">
        <v>4</v>
      </c>
      <c r="I16" s="22" t="str">
        <f>IFERROR(VLOOKUP(Tableau1[[#This Row],[Etablissements
Groupes]],Matrice!$E$6:$H$30,3,FALSE)," ")</f>
        <v>Dimanche</v>
      </c>
      <c r="J16" s="32">
        <v>44355</v>
      </c>
      <c r="K16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17" spans="3:11" x14ac:dyDescent="0.25">
      <c r="C17" s="12" t="str">
        <f>CONCATENATE(MID(Tableau1[[#This Row],[Etablissements
Groupes]],1,3),"-",MID(Tableau1[[#This Row],[Ville]],1,3),"-",MID(Tableau1[[#This Row],[Intervenants]],1,2),"-",Tableau1[[#This Row],[Séances]])</f>
        <v>h-v8-tu-1</v>
      </c>
      <c r="D17" s="21" t="s">
        <v>103</v>
      </c>
      <c r="E17" s="22" t="str">
        <f>IFERROR(VLOOKUP(Tableau1[[#This Row],[Etablissements
Groupes]],Matrice!$E$6:$H$30,2,FALSE)," ")</f>
        <v>v8</v>
      </c>
      <c r="F17" s="18" t="s">
        <v>63</v>
      </c>
      <c r="G17" s="1" t="str">
        <f>IFERROR(VLOOKUP(Tableau1[[#This Row],[Etablissements
Groupes]],Matrice!$E$6:$H$30,4,FALSE)," ")</f>
        <v>BB</v>
      </c>
      <c r="H17" s="7">
        <v>1</v>
      </c>
      <c r="I17" s="7" t="str">
        <f>IFERROR(VLOOKUP(Tableau1[[#This Row],[Etablissements
Groupes]],Matrice!$E$6:$H$30,3,FALSE)," ")</f>
        <v>Lundi</v>
      </c>
      <c r="J17" s="33">
        <v>44259</v>
      </c>
      <c r="K17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18" spans="3:11" x14ac:dyDescent="0.25">
      <c r="C18" s="20" t="str">
        <f>CONCATENATE(MID(Tableau1[[#This Row],[Etablissements
Groupes]],1,3),"-",MID(Tableau1[[#This Row],[Ville]],1,3),"-",MID(Tableau1[[#This Row],[Intervenants]],1,2),"-",Tableau1[[#This Row],[Séances]])</f>
        <v>i-v9-ta-2</v>
      </c>
      <c r="D18" s="21" t="s">
        <v>104</v>
      </c>
      <c r="E18" s="22" t="str">
        <f>IFERROR(VLOOKUP(Tableau1[[#This Row],[Etablissements
Groupes]],Matrice!$E$6:$H$30,2,FALSE)," ")</f>
        <v>v9</v>
      </c>
      <c r="F18" s="18" t="s">
        <v>64</v>
      </c>
      <c r="G18" s="21" t="str">
        <f>IFERROR(VLOOKUP(Tableau1[[#This Row],[Etablissements
Groupes]],Matrice!$E$6:$H$30,4,FALSE)," ")</f>
        <v xml:space="preserve">CA </v>
      </c>
      <c r="H18" s="22">
        <v>2</v>
      </c>
      <c r="I18" s="22" t="str">
        <f>IFERROR(VLOOKUP(Tableau1[[#This Row],[Etablissements
Groupes]],Matrice!$E$6:$H$30,3,FALSE)," ")</f>
        <v>Mardi</v>
      </c>
      <c r="J18" s="32">
        <v>44293</v>
      </c>
      <c r="K18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19" spans="3:11" x14ac:dyDescent="0.25">
      <c r="C19" s="12" t="str">
        <f>CONCATENATE(MID(Tableau1[[#This Row],[Etablissements
Groupes]],1,3),"-",MID(Tableau1[[#This Row],[Ville]],1,3),"-",MID(Tableau1[[#This Row],[Intervenants]],1,2),"-",Tableau1[[#This Row],[Séances]])</f>
        <v>j-v10-ti-3</v>
      </c>
      <c r="D19" s="21" t="s">
        <v>102</v>
      </c>
      <c r="E19" s="22" t="str">
        <f>IFERROR(VLOOKUP(Tableau1[[#This Row],[Etablissements
Groupes]],Matrice!$E$6:$H$30,2,FALSE)," ")</f>
        <v>v10</v>
      </c>
      <c r="F19" s="18" t="s">
        <v>65</v>
      </c>
      <c r="G19" s="1" t="str">
        <f>IFERROR(VLOOKUP(Tableau1[[#This Row],[Etablissements
Groupes]],Matrice!$E$6:$H$30,4,FALSE)," ")</f>
        <v>CB</v>
      </c>
      <c r="H19" s="7">
        <v>3</v>
      </c>
      <c r="I19" s="7" t="str">
        <f>IFERROR(VLOOKUP(Tableau1[[#This Row],[Etablissements
Groupes]],Matrice!$E$6:$H$30,3,FALSE)," ")</f>
        <v>Mercredi</v>
      </c>
      <c r="J19" s="33">
        <v>44321</v>
      </c>
      <c r="K19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20" spans="3:11" x14ac:dyDescent="0.25">
      <c r="C20" s="12" t="str">
        <f>CONCATENATE(MID(Tableau1[[#This Row],[Etablissements
Groupes]],1,3),"-",MID(Tableau1[[#This Row],[Ville]],1,3),"-",MID(Tableau1[[#This Row],[Intervenants]],1,2),"-",Tableau1[[#This Row],[Séances]])</f>
        <v>k-v11-tu-4</v>
      </c>
      <c r="D20" s="21" t="s">
        <v>103</v>
      </c>
      <c r="E20" s="22" t="str">
        <f>IFERROR(VLOOKUP(Tableau1[[#This Row],[Etablissements
Groupes]],Matrice!$E$6:$H$30,2,FALSE)," ")</f>
        <v>v11</v>
      </c>
      <c r="F20" s="18" t="s">
        <v>66</v>
      </c>
      <c r="G20" s="1" t="str">
        <f>IFERROR(VLOOKUP(Tableau1[[#This Row],[Etablissements
Groupes]],Matrice!$E$6:$H$30,4,FALSE)," ")</f>
        <v>CA</v>
      </c>
      <c r="H20" s="7">
        <v>4</v>
      </c>
      <c r="I20" s="7" t="str">
        <f>IFERROR(VLOOKUP(Tableau1[[#This Row],[Etablissements
Groupes]],Matrice!$E$6:$H$30,3,FALSE)," ")</f>
        <v>Jeudi</v>
      </c>
      <c r="J20" s="33">
        <v>44356</v>
      </c>
      <c r="K20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21" spans="3:11" x14ac:dyDescent="0.25">
      <c r="C21" s="12" t="str">
        <f>CONCATENATE(MID(Tableau1[[#This Row],[Etablissements
Groupes]],1,3),"-",MID(Tableau1[[#This Row],[Ville]],1,3),"-",MID(Tableau1[[#This Row],[Intervenants]],1,2),"-",Tableau1[[#This Row],[Séances]])</f>
        <v>l-v12-ta-1</v>
      </c>
      <c r="D21" s="21" t="s">
        <v>104</v>
      </c>
      <c r="E21" s="22" t="str">
        <f>IFERROR(VLOOKUP(Tableau1[[#This Row],[Etablissements
Groupes]],Matrice!$E$6:$H$30,2,FALSE)," ")</f>
        <v>v12</v>
      </c>
      <c r="F21" s="18" t="s">
        <v>67</v>
      </c>
      <c r="G21" s="1" t="str">
        <f>IFERROR(VLOOKUP(Tableau1[[#This Row],[Etablissements
Groupes]],Matrice!$E$6:$H$30,4,FALSE)," ")</f>
        <v>CC</v>
      </c>
      <c r="H21" s="7">
        <v>1</v>
      </c>
      <c r="I21" s="7" t="str">
        <f>IFERROR(VLOOKUP(Tableau1[[#This Row],[Etablissements
Groupes]],Matrice!$E$6:$H$30,3,FALSE)," ")</f>
        <v>Vendredi</v>
      </c>
      <c r="J21" s="32">
        <v>44257</v>
      </c>
      <c r="K21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22" spans="3:11" x14ac:dyDescent="0.25">
      <c r="C22" s="12" t="str">
        <f>CONCATENATE(MID(Tableau1[[#This Row],[Etablissements
Groupes]],1,3),"-",MID(Tableau1[[#This Row],[Ville]],1,3),"-",MID(Tableau1[[#This Row],[Intervenants]],1,2),"-",Tableau1[[#This Row],[Séances]])</f>
        <v>---</v>
      </c>
      <c r="D22" s="1"/>
      <c r="G22" s="1" t="str">
        <f>IFERROR(VLOOKUP(Tableau1[[#This Row],[Etablissements
Groupes]],Matrice!$E$6:$H$30,4,FALSE)," ")</f>
        <v xml:space="preserve"> </v>
      </c>
      <c r="I22" s="7" t="str">
        <f>IFERROR(VLOOKUP(Tableau1[[#This Row],[Etablissements
Groupes]],Matrice!$E$6:$H$30,3,FALSE)," ")</f>
        <v xml:space="preserve"> </v>
      </c>
      <c r="J22" s="33"/>
      <c r="K22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23" spans="3:11" x14ac:dyDescent="0.25">
      <c r="C23" s="20" t="str">
        <f>CONCATENATE(MID(Tableau1[[#This Row],[Etablissements
Groupes]],1,3),"-",MID(Tableau1[[#This Row],[Ville]],1,3),"-",MID(Tableau1[[#This Row],[Intervenants]],1,2),"-",Tableau1[[#This Row],[Séances]])</f>
        <v>---</v>
      </c>
      <c r="D23" s="21"/>
      <c r="E23" s="22"/>
      <c r="F23" s="23"/>
      <c r="G23" s="21" t="str">
        <f>IFERROR(VLOOKUP(Tableau1[[#This Row],[Etablissements
Groupes]],Matrice!$E$6:$H$30,4,FALSE)," ")</f>
        <v xml:space="preserve"> </v>
      </c>
      <c r="H23" s="22"/>
      <c r="I23" s="22" t="str">
        <f>IFERROR(VLOOKUP(Tableau1[[#This Row],[Etablissements
Groupes]],Matrice!$E$6:$H$30,3,FALSE)," ")</f>
        <v xml:space="preserve"> </v>
      </c>
      <c r="J23" s="32"/>
      <c r="K23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24" spans="3:11" x14ac:dyDescent="0.25">
      <c r="C24" s="20" t="str">
        <f>CONCATENATE(MID(Tableau1[[#This Row],[Etablissements
Groupes]],1,3),"-",MID(Tableau1[[#This Row],[Ville]],1,3),"-",MID(Tableau1[[#This Row],[Intervenants]],1,2),"-",Tableau1[[#This Row],[Séances]])</f>
        <v>---</v>
      </c>
      <c r="D24" s="21"/>
      <c r="E24" s="22"/>
      <c r="F24" s="23"/>
      <c r="G24" s="21" t="str">
        <f>IFERROR(VLOOKUP(Tableau1[[#This Row],[Etablissements
Groupes]],Matrice!$E$6:$H$30,4,FALSE)," ")</f>
        <v xml:space="preserve"> </v>
      </c>
      <c r="H24" s="22"/>
      <c r="I24" s="22" t="str">
        <f>IFERROR(VLOOKUP(Tableau1[[#This Row],[Etablissements
Groupes]],Matrice!$E$6:$H$30,3,FALSE)," ")</f>
        <v xml:space="preserve"> </v>
      </c>
      <c r="J24" s="32"/>
      <c r="K24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25" spans="3:11" x14ac:dyDescent="0.25">
      <c r="C25" s="20" t="str">
        <f>CONCATENATE(MID(Tableau1[[#This Row],[Etablissements
Groupes]],1,3),"-",MID(Tableau1[[#This Row],[Ville]],1,3),"-",MID(Tableau1[[#This Row],[Intervenants]],1,2),"-",Tableau1[[#This Row],[Séances]])</f>
        <v>---</v>
      </c>
      <c r="D25" s="21"/>
      <c r="E25" s="22"/>
      <c r="F25" s="23"/>
      <c r="G25" s="21" t="str">
        <f>IFERROR(VLOOKUP(Tableau1[[#This Row],[Etablissements
Groupes]],Matrice!$E$6:$H$30,4,FALSE)," ")</f>
        <v xml:space="preserve"> </v>
      </c>
      <c r="H25" s="22"/>
      <c r="I25" s="22" t="str">
        <f>IFERROR(VLOOKUP(Tableau1[[#This Row],[Etablissements
Groupes]],Matrice!$E$6:$H$30,3,FALSE)," ")</f>
        <v xml:space="preserve"> </v>
      </c>
      <c r="J25" s="32"/>
      <c r="K25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26" spans="3:11" x14ac:dyDescent="0.25">
      <c r="C26" s="20" t="str">
        <f>CONCATENATE(MID(Tableau1[[#This Row],[Etablissements
Groupes]],1,3),"-",MID(Tableau1[[#This Row],[Ville]],1,3),"-",MID(Tableau1[[#This Row],[Intervenants]],1,2),"-",Tableau1[[#This Row],[Séances]])</f>
        <v>---</v>
      </c>
      <c r="D26" s="21"/>
      <c r="E26" s="22"/>
      <c r="F26" s="23"/>
      <c r="G26" s="21" t="str">
        <f>IFERROR(VLOOKUP(Tableau1[[#This Row],[Etablissements
Groupes]],Matrice!$E$6:$H$30,4,FALSE)," ")</f>
        <v xml:space="preserve"> </v>
      </c>
      <c r="H26" s="22"/>
      <c r="I26" s="22" t="str">
        <f>IFERROR(VLOOKUP(Tableau1[[#This Row],[Etablissements
Groupes]],Matrice!$E$6:$H$30,3,FALSE)," ")</f>
        <v xml:space="preserve"> </v>
      </c>
      <c r="J26" s="32"/>
      <c r="K26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27" spans="3:11" x14ac:dyDescent="0.25">
      <c r="C27" s="12" t="str">
        <f>CONCATENATE(MID(Tableau1[[#This Row],[Etablissements
Groupes]],1,3),"-",MID(Tableau1[[#This Row],[Ville]],1,3),"-",MID(Tableau1[[#This Row],[Intervenants]],1,2),"-",Tableau1[[#This Row],[Séances]])</f>
        <v>---</v>
      </c>
      <c r="D27" s="1"/>
      <c r="G27" s="1" t="str">
        <f>IFERROR(VLOOKUP(Tableau1[[#This Row],[Etablissements
Groupes]],Matrice!$E$6:$H$30,4,FALSE)," ")</f>
        <v xml:space="preserve"> </v>
      </c>
      <c r="I27" s="7" t="str">
        <f>IFERROR(VLOOKUP(Tableau1[[#This Row],[Etablissements
Groupes]],Matrice!$E$6:$H$30,3,FALSE)," ")</f>
        <v xml:space="preserve"> </v>
      </c>
      <c r="J27" s="33"/>
      <c r="K27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28" spans="3:11" x14ac:dyDescent="0.25">
      <c r="C28" s="12" t="str">
        <f>CONCATENATE(MID(Tableau1[[#This Row],[Etablissements
Groupes]],1,3),"-",MID(Tableau1[[#This Row],[Ville]],1,3),"-",MID(Tableau1[[#This Row],[Intervenants]],1,2),"-",Tableau1[[#This Row],[Séances]])</f>
        <v>---</v>
      </c>
      <c r="D28" s="1"/>
      <c r="G28" s="1" t="str">
        <f>IFERROR(VLOOKUP(Tableau1[[#This Row],[Etablissements
Groupes]],Matrice!$E$6:$H$30,4,FALSE)," ")</f>
        <v xml:space="preserve"> </v>
      </c>
      <c r="I28" s="7" t="str">
        <f>IFERROR(VLOOKUP(Tableau1[[#This Row],[Etablissements
Groupes]],Matrice!$E$6:$H$30,3,FALSE)," ")</f>
        <v xml:space="preserve"> </v>
      </c>
      <c r="J28" s="33"/>
      <c r="K28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29" spans="3:11" x14ac:dyDescent="0.25">
      <c r="C29" s="24" t="str">
        <f>CONCATENATE(MID(Tableau1[[#This Row],[Etablissements
Groupes]],1,3),"-",MID(Tableau1[[#This Row],[Ville]],1,3),"-",MID(Tableau1[[#This Row],[Intervenants]],1,2),"-",Tableau1[[#This Row],[Séances]])</f>
        <v>---</v>
      </c>
      <c r="D29" s="20"/>
      <c r="E29" s="25"/>
      <c r="F29" s="23"/>
      <c r="G29" s="26" t="str">
        <f>IFERROR(VLOOKUP(Tableau1[[#This Row],[Etablissements
Groupes]],Matrice!$E$6:$H$30,4,FALSE)," ")</f>
        <v xml:space="preserve"> </v>
      </c>
      <c r="H29" s="22"/>
      <c r="I29" s="26" t="str">
        <f>IFERROR(VLOOKUP(Tableau1[[#This Row],[Etablissements
Groupes]],Matrice!$E$6:$H$30,3,FALSE)," ")</f>
        <v xml:space="preserve"> </v>
      </c>
      <c r="J29" s="32"/>
      <c r="K29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30" spans="3:11" x14ac:dyDescent="0.25">
      <c r="C30" s="24" t="str">
        <f>CONCATENATE(MID(Tableau1[[#This Row],[Etablissements
Groupes]],1,3),"-",MID(Tableau1[[#This Row],[Ville]],1,3),"-",MID(Tableau1[[#This Row],[Intervenants]],1,2),"-",Tableau1[[#This Row],[Séances]])</f>
        <v>---</v>
      </c>
      <c r="D30" s="20"/>
      <c r="E30" s="25"/>
      <c r="F30" s="23"/>
      <c r="G30" s="26" t="str">
        <f>IFERROR(VLOOKUP(Tableau1[[#This Row],[Etablissements
Groupes]],Matrice!$E$6:$H$30,4,FALSE)," ")</f>
        <v xml:space="preserve"> </v>
      </c>
      <c r="H30" s="22"/>
      <c r="I30" s="26" t="str">
        <f>IFERROR(VLOOKUP(Tableau1[[#This Row],[Etablissements
Groupes]],Matrice!$E$6:$H$30,3,FALSE)," ")</f>
        <v xml:space="preserve"> </v>
      </c>
      <c r="J30" s="32"/>
      <c r="K30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31" spans="3:11" x14ac:dyDescent="0.25">
      <c r="C31" s="24" t="str">
        <f>CONCATENATE(MID(Tableau1[[#This Row],[Etablissements
Groupes]],1,3),"-",MID(Tableau1[[#This Row],[Ville]],1,3),"-",MID(Tableau1[[#This Row],[Intervenants]],1,2),"-",Tableau1[[#This Row],[Séances]])</f>
        <v>---</v>
      </c>
      <c r="D31" s="12"/>
      <c r="E31" s="34"/>
      <c r="G31" s="35" t="str">
        <f>IFERROR(VLOOKUP(Tableau1[[#This Row],[Etablissements
Groupes]],Matrice!$E$6:$H$30,4,FALSE)," ")</f>
        <v xml:space="preserve"> </v>
      </c>
      <c r="I31" s="35" t="str">
        <f>IFERROR(VLOOKUP(Tableau1[[#This Row],[Etablissements
Groupes]],Matrice!$E$6:$H$30,3,FALSE)," ")</f>
        <v xml:space="preserve"> </v>
      </c>
      <c r="J31" s="33"/>
      <c r="K31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32" spans="3:11" x14ac:dyDescent="0.25">
      <c r="C32" s="24" t="str">
        <f>CONCATENATE(MID(Tableau1[[#This Row],[Etablissements
Groupes]],1,3),"-",MID(Tableau1[[#This Row],[Ville]],1,3),"-",MID(Tableau1[[#This Row],[Intervenants]],1,2),"-",Tableau1[[#This Row],[Séances]])</f>
        <v>---</v>
      </c>
      <c r="D32" s="12"/>
      <c r="E32" s="34"/>
      <c r="G32" s="35" t="str">
        <f>IFERROR(VLOOKUP(Tableau1[[#This Row],[Etablissements
Groupes]],Matrice!$E$6:$H$30,4,FALSE)," ")</f>
        <v xml:space="preserve"> </v>
      </c>
      <c r="I32" s="35" t="str">
        <f>IFERROR(VLOOKUP(Tableau1[[#This Row],[Etablissements
Groupes]],Matrice!$E$6:$H$30,3,FALSE)," ")</f>
        <v xml:space="preserve"> </v>
      </c>
      <c r="J32" s="33"/>
      <c r="K32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33" spans="3:11" x14ac:dyDescent="0.25">
      <c r="C33" s="24" t="str">
        <f>CONCATENATE(MID(Tableau1[[#This Row],[Etablissements
Groupes]],1,3),"-",MID(Tableau1[[#This Row],[Ville]],1,3),"-",MID(Tableau1[[#This Row],[Intervenants]],1,2),"-",Tableau1[[#This Row],[Séances]])</f>
        <v>---</v>
      </c>
      <c r="D33" s="12"/>
      <c r="E33" s="34"/>
      <c r="G33" s="35" t="str">
        <f>IFERROR(VLOOKUP(Tableau1[[#This Row],[Etablissements
Groupes]],Matrice!$E$6:$H$30,4,FALSE)," ")</f>
        <v xml:space="preserve"> </v>
      </c>
      <c r="I33" s="35" t="str">
        <f>IFERROR(VLOOKUP(Tableau1[[#This Row],[Etablissements
Groupes]],Matrice!$E$6:$H$30,3,FALSE)," ")</f>
        <v xml:space="preserve"> </v>
      </c>
      <c r="J33" s="33"/>
      <c r="K33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34" spans="3:11" x14ac:dyDescent="0.25">
      <c r="C34" s="24" t="str">
        <f>CONCATENATE(MID(Tableau1[[#This Row],[Etablissements
Groupes]],1,3),"-",MID(Tableau1[[#This Row],[Ville]],1,3),"-",MID(Tableau1[[#This Row],[Intervenants]],1,2),"-",Tableau1[[#This Row],[Séances]])</f>
        <v>---</v>
      </c>
      <c r="D34" s="12"/>
      <c r="E34" s="34"/>
      <c r="G34" s="35" t="str">
        <f>IFERROR(VLOOKUP(Tableau1[[#This Row],[Etablissements
Groupes]],Matrice!$E$6:$H$30,4,FALSE)," ")</f>
        <v xml:space="preserve"> </v>
      </c>
      <c r="I34" s="35" t="str">
        <f>IFERROR(VLOOKUP(Tableau1[[#This Row],[Etablissements
Groupes]],Matrice!$E$6:$H$30,3,FALSE)," ")</f>
        <v xml:space="preserve"> </v>
      </c>
      <c r="J34" s="33"/>
      <c r="K34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35" spans="3:11" x14ac:dyDescent="0.25">
      <c r="C35" s="24" t="str">
        <f>CONCATENATE(MID(Tableau1[[#This Row],[Etablissements
Groupes]],1,3),"-",MID(Tableau1[[#This Row],[Ville]],1,3),"-",MID(Tableau1[[#This Row],[Intervenants]],1,2),"-",Tableau1[[#This Row],[Séances]])</f>
        <v>---</v>
      </c>
      <c r="D35" s="12"/>
      <c r="E35" s="34"/>
      <c r="G35" s="35" t="str">
        <f>IFERROR(VLOOKUP(Tableau1[[#This Row],[Etablissements
Groupes]],Matrice!$E$6:$H$30,4,FALSE)," ")</f>
        <v xml:space="preserve"> </v>
      </c>
      <c r="I35" s="35" t="str">
        <f>IFERROR(VLOOKUP(Tableau1[[#This Row],[Etablissements
Groupes]],Matrice!$E$6:$H$30,3,FALSE)," ")</f>
        <v xml:space="preserve"> </v>
      </c>
      <c r="J35" s="33"/>
      <c r="K35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36" spans="3:11" x14ac:dyDescent="0.25">
      <c r="C36" s="24" t="str">
        <f>CONCATENATE(MID(Tableau1[[#This Row],[Etablissements
Groupes]],1,3),"-",MID(Tableau1[[#This Row],[Ville]],1,3),"-",MID(Tableau1[[#This Row],[Intervenants]],1,2),"-",Tableau1[[#This Row],[Séances]])</f>
        <v>---</v>
      </c>
      <c r="D36" s="12"/>
      <c r="E36" s="34"/>
      <c r="G36" s="35" t="str">
        <f>IFERROR(VLOOKUP(Tableau1[[#This Row],[Etablissements
Groupes]],Matrice!$E$6:$H$30,4,FALSE)," ")</f>
        <v xml:space="preserve"> </v>
      </c>
      <c r="I36" s="35" t="str">
        <f>IFERROR(VLOOKUP(Tableau1[[#This Row],[Etablissements
Groupes]],Matrice!$E$6:$H$30,3,FALSE)," ")</f>
        <v xml:space="preserve"> </v>
      </c>
      <c r="J36" s="33"/>
      <c r="K36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37" spans="3:11" x14ac:dyDescent="0.25">
      <c r="C37" s="24" t="str">
        <f>CONCATENATE(MID(Tableau1[[#This Row],[Etablissements
Groupes]],1,3),"-",MID(Tableau1[[#This Row],[Ville]],1,3),"-",MID(Tableau1[[#This Row],[Intervenants]],1,2),"-",Tableau1[[#This Row],[Séances]])</f>
        <v>---</v>
      </c>
      <c r="D37" s="12"/>
      <c r="E37" s="34"/>
      <c r="G37" s="35" t="str">
        <f>IFERROR(VLOOKUP(Tableau1[[#This Row],[Etablissements
Groupes]],Matrice!$E$6:$H$30,4,FALSE)," ")</f>
        <v xml:space="preserve"> </v>
      </c>
      <c r="I37" s="35" t="str">
        <f>IFERROR(VLOOKUP(Tableau1[[#This Row],[Etablissements
Groupes]],Matrice!$E$6:$H$30,3,FALSE)," ")</f>
        <v xml:space="preserve"> </v>
      </c>
      <c r="J37" s="33"/>
      <c r="K37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38" spans="3:11" x14ac:dyDescent="0.25">
      <c r="C38" s="24" t="str">
        <f>CONCATENATE(MID(Tableau1[[#This Row],[Etablissements
Groupes]],1,3),"-",MID(Tableau1[[#This Row],[Ville]],1,3),"-",MID(Tableau1[[#This Row],[Intervenants]],1,2),"-",Tableau1[[#This Row],[Séances]])</f>
        <v>---</v>
      </c>
      <c r="D38" s="12"/>
      <c r="E38" s="34"/>
      <c r="G38" s="35" t="str">
        <f>IFERROR(VLOOKUP(Tableau1[[#This Row],[Etablissements
Groupes]],Matrice!$E$6:$H$30,4,FALSE)," ")</f>
        <v xml:space="preserve"> </v>
      </c>
      <c r="I38" s="35" t="str">
        <f>IFERROR(VLOOKUP(Tableau1[[#This Row],[Etablissements
Groupes]],Matrice!$E$6:$H$30,3,FALSE)," ")</f>
        <v xml:space="preserve"> </v>
      </c>
      <c r="J38" s="33"/>
      <c r="K38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39" spans="3:11" x14ac:dyDescent="0.25">
      <c r="C39" s="24" t="str">
        <f>CONCATENATE(MID(Tableau1[[#This Row],[Etablissements
Groupes]],1,3),"-",MID(Tableau1[[#This Row],[Ville]],1,3),"-",MID(Tableau1[[#This Row],[Intervenants]],1,2),"-",Tableau1[[#This Row],[Séances]])</f>
        <v>---</v>
      </c>
      <c r="D39" s="12"/>
      <c r="E39" s="34"/>
      <c r="G39" s="35" t="str">
        <f>IFERROR(VLOOKUP(Tableau1[[#This Row],[Etablissements
Groupes]],Matrice!$E$6:$H$30,4,FALSE)," ")</f>
        <v xml:space="preserve"> </v>
      </c>
      <c r="I39" s="35" t="str">
        <f>IFERROR(VLOOKUP(Tableau1[[#This Row],[Etablissements
Groupes]],Matrice!$E$6:$H$30,3,FALSE)," ")</f>
        <v xml:space="preserve"> </v>
      </c>
      <c r="J39" s="33"/>
      <c r="K39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40" spans="3:11" x14ac:dyDescent="0.25">
      <c r="C40" s="24" t="str">
        <f>CONCATENATE(MID(Tableau1[[#This Row],[Etablissements
Groupes]],1,3),"-",MID(Tableau1[[#This Row],[Ville]],1,3),"-",MID(Tableau1[[#This Row],[Intervenants]],1,2),"-",Tableau1[[#This Row],[Séances]])</f>
        <v>---</v>
      </c>
      <c r="D40" s="12"/>
      <c r="E40" s="34"/>
      <c r="G40" s="35" t="str">
        <f>IFERROR(VLOOKUP(Tableau1[[#This Row],[Etablissements
Groupes]],Matrice!$E$6:$H$30,4,FALSE)," ")</f>
        <v xml:space="preserve"> </v>
      </c>
      <c r="I40" s="35" t="str">
        <f>IFERROR(VLOOKUP(Tableau1[[#This Row],[Etablissements
Groupes]],Matrice!$E$6:$H$30,3,FALSE)," ")</f>
        <v xml:space="preserve"> </v>
      </c>
      <c r="J40" s="33"/>
      <c r="K40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41" spans="3:11" x14ac:dyDescent="0.25">
      <c r="C41" s="24" t="str">
        <f>CONCATENATE(MID(Tableau1[[#This Row],[Etablissements
Groupes]],1,3),"-",MID(Tableau1[[#This Row],[Ville]],1,3),"-",MID(Tableau1[[#This Row],[Intervenants]],1,2),"-",Tableau1[[#This Row],[Séances]])</f>
        <v>---</v>
      </c>
      <c r="D41" s="12"/>
      <c r="E41" s="34"/>
      <c r="G41" s="35" t="str">
        <f>IFERROR(VLOOKUP(Tableau1[[#This Row],[Etablissements
Groupes]],Matrice!$E$6:$H$30,4,FALSE)," ")</f>
        <v xml:space="preserve"> </v>
      </c>
      <c r="I41" s="35" t="str">
        <f>IFERROR(VLOOKUP(Tableau1[[#This Row],[Etablissements
Groupes]],Matrice!$E$6:$H$30,3,FALSE)," ")</f>
        <v xml:space="preserve"> </v>
      </c>
      <c r="J41" s="33"/>
      <c r="K41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42" spans="3:11" x14ac:dyDescent="0.25">
      <c r="C42" s="24" t="str">
        <f>CONCATENATE(MID(Tableau1[[#This Row],[Etablissements
Groupes]],1,3),"-",MID(Tableau1[[#This Row],[Ville]],1,3),"-",MID(Tableau1[[#This Row],[Intervenants]],1,2),"-",Tableau1[[#This Row],[Séances]])</f>
        <v>---</v>
      </c>
      <c r="D42" s="12"/>
      <c r="E42" s="34"/>
      <c r="G42" s="35" t="str">
        <f>IFERROR(VLOOKUP(Tableau1[[#This Row],[Etablissements
Groupes]],Matrice!$E$6:$H$30,4,FALSE)," ")</f>
        <v xml:space="preserve"> </v>
      </c>
      <c r="I42" s="35" t="str">
        <f>IFERROR(VLOOKUP(Tableau1[[#This Row],[Etablissements
Groupes]],Matrice!$E$6:$H$30,3,FALSE)," ")</f>
        <v xml:space="preserve"> </v>
      </c>
      <c r="J42" s="33"/>
      <c r="K42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43" spans="3:11" x14ac:dyDescent="0.25">
      <c r="C43" s="24" t="str">
        <f>CONCATENATE(MID(Tableau1[[#This Row],[Etablissements
Groupes]],1,3),"-",MID(Tableau1[[#This Row],[Ville]],1,3),"-",MID(Tableau1[[#This Row],[Intervenants]],1,2),"-",Tableau1[[#This Row],[Séances]])</f>
        <v>---</v>
      </c>
      <c r="D43" s="12"/>
      <c r="E43" s="34"/>
      <c r="G43" s="35" t="str">
        <f>IFERROR(VLOOKUP(Tableau1[[#This Row],[Etablissements
Groupes]],Matrice!$E$6:$H$30,4,FALSE)," ")</f>
        <v xml:space="preserve"> </v>
      </c>
      <c r="I43" s="35" t="str">
        <f>IFERROR(VLOOKUP(Tableau1[[#This Row],[Etablissements
Groupes]],Matrice!$E$6:$H$30,3,FALSE)," ")</f>
        <v xml:space="preserve"> </v>
      </c>
      <c r="J43" s="33"/>
      <c r="K43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44" spans="3:11" x14ac:dyDescent="0.25">
      <c r="C44" s="24" t="str">
        <f>CONCATENATE(MID(Tableau1[[#This Row],[Etablissements
Groupes]],1,3),"-",MID(Tableau1[[#This Row],[Ville]],1,3),"-",MID(Tableau1[[#This Row],[Intervenants]],1,2),"-",Tableau1[[#This Row],[Séances]])</f>
        <v>---</v>
      </c>
      <c r="D44" s="12"/>
      <c r="E44" s="34"/>
      <c r="G44" s="35" t="str">
        <f>IFERROR(VLOOKUP(Tableau1[[#This Row],[Etablissements
Groupes]],Matrice!$E$6:$H$30,4,FALSE)," ")</f>
        <v xml:space="preserve"> </v>
      </c>
      <c r="I44" s="35" t="str">
        <f>IFERROR(VLOOKUP(Tableau1[[#This Row],[Etablissements
Groupes]],Matrice!$E$6:$H$30,3,FALSE)," ")</f>
        <v xml:space="preserve"> </v>
      </c>
      <c r="J44" s="33"/>
      <c r="K44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45" spans="3:11" x14ac:dyDescent="0.25">
      <c r="C45" s="24" t="str">
        <f>CONCATENATE(MID(Tableau1[[#This Row],[Etablissements
Groupes]],1,3),"-",MID(Tableau1[[#This Row],[Ville]],1,3),"-",MID(Tableau1[[#This Row],[Intervenants]],1,2),"-",Tableau1[[#This Row],[Séances]])</f>
        <v>---</v>
      </c>
      <c r="D45" s="12"/>
      <c r="E45" s="34"/>
      <c r="G45" s="35" t="str">
        <f>IFERROR(VLOOKUP(Tableau1[[#This Row],[Etablissements
Groupes]],Matrice!$E$6:$H$30,4,FALSE)," ")</f>
        <v xml:space="preserve"> </v>
      </c>
      <c r="I45" s="35" t="str">
        <f>IFERROR(VLOOKUP(Tableau1[[#This Row],[Etablissements
Groupes]],Matrice!$E$6:$H$30,3,FALSE)," ")</f>
        <v xml:space="preserve"> </v>
      </c>
      <c r="J45" s="33"/>
      <c r="K45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46" spans="3:11" x14ac:dyDescent="0.25">
      <c r="C46" s="24" t="str">
        <f>CONCATENATE(MID(Tableau1[[#This Row],[Etablissements
Groupes]],1,3),"-",MID(Tableau1[[#This Row],[Ville]],1,3),"-",MID(Tableau1[[#This Row],[Intervenants]],1,2),"-",Tableau1[[#This Row],[Séances]])</f>
        <v>---</v>
      </c>
      <c r="D46" s="12"/>
      <c r="E46" s="34"/>
      <c r="G46" s="35" t="str">
        <f>IFERROR(VLOOKUP(Tableau1[[#This Row],[Etablissements
Groupes]],Matrice!$E$6:$H$30,4,FALSE)," ")</f>
        <v xml:space="preserve"> </v>
      </c>
      <c r="I46" s="35" t="str">
        <f>IFERROR(VLOOKUP(Tableau1[[#This Row],[Etablissements
Groupes]],Matrice!$E$6:$H$30,3,FALSE)," ")</f>
        <v xml:space="preserve"> </v>
      </c>
      <c r="J46" s="33"/>
      <c r="K46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47" spans="3:11" x14ac:dyDescent="0.25">
      <c r="C47" s="24" t="str">
        <f>CONCATENATE(MID(Tableau1[[#This Row],[Etablissements
Groupes]],1,3),"-",MID(Tableau1[[#This Row],[Ville]],1,3),"-",MID(Tableau1[[#This Row],[Intervenants]],1,2),"-",Tableau1[[#This Row],[Séances]])</f>
        <v>---</v>
      </c>
      <c r="D47" s="12"/>
      <c r="E47" s="34"/>
      <c r="G47" s="35" t="str">
        <f>IFERROR(VLOOKUP(Tableau1[[#This Row],[Etablissements
Groupes]],Matrice!$E$6:$H$30,4,FALSE)," ")</f>
        <v xml:space="preserve"> </v>
      </c>
      <c r="I47" s="35" t="str">
        <f>IFERROR(VLOOKUP(Tableau1[[#This Row],[Etablissements
Groupes]],Matrice!$E$6:$H$30,3,FALSE)," ")</f>
        <v xml:space="preserve"> </v>
      </c>
      <c r="J47" s="33"/>
      <c r="K47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48" spans="3:11" x14ac:dyDescent="0.25">
      <c r="C48" s="24" t="str">
        <f>CONCATENATE(MID(Tableau1[[#This Row],[Etablissements
Groupes]],1,3),"-",MID(Tableau1[[#This Row],[Ville]],1,3),"-",MID(Tableau1[[#This Row],[Intervenants]],1,2),"-",Tableau1[[#This Row],[Séances]])</f>
        <v>---</v>
      </c>
      <c r="D48" s="12"/>
      <c r="E48" s="34"/>
      <c r="G48" s="35" t="str">
        <f>IFERROR(VLOOKUP(Tableau1[[#This Row],[Etablissements
Groupes]],Matrice!$E$6:$H$30,4,FALSE)," ")</f>
        <v xml:space="preserve"> </v>
      </c>
      <c r="I48" s="35" t="str">
        <f>IFERROR(VLOOKUP(Tableau1[[#This Row],[Etablissements
Groupes]],Matrice!$E$6:$H$30,3,FALSE)," ")</f>
        <v xml:space="preserve"> </v>
      </c>
      <c r="J48" s="33"/>
      <c r="K48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49" spans="3:11" x14ac:dyDescent="0.25">
      <c r="C49" s="24" t="str">
        <f>CONCATENATE(MID(Tableau1[[#This Row],[Etablissements
Groupes]],1,3),"-",MID(Tableau1[[#This Row],[Ville]],1,3),"-",MID(Tableau1[[#This Row],[Intervenants]],1,2),"-",Tableau1[[#This Row],[Séances]])</f>
        <v>---</v>
      </c>
      <c r="D49" s="12"/>
      <c r="E49" s="34"/>
      <c r="G49" s="35" t="str">
        <f>IFERROR(VLOOKUP(Tableau1[[#This Row],[Etablissements
Groupes]],Matrice!$E$6:$H$30,4,FALSE)," ")</f>
        <v xml:space="preserve"> </v>
      </c>
      <c r="I49" s="35" t="str">
        <f>IFERROR(VLOOKUP(Tableau1[[#This Row],[Etablissements
Groupes]],Matrice!$E$6:$H$30,3,FALSE)," ")</f>
        <v xml:space="preserve"> </v>
      </c>
      <c r="J49" s="33"/>
      <c r="K49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50" spans="3:11" x14ac:dyDescent="0.25">
      <c r="C50" s="24" t="str">
        <f>CONCATENATE(MID(Tableau1[[#This Row],[Etablissements
Groupes]],1,3),"-",MID(Tableau1[[#This Row],[Ville]],1,3),"-",MID(Tableau1[[#This Row],[Intervenants]],1,2),"-",Tableau1[[#This Row],[Séances]])</f>
        <v>---</v>
      </c>
      <c r="D50" s="12"/>
      <c r="E50" s="34"/>
      <c r="G50" s="35" t="str">
        <f>IFERROR(VLOOKUP(Tableau1[[#This Row],[Etablissements
Groupes]],Matrice!$E$6:$H$30,4,FALSE)," ")</f>
        <v xml:space="preserve"> </v>
      </c>
      <c r="I50" s="35" t="str">
        <f>IFERROR(VLOOKUP(Tableau1[[#This Row],[Etablissements
Groupes]],Matrice!$E$6:$H$30,3,FALSE)," ")</f>
        <v xml:space="preserve"> </v>
      </c>
      <c r="J50" s="33"/>
      <c r="K50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51" spans="3:11" x14ac:dyDescent="0.25">
      <c r="C51" s="24" t="str">
        <f>CONCATENATE(MID(Tableau1[[#This Row],[Etablissements
Groupes]],1,3),"-",MID(Tableau1[[#This Row],[Ville]],1,3),"-",MID(Tableau1[[#This Row],[Intervenants]],1,2),"-",Tableau1[[#This Row],[Séances]])</f>
        <v>---</v>
      </c>
      <c r="D51" s="12"/>
      <c r="E51" s="34"/>
      <c r="G51" s="35" t="str">
        <f>IFERROR(VLOOKUP(Tableau1[[#This Row],[Etablissements
Groupes]],Matrice!$E$6:$H$30,4,FALSE)," ")</f>
        <v xml:space="preserve"> </v>
      </c>
      <c r="I51" s="35" t="str">
        <f>IFERROR(VLOOKUP(Tableau1[[#This Row],[Etablissements
Groupes]],Matrice!$E$6:$H$30,3,FALSE)," ")</f>
        <v xml:space="preserve"> </v>
      </c>
      <c r="J51" s="33"/>
      <c r="K51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52" spans="3:11" x14ac:dyDescent="0.25">
      <c r="C52" s="24" t="str">
        <f>CONCATENATE(MID(Tableau1[[#This Row],[Etablissements
Groupes]],1,3),"-",MID(Tableau1[[#This Row],[Ville]],1,3),"-",MID(Tableau1[[#This Row],[Intervenants]],1,2),"-",Tableau1[[#This Row],[Séances]])</f>
        <v>---</v>
      </c>
      <c r="D52" s="12"/>
      <c r="E52" s="34"/>
      <c r="G52" s="35" t="str">
        <f>IFERROR(VLOOKUP(Tableau1[[#This Row],[Etablissements
Groupes]],Matrice!$E$6:$H$30,4,FALSE)," ")</f>
        <v xml:space="preserve"> </v>
      </c>
      <c r="I52" s="35" t="str">
        <f>IFERROR(VLOOKUP(Tableau1[[#This Row],[Etablissements
Groupes]],Matrice!$E$6:$H$30,3,FALSE)," ")</f>
        <v xml:space="preserve"> </v>
      </c>
      <c r="J52" s="33"/>
      <c r="K52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53" spans="3:11" x14ac:dyDescent="0.25">
      <c r="C53" s="24" t="str">
        <f>CONCATENATE(MID(Tableau1[[#This Row],[Etablissements
Groupes]],1,3),"-",MID(Tableau1[[#This Row],[Ville]],1,3),"-",MID(Tableau1[[#This Row],[Intervenants]],1,2),"-",Tableau1[[#This Row],[Séances]])</f>
        <v>---</v>
      </c>
      <c r="D53" s="12"/>
      <c r="E53" s="34"/>
      <c r="G53" s="35" t="str">
        <f>IFERROR(VLOOKUP(Tableau1[[#This Row],[Etablissements
Groupes]],Matrice!$E$6:$H$30,4,FALSE)," ")</f>
        <v xml:space="preserve"> </v>
      </c>
      <c r="I53" s="35" t="str">
        <f>IFERROR(VLOOKUP(Tableau1[[#This Row],[Etablissements
Groupes]],Matrice!$E$6:$H$30,3,FALSE)," ")</f>
        <v xml:space="preserve"> </v>
      </c>
      <c r="J53" s="33"/>
      <c r="K53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54" spans="3:11" x14ac:dyDescent="0.25">
      <c r="C54" s="24" t="str">
        <f>CONCATENATE(MID(Tableau1[[#This Row],[Etablissements
Groupes]],1,3),"-",MID(Tableau1[[#This Row],[Ville]],1,3),"-",MID(Tableau1[[#This Row],[Intervenants]],1,2),"-",Tableau1[[#This Row],[Séances]])</f>
        <v>---</v>
      </c>
      <c r="D54" s="12"/>
      <c r="E54" s="34"/>
      <c r="G54" s="35" t="str">
        <f>IFERROR(VLOOKUP(Tableau1[[#This Row],[Etablissements
Groupes]],Matrice!$E$6:$H$30,4,FALSE)," ")</f>
        <v xml:space="preserve"> </v>
      </c>
      <c r="I54" s="35" t="str">
        <f>IFERROR(VLOOKUP(Tableau1[[#This Row],[Etablissements
Groupes]],Matrice!$E$6:$H$30,3,FALSE)," ")</f>
        <v xml:space="preserve"> </v>
      </c>
      <c r="J54" s="33"/>
      <c r="K54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55" spans="3:11" x14ac:dyDescent="0.25">
      <c r="C55" s="24" t="str">
        <f>CONCATENATE(MID(Tableau1[[#This Row],[Etablissements
Groupes]],1,3),"-",MID(Tableau1[[#This Row],[Ville]],1,3),"-",MID(Tableau1[[#This Row],[Intervenants]],1,2),"-",Tableau1[[#This Row],[Séances]])</f>
        <v>---</v>
      </c>
      <c r="D55" s="12"/>
      <c r="E55" s="34"/>
      <c r="G55" s="35" t="str">
        <f>IFERROR(VLOOKUP(Tableau1[[#This Row],[Etablissements
Groupes]],Matrice!$E$6:$H$30,4,FALSE)," ")</f>
        <v xml:space="preserve"> </v>
      </c>
      <c r="I55" s="35" t="str">
        <f>IFERROR(VLOOKUP(Tableau1[[#This Row],[Etablissements
Groupes]],Matrice!$E$6:$H$30,3,FALSE)," ")</f>
        <v xml:space="preserve"> </v>
      </c>
      <c r="J55" s="33"/>
      <c r="K55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56" spans="3:11" x14ac:dyDescent="0.25">
      <c r="C56" s="24" t="str">
        <f>CONCATENATE(MID(Tableau1[[#This Row],[Etablissements
Groupes]],1,3),"-",MID(Tableau1[[#This Row],[Ville]],1,3),"-",MID(Tableau1[[#This Row],[Intervenants]],1,2),"-",Tableau1[[#This Row],[Séances]])</f>
        <v>---</v>
      </c>
      <c r="D56" s="12"/>
      <c r="E56" s="34"/>
      <c r="G56" s="35" t="str">
        <f>IFERROR(VLOOKUP(Tableau1[[#This Row],[Etablissements
Groupes]],Matrice!$E$6:$H$30,4,FALSE)," ")</f>
        <v xml:space="preserve"> </v>
      </c>
      <c r="I56" s="35" t="str">
        <f>IFERROR(VLOOKUP(Tableau1[[#This Row],[Etablissements
Groupes]],Matrice!$E$6:$H$30,3,FALSE)," ")</f>
        <v xml:space="preserve"> </v>
      </c>
      <c r="J56" s="33"/>
      <c r="K56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57" spans="3:11" x14ac:dyDescent="0.25">
      <c r="C57" s="24" t="str">
        <f>CONCATENATE(MID(Tableau1[[#This Row],[Etablissements
Groupes]],1,3),"-",MID(Tableau1[[#This Row],[Ville]],1,3),"-",MID(Tableau1[[#This Row],[Intervenants]],1,2),"-",Tableau1[[#This Row],[Séances]])</f>
        <v>---</v>
      </c>
      <c r="D57" s="12"/>
      <c r="E57" s="34"/>
      <c r="G57" s="35" t="str">
        <f>IFERROR(VLOOKUP(Tableau1[[#This Row],[Etablissements
Groupes]],Matrice!$E$6:$H$30,4,FALSE)," ")</f>
        <v xml:space="preserve"> </v>
      </c>
      <c r="I57" s="35" t="str">
        <f>IFERROR(VLOOKUP(Tableau1[[#This Row],[Etablissements
Groupes]],Matrice!$E$6:$H$30,3,FALSE)," ")</f>
        <v xml:space="preserve"> </v>
      </c>
      <c r="J57" s="33"/>
      <c r="K57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58" spans="3:11" x14ac:dyDescent="0.25">
      <c r="C58" s="24" t="str">
        <f>CONCATENATE(MID(Tableau1[[#This Row],[Etablissements
Groupes]],1,3),"-",MID(Tableau1[[#This Row],[Ville]],1,3),"-",MID(Tableau1[[#This Row],[Intervenants]],1,2),"-",Tableau1[[#This Row],[Séances]])</f>
        <v>---</v>
      </c>
      <c r="D58" s="12"/>
      <c r="E58" s="34"/>
      <c r="G58" s="35" t="str">
        <f>IFERROR(VLOOKUP(Tableau1[[#This Row],[Etablissements
Groupes]],Matrice!$E$6:$H$30,4,FALSE)," ")</f>
        <v xml:space="preserve"> </v>
      </c>
      <c r="I58" s="35" t="str">
        <f>IFERROR(VLOOKUP(Tableau1[[#This Row],[Etablissements
Groupes]],Matrice!$E$6:$H$30,3,FALSE)," ")</f>
        <v xml:space="preserve"> </v>
      </c>
      <c r="J58" s="33"/>
      <c r="K58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59" spans="3:11" x14ac:dyDescent="0.25">
      <c r="C59" s="24" t="str">
        <f>CONCATENATE(MID(Tableau1[[#This Row],[Etablissements
Groupes]],1,3),"-",MID(Tableau1[[#This Row],[Ville]],1,3),"-",MID(Tableau1[[#This Row],[Intervenants]],1,2),"-",Tableau1[[#This Row],[Séances]])</f>
        <v>---</v>
      </c>
      <c r="D59" s="12"/>
      <c r="E59" s="34"/>
      <c r="G59" s="35" t="str">
        <f>IFERROR(VLOOKUP(Tableau1[[#This Row],[Etablissements
Groupes]],Matrice!$E$6:$H$30,4,FALSE)," ")</f>
        <v xml:space="preserve"> </v>
      </c>
      <c r="I59" s="35" t="str">
        <f>IFERROR(VLOOKUP(Tableau1[[#This Row],[Etablissements
Groupes]],Matrice!$E$6:$H$30,3,FALSE)," ")</f>
        <v xml:space="preserve"> </v>
      </c>
      <c r="J59" s="33"/>
      <c r="K59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60" spans="3:11" x14ac:dyDescent="0.25">
      <c r="C60" s="24" t="str">
        <f>CONCATENATE(MID(Tableau1[[#This Row],[Etablissements
Groupes]],1,3),"-",MID(Tableau1[[#This Row],[Ville]],1,3),"-",MID(Tableau1[[#This Row],[Intervenants]],1,2),"-",Tableau1[[#This Row],[Séances]])</f>
        <v>---</v>
      </c>
      <c r="D60" s="12"/>
      <c r="E60" s="34"/>
      <c r="G60" s="35" t="str">
        <f>IFERROR(VLOOKUP(Tableau1[[#This Row],[Etablissements
Groupes]],Matrice!$E$6:$H$30,4,FALSE)," ")</f>
        <v xml:space="preserve"> </v>
      </c>
      <c r="I60" s="35" t="str">
        <f>IFERROR(VLOOKUP(Tableau1[[#This Row],[Etablissements
Groupes]],Matrice!$E$6:$H$30,3,FALSE)," ")</f>
        <v xml:space="preserve"> </v>
      </c>
      <c r="J60" s="33"/>
      <c r="K60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61" spans="3:11" x14ac:dyDescent="0.25">
      <c r="C61" s="24" t="str">
        <f>CONCATENATE(MID(Tableau1[[#This Row],[Etablissements
Groupes]],1,3),"-",MID(Tableau1[[#This Row],[Ville]],1,3),"-",MID(Tableau1[[#This Row],[Intervenants]],1,2),"-",Tableau1[[#This Row],[Séances]])</f>
        <v>---</v>
      </c>
      <c r="D61" s="12"/>
      <c r="E61" s="34"/>
      <c r="G61" s="35" t="str">
        <f>IFERROR(VLOOKUP(Tableau1[[#This Row],[Etablissements
Groupes]],Matrice!$E$6:$H$30,4,FALSE)," ")</f>
        <v xml:space="preserve"> </v>
      </c>
      <c r="I61" s="35" t="str">
        <f>IFERROR(VLOOKUP(Tableau1[[#This Row],[Etablissements
Groupes]],Matrice!$E$6:$H$30,3,FALSE)," ")</f>
        <v xml:space="preserve"> </v>
      </c>
      <c r="J61" s="33"/>
      <c r="K61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62" spans="3:11" x14ac:dyDescent="0.25">
      <c r="C62" s="24" t="str">
        <f>CONCATENATE(MID(Tableau1[[#This Row],[Etablissements
Groupes]],1,3),"-",MID(Tableau1[[#This Row],[Ville]],1,3),"-",MID(Tableau1[[#This Row],[Intervenants]],1,2),"-",Tableau1[[#This Row],[Séances]])</f>
        <v>---</v>
      </c>
      <c r="D62" s="12"/>
      <c r="E62" s="34"/>
      <c r="G62" s="35" t="str">
        <f>IFERROR(VLOOKUP(Tableau1[[#This Row],[Etablissements
Groupes]],Matrice!$E$6:$H$30,4,FALSE)," ")</f>
        <v xml:space="preserve"> </v>
      </c>
      <c r="I62" s="35" t="str">
        <f>IFERROR(VLOOKUP(Tableau1[[#This Row],[Etablissements
Groupes]],Matrice!$E$6:$H$30,3,FALSE)," ")</f>
        <v xml:space="preserve"> </v>
      </c>
      <c r="J62" s="33"/>
      <c r="K62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63" spans="3:11" x14ac:dyDescent="0.25">
      <c r="C63" s="24" t="str">
        <f>CONCATENATE(MID(Tableau1[[#This Row],[Etablissements
Groupes]],1,3),"-",MID(Tableau1[[#This Row],[Ville]],1,3),"-",MID(Tableau1[[#This Row],[Intervenants]],1,2),"-",Tableau1[[#This Row],[Séances]])</f>
        <v>---</v>
      </c>
      <c r="D63" s="12"/>
      <c r="E63" s="34"/>
      <c r="G63" s="35" t="str">
        <f>IFERROR(VLOOKUP(Tableau1[[#This Row],[Etablissements
Groupes]],Matrice!$E$6:$H$30,4,FALSE)," ")</f>
        <v xml:space="preserve"> </v>
      </c>
      <c r="I63" s="35" t="str">
        <f>IFERROR(VLOOKUP(Tableau1[[#This Row],[Etablissements
Groupes]],Matrice!$E$6:$H$30,3,FALSE)," ")</f>
        <v xml:space="preserve"> </v>
      </c>
      <c r="J63" s="33"/>
      <c r="K63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64" spans="3:11" x14ac:dyDescent="0.25">
      <c r="C64" s="24" t="str">
        <f>CONCATENATE(MID(Tableau1[[#This Row],[Etablissements
Groupes]],1,3),"-",MID(Tableau1[[#This Row],[Ville]],1,3),"-",MID(Tableau1[[#This Row],[Intervenants]],1,2),"-",Tableau1[[#This Row],[Séances]])</f>
        <v>---</v>
      </c>
      <c r="D64" s="12"/>
      <c r="E64" s="34"/>
      <c r="G64" s="35" t="str">
        <f>IFERROR(VLOOKUP(Tableau1[[#This Row],[Etablissements
Groupes]],Matrice!$E$6:$H$30,4,FALSE)," ")</f>
        <v xml:space="preserve"> </v>
      </c>
      <c r="I64" s="35" t="str">
        <f>IFERROR(VLOOKUP(Tableau1[[#This Row],[Etablissements
Groupes]],Matrice!$E$6:$H$30,3,FALSE)," ")</f>
        <v xml:space="preserve"> </v>
      </c>
      <c r="J64" s="33"/>
      <c r="K64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65" spans="3:11" x14ac:dyDescent="0.25">
      <c r="C65" s="24" t="str">
        <f>CONCATENATE(MID(Tableau1[[#This Row],[Etablissements
Groupes]],1,3),"-",MID(Tableau1[[#This Row],[Ville]],1,3),"-",MID(Tableau1[[#This Row],[Intervenants]],1,2),"-",Tableau1[[#This Row],[Séances]])</f>
        <v>---</v>
      </c>
      <c r="D65" s="12"/>
      <c r="E65" s="34"/>
      <c r="G65" s="35" t="str">
        <f>IFERROR(VLOOKUP(Tableau1[[#This Row],[Etablissements
Groupes]],Matrice!$E$6:$H$30,4,FALSE)," ")</f>
        <v xml:space="preserve"> </v>
      </c>
      <c r="I65" s="35" t="str">
        <f>IFERROR(VLOOKUP(Tableau1[[#This Row],[Etablissements
Groupes]],Matrice!$E$6:$H$30,3,FALSE)," ")</f>
        <v xml:space="preserve"> </v>
      </c>
      <c r="J65" s="33"/>
      <c r="K65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66" spans="3:11" x14ac:dyDescent="0.25">
      <c r="C66" s="24" t="str">
        <f>CONCATENATE(MID(Tableau1[[#This Row],[Etablissements
Groupes]],1,3),"-",MID(Tableau1[[#This Row],[Ville]],1,3),"-",MID(Tableau1[[#This Row],[Intervenants]],1,2),"-",Tableau1[[#This Row],[Séances]])</f>
        <v>---</v>
      </c>
      <c r="D66" s="12"/>
      <c r="E66" s="34"/>
      <c r="G66" s="35" t="str">
        <f>IFERROR(VLOOKUP(Tableau1[[#This Row],[Etablissements
Groupes]],Matrice!$E$6:$H$30,4,FALSE)," ")</f>
        <v xml:space="preserve"> </v>
      </c>
      <c r="I66" s="35" t="str">
        <f>IFERROR(VLOOKUP(Tableau1[[#This Row],[Etablissements
Groupes]],Matrice!$E$6:$H$30,3,FALSE)," ")</f>
        <v xml:space="preserve"> </v>
      </c>
      <c r="J66" s="33"/>
      <c r="K66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67" spans="3:11" x14ac:dyDescent="0.25">
      <c r="C67" s="24" t="str">
        <f>CONCATENATE(MID(Tableau1[[#This Row],[Etablissements
Groupes]],1,3),"-",MID(Tableau1[[#This Row],[Ville]],1,3),"-",MID(Tableau1[[#This Row],[Intervenants]],1,2),"-",Tableau1[[#This Row],[Séances]])</f>
        <v>---</v>
      </c>
      <c r="D67" s="12"/>
      <c r="E67" s="34"/>
      <c r="G67" s="35" t="str">
        <f>IFERROR(VLOOKUP(Tableau1[[#This Row],[Etablissements
Groupes]],Matrice!$E$6:$H$30,4,FALSE)," ")</f>
        <v xml:space="preserve"> </v>
      </c>
      <c r="I67" s="35" t="str">
        <f>IFERROR(VLOOKUP(Tableau1[[#This Row],[Etablissements
Groupes]],Matrice!$E$6:$H$30,3,FALSE)," ")</f>
        <v xml:space="preserve"> </v>
      </c>
      <c r="J67" s="33"/>
      <c r="K67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68" spans="3:11" x14ac:dyDescent="0.25">
      <c r="C68" s="24" t="str">
        <f>CONCATENATE(MID(Tableau1[[#This Row],[Etablissements
Groupes]],1,3),"-",MID(Tableau1[[#This Row],[Ville]],1,3),"-",MID(Tableau1[[#This Row],[Intervenants]],1,2),"-",Tableau1[[#This Row],[Séances]])</f>
        <v>---</v>
      </c>
      <c r="D68" s="12"/>
      <c r="E68" s="34"/>
      <c r="G68" s="35" t="str">
        <f>IFERROR(VLOOKUP(Tableau1[[#This Row],[Etablissements
Groupes]],Matrice!$E$6:$H$30,4,FALSE)," ")</f>
        <v xml:space="preserve"> </v>
      </c>
      <c r="I68" s="35" t="str">
        <f>IFERROR(VLOOKUP(Tableau1[[#This Row],[Etablissements
Groupes]],Matrice!$E$6:$H$30,3,FALSE)," ")</f>
        <v xml:space="preserve"> </v>
      </c>
      <c r="J68" s="33"/>
      <c r="K68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69" spans="3:11" x14ac:dyDescent="0.25">
      <c r="C69" s="24" t="str">
        <f>CONCATENATE(MID(Tableau1[[#This Row],[Etablissements
Groupes]],1,3),"-",MID(Tableau1[[#This Row],[Ville]],1,3),"-",MID(Tableau1[[#This Row],[Intervenants]],1,2),"-",Tableau1[[#This Row],[Séances]])</f>
        <v>---</v>
      </c>
      <c r="D69" s="12"/>
      <c r="E69" s="34"/>
      <c r="G69" s="35" t="str">
        <f>IFERROR(VLOOKUP(Tableau1[[#This Row],[Etablissements
Groupes]],Matrice!$E$6:$H$30,4,FALSE)," ")</f>
        <v xml:space="preserve"> </v>
      </c>
      <c r="I69" s="35" t="str">
        <f>IFERROR(VLOOKUP(Tableau1[[#This Row],[Etablissements
Groupes]],Matrice!$E$6:$H$30,3,FALSE)," ")</f>
        <v xml:space="preserve"> </v>
      </c>
      <c r="J69" s="33"/>
      <c r="K69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70" spans="3:11" x14ac:dyDescent="0.25">
      <c r="C70" s="24" t="str">
        <f>CONCATENATE(MID(Tableau1[[#This Row],[Etablissements
Groupes]],1,3),"-",MID(Tableau1[[#This Row],[Ville]],1,3),"-",MID(Tableau1[[#This Row],[Intervenants]],1,2),"-",Tableau1[[#This Row],[Séances]])</f>
        <v>---</v>
      </c>
      <c r="D70" s="12"/>
      <c r="E70" s="34"/>
      <c r="G70" s="35" t="str">
        <f>IFERROR(VLOOKUP(Tableau1[[#This Row],[Etablissements
Groupes]],Matrice!$E$6:$H$30,4,FALSE)," ")</f>
        <v xml:space="preserve"> </v>
      </c>
      <c r="I70" s="35" t="str">
        <f>IFERROR(VLOOKUP(Tableau1[[#This Row],[Etablissements
Groupes]],Matrice!$E$6:$H$30,3,FALSE)," ")</f>
        <v xml:space="preserve"> </v>
      </c>
      <c r="J70" s="33"/>
      <c r="K70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71" spans="3:11" x14ac:dyDescent="0.25">
      <c r="C71" s="24" t="str">
        <f>CONCATENATE(MID(Tableau1[[#This Row],[Etablissements
Groupes]],1,3),"-",MID(Tableau1[[#This Row],[Ville]],1,3),"-",MID(Tableau1[[#This Row],[Intervenants]],1,2),"-",Tableau1[[#This Row],[Séances]])</f>
        <v>---</v>
      </c>
      <c r="D71" s="12"/>
      <c r="E71" s="34"/>
      <c r="G71" s="35" t="str">
        <f>IFERROR(VLOOKUP(Tableau1[[#This Row],[Etablissements
Groupes]],Matrice!$E$6:$H$30,4,FALSE)," ")</f>
        <v xml:space="preserve"> </v>
      </c>
      <c r="I71" s="35" t="str">
        <f>IFERROR(VLOOKUP(Tableau1[[#This Row],[Etablissements
Groupes]],Matrice!$E$6:$H$30,3,FALSE)," ")</f>
        <v xml:space="preserve"> </v>
      </c>
      <c r="J71" s="33"/>
      <c r="K71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72" spans="3:11" x14ac:dyDescent="0.25">
      <c r="C72" s="24" t="str">
        <f>CONCATENATE(MID(Tableau1[[#This Row],[Etablissements
Groupes]],1,3),"-",MID(Tableau1[[#This Row],[Ville]],1,3),"-",MID(Tableau1[[#This Row],[Intervenants]],1,2),"-",Tableau1[[#This Row],[Séances]])</f>
        <v>---</v>
      </c>
      <c r="D72" s="12"/>
      <c r="E72" s="34"/>
      <c r="G72" s="35" t="str">
        <f>IFERROR(VLOOKUP(Tableau1[[#This Row],[Etablissements
Groupes]],Matrice!$E$6:$H$30,4,FALSE)," ")</f>
        <v xml:space="preserve"> </v>
      </c>
      <c r="I72" s="35" t="str">
        <f>IFERROR(VLOOKUP(Tableau1[[#This Row],[Etablissements
Groupes]],Matrice!$E$6:$H$30,3,FALSE)," ")</f>
        <v xml:space="preserve"> </v>
      </c>
      <c r="J72" s="33"/>
      <c r="K72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73" spans="3:11" x14ac:dyDescent="0.25">
      <c r="C73" s="24" t="str">
        <f>CONCATENATE(MID(Tableau1[[#This Row],[Etablissements
Groupes]],1,3),"-",MID(Tableau1[[#This Row],[Ville]],1,3),"-",MID(Tableau1[[#This Row],[Intervenants]],1,2),"-",Tableau1[[#This Row],[Séances]])</f>
        <v>---</v>
      </c>
      <c r="D73" s="12"/>
      <c r="E73" s="34"/>
      <c r="G73" s="35" t="str">
        <f>IFERROR(VLOOKUP(Tableau1[[#This Row],[Etablissements
Groupes]],Matrice!$E$6:$H$30,4,FALSE)," ")</f>
        <v xml:space="preserve"> </v>
      </c>
      <c r="I73" s="35" t="str">
        <f>IFERROR(VLOOKUP(Tableau1[[#This Row],[Etablissements
Groupes]],Matrice!$E$6:$H$30,3,FALSE)," ")</f>
        <v xml:space="preserve"> </v>
      </c>
      <c r="J73" s="33"/>
      <c r="K73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74" spans="3:11" x14ac:dyDescent="0.25">
      <c r="C74" s="24" t="str">
        <f>CONCATENATE(MID(Tableau1[[#This Row],[Etablissements
Groupes]],1,3),"-",MID(Tableau1[[#This Row],[Ville]],1,3),"-",MID(Tableau1[[#This Row],[Intervenants]],1,2),"-",Tableau1[[#This Row],[Séances]])</f>
        <v>---</v>
      </c>
      <c r="D74" s="12"/>
      <c r="E74" s="34"/>
      <c r="G74" s="35" t="str">
        <f>IFERROR(VLOOKUP(Tableau1[[#This Row],[Etablissements
Groupes]],Matrice!$E$6:$H$30,4,FALSE)," ")</f>
        <v xml:space="preserve"> </v>
      </c>
      <c r="I74" s="35" t="str">
        <f>IFERROR(VLOOKUP(Tableau1[[#This Row],[Etablissements
Groupes]],Matrice!$E$6:$H$30,3,FALSE)," ")</f>
        <v xml:space="preserve"> </v>
      </c>
      <c r="J74" s="33"/>
      <c r="K74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75" spans="3:11" x14ac:dyDescent="0.25">
      <c r="C75" s="24" t="str">
        <f>CONCATENATE(MID(Tableau1[[#This Row],[Etablissements
Groupes]],1,3),"-",MID(Tableau1[[#This Row],[Ville]],1,3),"-",MID(Tableau1[[#This Row],[Intervenants]],1,2),"-",Tableau1[[#This Row],[Séances]])</f>
        <v>---</v>
      </c>
      <c r="D75" s="12"/>
      <c r="E75" s="34"/>
      <c r="G75" s="35" t="str">
        <f>IFERROR(VLOOKUP(Tableau1[[#This Row],[Etablissements
Groupes]],Matrice!$E$6:$H$30,4,FALSE)," ")</f>
        <v xml:space="preserve"> </v>
      </c>
      <c r="I75" s="35" t="str">
        <f>IFERROR(VLOOKUP(Tableau1[[#This Row],[Etablissements
Groupes]],Matrice!$E$6:$H$30,3,FALSE)," ")</f>
        <v xml:space="preserve"> </v>
      </c>
      <c r="J75" s="33"/>
      <c r="K75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76" spans="3:11" x14ac:dyDescent="0.25">
      <c r="C76" s="24" t="str">
        <f>CONCATENATE(MID(Tableau1[[#This Row],[Etablissements
Groupes]],1,3),"-",MID(Tableau1[[#This Row],[Ville]],1,3),"-",MID(Tableau1[[#This Row],[Intervenants]],1,2),"-",Tableau1[[#This Row],[Séances]])</f>
        <v>---</v>
      </c>
      <c r="D76" s="12"/>
      <c r="E76" s="34"/>
      <c r="G76" s="35" t="str">
        <f>IFERROR(VLOOKUP(Tableau1[[#This Row],[Etablissements
Groupes]],Matrice!$E$6:$H$30,4,FALSE)," ")</f>
        <v xml:space="preserve"> </v>
      </c>
      <c r="I76" s="35" t="str">
        <f>IFERROR(VLOOKUP(Tableau1[[#This Row],[Etablissements
Groupes]],Matrice!$E$6:$H$30,3,FALSE)," ")</f>
        <v xml:space="preserve"> </v>
      </c>
      <c r="J76" s="33"/>
      <c r="K76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77" spans="3:11" x14ac:dyDescent="0.25">
      <c r="C77" s="24" t="str">
        <f>CONCATENATE(MID(Tableau1[[#This Row],[Etablissements
Groupes]],1,3),"-",MID(Tableau1[[#This Row],[Ville]],1,3),"-",MID(Tableau1[[#This Row],[Intervenants]],1,2),"-",Tableau1[[#This Row],[Séances]])</f>
        <v>---</v>
      </c>
      <c r="D77" s="12"/>
      <c r="E77" s="34"/>
      <c r="G77" s="35" t="str">
        <f>IFERROR(VLOOKUP(Tableau1[[#This Row],[Etablissements
Groupes]],Matrice!$E$6:$H$30,4,FALSE)," ")</f>
        <v xml:space="preserve"> </v>
      </c>
      <c r="I77" s="35" t="str">
        <f>IFERROR(VLOOKUP(Tableau1[[#This Row],[Etablissements
Groupes]],Matrice!$E$6:$H$30,3,FALSE)," ")</f>
        <v xml:space="preserve"> </v>
      </c>
      <c r="J77" s="33"/>
      <c r="K77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78" spans="3:11" x14ac:dyDescent="0.25">
      <c r="C78" s="24" t="str">
        <f>CONCATENATE(MID(Tableau1[[#This Row],[Etablissements
Groupes]],1,3),"-",MID(Tableau1[[#This Row],[Ville]],1,3),"-",MID(Tableau1[[#This Row],[Intervenants]],1,2),"-",Tableau1[[#This Row],[Séances]])</f>
        <v>---</v>
      </c>
      <c r="D78" s="12"/>
      <c r="E78" s="34"/>
      <c r="G78" s="35" t="str">
        <f>IFERROR(VLOOKUP(Tableau1[[#This Row],[Etablissements
Groupes]],Matrice!$E$6:$H$30,4,FALSE)," ")</f>
        <v xml:space="preserve"> </v>
      </c>
      <c r="I78" s="35" t="str">
        <f>IFERROR(VLOOKUP(Tableau1[[#This Row],[Etablissements
Groupes]],Matrice!$E$6:$H$30,3,FALSE)," ")</f>
        <v xml:space="preserve"> </v>
      </c>
      <c r="J78" s="33"/>
      <c r="K78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79" spans="3:11" x14ac:dyDescent="0.25">
      <c r="C79" s="24" t="str">
        <f>CONCATENATE(MID(Tableau1[[#This Row],[Etablissements
Groupes]],1,3),"-",MID(Tableau1[[#This Row],[Ville]],1,3),"-",MID(Tableau1[[#This Row],[Intervenants]],1,2),"-",Tableau1[[#This Row],[Séances]])</f>
        <v>---</v>
      </c>
      <c r="D79" s="12"/>
      <c r="E79" s="34"/>
      <c r="G79" s="35" t="str">
        <f>IFERROR(VLOOKUP(Tableau1[[#This Row],[Etablissements
Groupes]],Matrice!$E$6:$H$30,4,FALSE)," ")</f>
        <v xml:space="preserve"> </v>
      </c>
      <c r="I79" s="35" t="str">
        <f>IFERROR(VLOOKUP(Tableau1[[#This Row],[Etablissements
Groupes]],Matrice!$E$6:$H$30,3,FALSE)," ")</f>
        <v xml:space="preserve"> </v>
      </c>
      <c r="J79" s="33"/>
      <c r="K79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80" spans="3:11" x14ac:dyDescent="0.25">
      <c r="C80" s="24" t="str">
        <f>CONCATENATE(MID(Tableau1[[#This Row],[Etablissements
Groupes]],1,3),"-",MID(Tableau1[[#This Row],[Ville]],1,3),"-",MID(Tableau1[[#This Row],[Intervenants]],1,2),"-",Tableau1[[#This Row],[Séances]])</f>
        <v>---</v>
      </c>
      <c r="D80" s="12"/>
      <c r="E80" s="34"/>
      <c r="G80" s="35" t="str">
        <f>IFERROR(VLOOKUP(Tableau1[[#This Row],[Etablissements
Groupes]],Matrice!$E$6:$H$30,4,FALSE)," ")</f>
        <v xml:space="preserve"> </v>
      </c>
      <c r="I80" s="35" t="str">
        <f>IFERROR(VLOOKUP(Tableau1[[#This Row],[Etablissements
Groupes]],Matrice!$E$6:$H$30,3,FALSE)," ")</f>
        <v xml:space="preserve"> </v>
      </c>
      <c r="J80" s="33"/>
      <c r="K80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81" spans="3:11" x14ac:dyDescent="0.25">
      <c r="C81" s="24" t="str">
        <f>CONCATENATE(MID(Tableau1[[#This Row],[Etablissements
Groupes]],1,3),"-",MID(Tableau1[[#This Row],[Ville]],1,3),"-",MID(Tableau1[[#This Row],[Intervenants]],1,2),"-",Tableau1[[#This Row],[Séances]])</f>
        <v>---</v>
      </c>
      <c r="D81" s="12"/>
      <c r="E81" s="34"/>
      <c r="G81" s="35" t="str">
        <f>IFERROR(VLOOKUP(Tableau1[[#This Row],[Etablissements
Groupes]],Matrice!$E$6:$H$30,4,FALSE)," ")</f>
        <v xml:space="preserve"> </v>
      </c>
      <c r="I81" s="35" t="str">
        <f>IFERROR(VLOOKUP(Tableau1[[#This Row],[Etablissements
Groupes]],Matrice!$E$6:$H$30,3,FALSE)," ")</f>
        <v xml:space="preserve"> </v>
      </c>
      <c r="J81" s="33"/>
      <c r="K81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82" spans="3:11" x14ac:dyDescent="0.25">
      <c r="C82" s="24" t="str">
        <f>CONCATENATE(MID(Tableau1[[#This Row],[Etablissements
Groupes]],1,3),"-",MID(Tableau1[[#This Row],[Ville]],1,3),"-",MID(Tableau1[[#This Row],[Intervenants]],1,2),"-",Tableau1[[#This Row],[Séances]])</f>
        <v>---</v>
      </c>
      <c r="D82" s="12"/>
      <c r="E82" s="34"/>
      <c r="G82" s="35" t="str">
        <f>IFERROR(VLOOKUP(Tableau1[[#This Row],[Etablissements
Groupes]],Matrice!$E$6:$H$30,4,FALSE)," ")</f>
        <v xml:space="preserve"> </v>
      </c>
      <c r="I82" s="35" t="str">
        <f>IFERROR(VLOOKUP(Tableau1[[#This Row],[Etablissements
Groupes]],Matrice!$E$6:$H$30,3,FALSE)," ")</f>
        <v xml:space="preserve"> </v>
      </c>
      <c r="J82" s="33"/>
      <c r="K82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83" spans="3:11" x14ac:dyDescent="0.25">
      <c r="C83" s="24" t="str">
        <f>CONCATENATE(MID(Tableau1[[#This Row],[Etablissements
Groupes]],1,3),"-",MID(Tableau1[[#This Row],[Ville]],1,3),"-",MID(Tableau1[[#This Row],[Intervenants]],1,2),"-",Tableau1[[#This Row],[Séances]])</f>
        <v>---</v>
      </c>
      <c r="D83" s="12"/>
      <c r="E83" s="34"/>
      <c r="G83" s="35" t="str">
        <f>IFERROR(VLOOKUP(Tableau1[[#This Row],[Etablissements
Groupes]],Matrice!$E$6:$H$30,4,FALSE)," ")</f>
        <v xml:space="preserve"> </v>
      </c>
      <c r="I83" s="35" t="str">
        <f>IFERROR(VLOOKUP(Tableau1[[#This Row],[Etablissements
Groupes]],Matrice!$E$6:$H$30,3,FALSE)," ")</f>
        <v xml:space="preserve"> </v>
      </c>
      <c r="J83" s="33"/>
      <c r="K83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84" spans="3:11" x14ac:dyDescent="0.25">
      <c r="C84" s="24" t="str">
        <f>CONCATENATE(MID(Tableau1[[#This Row],[Etablissements
Groupes]],1,3),"-",MID(Tableau1[[#This Row],[Ville]],1,3),"-",MID(Tableau1[[#This Row],[Intervenants]],1,2),"-",Tableau1[[#This Row],[Séances]])</f>
        <v>---</v>
      </c>
      <c r="D84" s="12"/>
      <c r="E84" s="34"/>
      <c r="G84" s="35" t="str">
        <f>IFERROR(VLOOKUP(Tableau1[[#This Row],[Etablissements
Groupes]],Matrice!$E$6:$H$30,4,FALSE)," ")</f>
        <v xml:space="preserve"> </v>
      </c>
      <c r="I84" s="35" t="str">
        <f>IFERROR(VLOOKUP(Tableau1[[#This Row],[Etablissements
Groupes]],Matrice!$E$6:$H$30,3,FALSE)," ")</f>
        <v xml:space="preserve"> </v>
      </c>
      <c r="J84" s="33"/>
      <c r="K84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85" spans="3:11" x14ac:dyDescent="0.25">
      <c r="C85" s="24" t="str">
        <f>CONCATENATE(MID(Tableau1[[#This Row],[Etablissements
Groupes]],1,3),"-",MID(Tableau1[[#This Row],[Ville]],1,3),"-",MID(Tableau1[[#This Row],[Intervenants]],1,2),"-",Tableau1[[#This Row],[Séances]])</f>
        <v>---</v>
      </c>
      <c r="D85" s="12"/>
      <c r="E85" s="34"/>
      <c r="G85" s="35" t="str">
        <f>IFERROR(VLOOKUP(Tableau1[[#This Row],[Etablissements
Groupes]],Matrice!$E$6:$H$30,4,FALSE)," ")</f>
        <v xml:space="preserve"> </v>
      </c>
      <c r="I85" s="35" t="str">
        <f>IFERROR(VLOOKUP(Tableau1[[#This Row],[Etablissements
Groupes]],Matrice!$E$6:$H$30,3,FALSE)," ")</f>
        <v xml:space="preserve"> </v>
      </c>
      <c r="J85" s="33"/>
      <c r="K85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86" spans="3:11" x14ac:dyDescent="0.25">
      <c r="C86" s="24" t="str">
        <f>CONCATENATE(MID(Tableau1[[#This Row],[Etablissements
Groupes]],1,3),"-",MID(Tableau1[[#This Row],[Ville]],1,3),"-",MID(Tableau1[[#This Row],[Intervenants]],1,2),"-",Tableau1[[#This Row],[Séances]])</f>
        <v>---</v>
      </c>
      <c r="D86" s="12"/>
      <c r="E86" s="34"/>
      <c r="G86" s="35" t="str">
        <f>IFERROR(VLOOKUP(Tableau1[[#This Row],[Etablissements
Groupes]],Matrice!$E$6:$H$30,4,FALSE)," ")</f>
        <v xml:space="preserve"> </v>
      </c>
      <c r="I86" s="35" t="str">
        <f>IFERROR(VLOOKUP(Tableau1[[#This Row],[Etablissements
Groupes]],Matrice!$E$6:$H$30,3,FALSE)," ")</f>
        <v xml:space="preserve"> </v>
      </c>
      <c r="J86" s="33"/>
      <c r="K86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87" spans="3:11" x14ac:dyDescent="0.25">
      <c r="C87" s="24" t="str">
        <f>CONCATENATE(MID(Tableau1[[#This Row],[Etablissements
Groupes]],1,3),"-",MID(Tableau1[[#This Row],[Ville]],1,3),"-",MID(Tableau1[[#This Row],[Intervenants]],1,2),"-",Tableau1[[#This Row],[Séances]])</f>
        <v>---</v>
      </c>
      <c r="D87" s="12"/>
      <c r="E87" s="34"/>
      <c r="G87" s="35" t="str">
        <f>IFERROR(VLOOKUP(Tableau1[[#This Row],[Etablissements
Groupes]],Matrice!$E$6:$H$30,4,FALSE)," ")</f>
        <v xml:space="preserve"> </v>
      </c>
      <c r="I87" s="35" t="str">
        <f>IFERROR(VLOOKUP(Tableau1[[#This Row],[Etablissements
Groupes]],Matrice!$E$6:$H$30,3,FALSE)," ")</f>
        <v xml:space="preserve"> </v>
      </c>
      <c r="J87" s="33"/>
      <c r="K87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88" spans="3:11" x14ac:dyDescent="0.25">
      <c r="C88" s="24" t="str">
        <f>CONCATENATE(MID(Tableau1[[#This Row],[Etablissements
Groupes]],1,3),"-",MID(Tableau1[[#This Row],[Ville]],1,3),"-",MID(Tableau1[[#This Row],[Intervenants]],1,2),"-",Tableau1[[#This Row],[Séances]])</f>
        <v>---</v>
      </c>
      <c r="D88" s="12"/>
      <c r="E88" s="34"/>
      <c r="G88" s="35" t="str">
        <f>IFERROR(VLOOKUP(Tableau1[[#This Row],[Etablissements
Groupes]],Matrice!$E$6:$H$30,4,FALSE)," ")</f>
        <v xml:space="preserve"> </v>
      </c>
      <c r="I88" s="35" t="str">
        <f>IFERROR(VLOOKUP(Tableau1[[#This Row],[Etablissements
Groupes]],Matrice!$E$6:$H$30,3,FALSE)," ")</f>
        <v xml:space="preserve"> </v>
      </c>
      <c r="J88" s="33"/>
      <c r="K88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89" spans="3:11" x14ac:dyDescent="0.25">
      <c r="C89" s="24" t="str">
        <f>CONCATENATE(MID(Tableau1[[#This Row],[Etablissements
Groupes]],1,3),"-",MID(Tableau1[[#This Row],[Ville]],1,3),"-",MID(Tableau1[[#This Row],[Intervenants]],1,2),"-",Tableau1[[#This Row],[Séances]])</f>
        <v>---</v>
      </c>
      <c r="D89" s="12"/>
      <c r="E89" s="34"/>
      <c r="G89" s="35" t="str">
        <f>IFERROR(VLOOKUP(Tableau1[[#This Row],[Etablissements
Groupes]],Matrice!$E$6:$H$30,4,FALSE)," ")</f>
        <v xml:space="preserve"> </v>
      </c>
      <c r="I89" s="35" t="str">
        <f>IFERROR(VLOOKUP(Tableau1[[#This Row],[Etablissements
Groupes]],Matrice!$E$6:$H$30,3,FALSE)," ")</f>
        <v xml:space="preserve"> </v>
      </c>
      <c r="J89" s="33"/>
      <c r="K89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90" spans="3:11" x14ac:dyDescent="0.25">
      <c r="C90" s="24" t="str">
        <f>CONCATENATE(MID(Tableau1[[#This Row],[Etablissements
Groupes]],1,3),"-",MID(Tableau1[[#This Row],[Ville]],1,3),"-",MID(Tableau1[[#This Row],[Intervenants]],1,2),"-",Tableau1[[#This Row],[Séances]])</f>
        <v>---</v>
      </c>
      <c r="D90" s="12"/>
      <c r="E90" s="34"/>
      <c r="G90" s="35" t="str">
        <f>IFERROR(VLOOKUP(Tableau1[[#This Row],[Etablissements
Groupes]],Matrice!$E$6:$H$30,4,FALSE)," ")</f>
        <v xml:space="preserve"> </v>
      </c>
      <c r="I90" s="35" t="str">
        <f>IFERROR(VLOOKUP(Tableau1[[#This Row],[Etablissements
Groupes]],Matrice!$E$6:$H$30,3,FALSE)," ")</f>
        <v xml:space="preserve"> </v>
      </c>
      <c r="J90" s="33"/>
      <c r="K90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91" spans="3:11" x14ac:dyDescent="0.25">
      <c r="C91" s="24" t="str">
        <f>CONCATENATE(MID(Tableau1[[#This Row],[Etablissements
Groupes]],1,3),"-",MID(Tableau1[[#This Row],[Ville]],1,3),"-",MID(Tableau1[[#This Row],[Intervenants]],1,2),"-",Tableau1[[#This Row],[Séances]])</f>
        <v>---</v>
      </c>
      <c r="D91" s="12"/>
      <c r="E91" s="34"/>
      <c r="G91" s="35" t="str">
        <f>IFERROR(VLOOKUP(Tableau1[[#This Row],[Etablissements
Groupes]],Matrice!$E$6:$H$30,4,FALSE)," ")</f>
        <v xml:space="preserve"> </v>
      </c>
      <c r="I91" s="35" t="str">
        <f>IFERROR(VLOOKUP(Tableau1[[#This Row],[Etablissements
Groupes]],Matrice!$E$6:$H$30,3,FALSE)," ")</f>
        <v xml:space="preserve"> </v>
      </c>
      <c r="J91" s="33"/>
      <c r="K91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92" spans="3:11" x14ac:dyDescent="0.25">
      <c r="C92" s="24" t="str">
        <f>CONCATENATE(MID(Tableau1[[#This Row],[Etablissements
Groupes]],1,3),"-",MID(Tableau1[[#This Row],[Ville]],1,3),"-",MID(Tableau1[[#This Row],[Intervenants]],1,2),"-",Tableau1[[#This Row],[Séances]])</f>
        <v>---</v>
      </c>
      <c r="D92" s="12"/>
      <c r="E92" s="34"/>
      <c r="G92" s="35" t="str">
        <f>IFERROR(VLOOKUP(Tableau1[[#This Row],[Etablissements
Groupes]],Matrice!$E$6:$H$30,4,FALSE)," ")</f>
        <v xml:space="preserve"> </v>
      </c>
      <c r="I92" s="35" t="str">
        <f>IFERROR(VLOOKUP(Tableau1[[#This Row],[Etablissements
Groupes]],Matrice!$E$6:$H$30,3,FALSE)," ")</f>
        <v xml:space="preserve"> </v>
      </c>
      <c r="J92" s="33"/>
      <c r="K92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93" spans="3:11" x14ac:dyDescent="0.25">
      <c r="C93" s="24" t="str">
        <f>CONCATENATE(MID(Tableau1[[#This Row],[Etablissements
Groupes]],1,3),"-",MID(Tableau1[[#This Row],[Ville]],1,3),"-",MID(Tableau1[[#This Row],[Intervenants]],1,2),"-",Tableau1[[#This Row],[Séances]])</f>
        <v>---</v>
      </c>
      <c r="D93" s="12"/>
      <c r="E93" s="34"/>
      <c r="G93" s="35" t="str">
        <f>IFERROR(VLOOKUP(Tableau1[[#This Row],[Etablissements
Groupes]],Matrice!$E$6:$H$30,4,FALSE)," ")</f>
        <v xml:space="preserve"> </v>
      </c>
      <c r="I93" s="35" t="str">
        <f>IFERROR(VLOOKUP(Tableau1[[#This Row],[Etablissements
Groupes]],Matrice!$E$6:$H$30,3,FALSE)," ")</f>
        <v xml:space="preserve"> </v>
      </c>
      <c r="J93" s="33"/>
      <c r="K93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94" spans="3:11" x14ac:dyDescent="0.25">
      <c r="C94" s="24" t="str">
        <f>CONCATENATE(MID(Tableau1[[#This Row],[Etablissements
Groupes]],1,3),"-",MID(Tableau1[[#This Row],[Ville]],1,3),"-",MID(Tableau1[[#This Row],[Intervenants]],1,2),"-",Tableau1[[#This Row],[Séances]])</f>
        <v>---</v>
      </c>
      <c r="D94" s="12"/>
      <c r="E94" s="34"/>
      <c r="G94" s="35" t="str">
        <f>IFERROR(VLOOKUP(Tableau1[[#This Row],[Etablissements
Groupes]],Matrice!$E$6:$H$30,4,FALSE)," ")</f>
        <v xml:space="preserve"> </v>
      </c>
      <c r="I94" s="35" t="str">
        <f>IFERROR(VLOOKUP(Tableau1[[#This Row],[Etablissements
Groupes]],Matrice!$E$6:$H$30,3,FALSE)," ")</f>
        <v xml:space="preserve"> </v>
      </c>
      <c r="J94" s="33"/>
      <c r="K94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95" spans="3:11" x14ac:dyDescent="0.25">
      <c r="C95" s="24" t="str">
        <f>CONCATENATE(MID(Tableau1[[#This Row],[Etablissements
Groupes]],1,3),"-",MID(Tableau1[[#This Row],[Ville]],1,3),"-",MID(Tableau1[[#This Row],[Intervenants]],1,2),"-",Tableau1[[#This Row],[Séances]])</f>
        <v>---</v>
      </c>
      <c r="D95" s="12"/>
      <c r="E95" s="34"/>
      <c r="G95" s="35" t="str">
        <f>IFERROR(VLOOKUP(Tableau1[[#This Row],[Etablissements
Groupes]],Matrice!$E$6:$H$30,4,FALSE)," ")</f>
        <v xml:space="preserve"> </v>
      </c>
      <c r="I95" s="35" t="str">
        <f>IFERROR(VLOOKUP(Tableau1[[#This Row],[Etablissements
Groupes]],Matrice!$E$6:$H$30,3,FALSE)," ")</f>
        <v xml:space="preserve"> </v>
      </c>
      <c r="J95" s="33"/>
      <c r="K95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96" spans="3:11" x14ac:dyDescent="0.25">
      <c r="C96" s="24" t="str">
        <f>CONCATENATE(MID(Tableau1[[#This Row],[Etablissements
Groupes]],1,3),"-",MID(Tableau1[[#This Row],[Ville]],1,3),"-",MID(Tableau1[[#This Row],[Intervenants]],1,2),"-",Tableau1[[#This Row],[Séances]])</f>
        <v>---</v>
      </c>
      <c r="D96" s="12"/>
      <c r="E96" s="34"/>
      <c r="G96" s="35" t="str">
        <f>IFERROR(VLOOKUP(Tableau1[[#This Row],[Etablissements
Groupes]],Matrice!$E$6:$H$30,4,FALSE)," ")</f>
        <v xml:space="preserve"> </v>
      </c>
      <c r="I96" s="35" t="str">
        <f>IFERROR(VLOOKUP(Tableau1[[#This Row],[Etablissements
Groupes]],Matrice!$E$6:$H$30,3,FALSE)," ")</f>
        <v xml:space="preserve"> </v>
      </c>
      <c r="J96" s="33"/>
      <c r="K96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97" spans="3:11" x14ac:dyDescent="0.25">
      <c r="C97" s="24" t="str">
        <f>CONCATENATE(MID(Tableau1[[#This Row],[Etablissements
Groupes]],1,3),"-",MID(Tableau1[[#This Row],[Ville]],1,3),"-",MID(Tableau1[[#This Row],[Intervenants]],1,2),"-",Tableau1[[#This Row],[Séances]])</f>
        <v>---</v>
      </c>
      <c r="D97" s="12"/>
      <c r="E97" s="34"/>
      <c r="G97" s="35" t="str">
        <f>IFERROR(VLOOKUP(Tableau1[[#This Row],[Etablissements
Groupes]],Matrice!$E$6:$H$30,4,FALSE)," ")</f>
        <v xml:space="preserve"> </v>
      </c>
      <c r="I97" s="35" t="str">
        <f>IFERROR(VLOOKUP(Tableau1[[#This Row],[Etablissements
Groupes]],Matrice!$E$6:$H$30,3,FALSE)," ")</f>
        <v xml:space="preserve"> </v>
      </c>
      <c r="J97" s="33"/>
      <c r="K97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98" spans="3:11" x14ac:dyDescent="0.25">
      <c r="C98" s="24" t="str">
        <f>CONCATENATE(MID(Tableau1[[#This Row],[Etablissements
Groupes]],1,3),"-",MID(Tableau1[[#This Row],[Ville]],1,3),"-",MID(Tableau1[[#This Row],[Intervenants]],1,2),"-",Tableau1[[#This Row],[Séances]])</f>
        <v>---</v>
      </c>
      <c r="D98" s="12"/>
      <c r="E98" s="34"/>
      <c r="G98" s="35" t="str">
        <f>IFERROR(VLOOKUP(Tableau1[[#This Row],[Etablissements
Groupes]],Matrice!$E$6:$H$30,4,FALSE)," ")</f>
        <v xml:space="preserve"> </v>
      </c>
      <c r="I98" s="35" t="str">
        <f>IFERROR(VLOOKUP(Tableau1[[#This Row],[Etablissements
Groupes]],Matrice!$E$6:$H$30,3,FALSE)," ")</f>
        <v xml:space="preserve"> </v>
      </c>
      <c r="J98" s="33"/>
      <c r="K98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99" spans="3:11" x14ac:dyDescent="0.25">
      <c r="C99" s="24" t="str">
        <f>CONCATENATE(MID(Tableau1[[#This Row],[Etablissements
Groupes]],1,3),"-",MID(Tableau1[[#This Row],[Ville]],1,3),"-",MID(Tableau1[[#This Row],[Intervenants]],1,2),"-",Tableau1[[#This Row],[Séances]])</f>
        <v>---</v>
      </c>
      <c r="D99" s="12"/>
      <c r="E99" s="34"/>
      <c r="G99" s="35" t="str">
        <f>IFERROR(VLOOKUP(Tableau1[[#This Row],[Etablissements
Groupes]],Matrice!$E$6:$H$30,4,FALSE)," ")</f>
        <v xml:space="preserve"> </v>
      </c>
      <c r="I99" s="35" t="str">
        <f>IFERROR(VLOOKUP(Tableau1[[#This Row],[Etablissements
Groupes]],Matrice!$E$6:$H$30,3,FALSE)," ")</f>
        <v xml:space="preserve"> </v>
      </c>
      <c r="J99" s="33"/>
      <c r="K99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100" spans="3:11" x14ac:dyDescent="0.25">
      <c r="C100" s="24" t="str">
        <f>CONCATENATE(MID(Tableau1[[#This Row],[Etablissements
Groupes]],1,3),"-",MID(Tableau1[[#This Row],[Ville]],1,3),"-",MID(Tableau1[[#This Row],[Intervenants]],1,2),"-",Tableau1[[#This Row],[Séances]])</f>
        <v>---</v>
      </c>
      <c r="D100" s="12"/>
      <c r="E100" s="34"/>
      <c r="G100" s="35" t="str">
        <f>IFERROR(VLOOKUP(Tableau1[[#This Row],[Etablissements
Groupes]],Matrice!$E$6:$H$30,4,FALSE)," ")</f>
        <v xml:space="preserve"> </v>
      </c>
      <c r="I100" s="35" t="str">
        <f>IFERROR(VLOOKUP(Tableau1[[#This Row],[Etablissements
Groupes]],Matrice!$E$6:$H$30,3,FALSE)," ")</f>
        <v xml:space="preserve"> </v>
      </c>
      <c r="J100" s="33"/>
      <c r="K100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  <row r="101" spans="3:11" x14ac:dyDescent="0.25">
      <c r="C101" s="24" t="str">
        <f>CONCATENATE(MID(Tableau1[[#This Row],[Etablissements
Groupes]],1,3),"-",MID(Tableau1[[#This Row],[Ville]],1,3),"-",MID(Tableau1[[#This Row],[Intervenants]],1,2),"-",Tableau1[[#This Row],[Séances]])</f>
        <v>---</v>
      </c>
      <c r="D101" s="12"/>
      <c r="E101" s="34"/>
      <c r="G101" s="35" t="str">
        <f>IFERROR(VLOOKUP(Tableau1[[#This Row],[Etablissements
Groupes]],Matrice!$E$6:$H$30,4,FALSE)," ")</f>
        <v xml:space="preserve"> </v>
      </c>
      <c r="I101" s="35" t="str">
        <f>IFERROR(VLOOKUP(Tableau1[[#This Row],[Etablissements
Groupes]],Matrice!$E$6:$H$30,3,FALSE)," ")</f>
        <v xml:space="preserve"> </v>
      </c>
      <c r="J101" s="33"/>
      <c r="K101" s="51" t="str">
        <f ca="1">IF(ISBLANK(VLOOKUP(Tableau1[[#This Row],[Code formation]],INDIRECT("'"&amp;Tableau1[[#This Row],[Intervenants]]&amp;"'!C11:V125"),9,FALSE)),"en attente de date",IFERROR(VLOOKUP(Tableau1[[#This Row],[Code formation]],INDIRECT("'"&amp;Tableau1[[#This Row],[Intervenants]]&amp;"'!C11:V125"),9,FALSE),"non trouvée"))</f>
        <v>non trouvée</v>
      </c>
    </row>
  </sheetData>
  <mergeCells count="1">
    <mergeCell ref="C2:H2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Matrice!$B$7:$B$11</xm:f>
          </x14:formula1>
          <xm:sqref>D9:D101</xm:sqref>
        </x14:dataValidation>
        <x14:dataValidation type="list" allowBlank="1" showInputMessage="1" showErrorMessage="1">
          <x14:formula1>
            <xm:f>Matrice!$E$7:$E$30</xm:f>
          </x14:formula1>
          <xm:sqref>F9:F101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AH14"/>
  <sheetViews>
    <sheetView zoomScaleNormal="100" workbookViewId="0">
      <selection activeCell="D10" sqref="D10"/>
    </sheetView>
  </sheetViews>
  <sheetFormatPr baseColWidth="10" defaultRowHeight="15" x14ac:dyDescent="0.25"/>
  <cols>
    <col min="1" max="1" width="17.28515625" customWidth="1"/>
    <col min="3" max="3" width="15.85546875" style="10" customWidth="1"/>
    <col min="4" max="34" width="9" customWidth="1"/>
  </cols>
  <sheetData>
    <row r="2" spans="1:34" x14ac:dyDescent="0.25">
      <c r="A2">
        <v>23</v>
      </c>
      <c r="B2" s="37" t="s">
        <v>48</v>
      </c>
    </row>
    <row r="3" spans="1:34" x14ac:dyDescent="0.25"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</row>
    <row r="4" spans="1:34" x14ac:dyDescent="0.25">
      <c r="A4">
        <v>3</v>
      </c>
      <c r="B4" s="37" t="s">
        <v>46</v>
      </c>
      <c r="C4" s="10">
        <v>2</v>
      </c>
      <c r="D4" s="37" t="s">
        <v>47</v>
      </c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</row>
    <row r="5" spans="1:34" x14ac:dyDescent="0.25"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38"/>
      <c r="AH5" s="38"/>
    </row>
    <row r="6" spans="1:34" x14ac:dyDescent="0.25"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</row>
    <row r="7" spans="1:34" x14ac:dyDescent="0.25"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</row>
    <row r="9" spans="1:34" s="39" customFormat="1" ht="32.25" customHeight="1" x14ac:dyDescent="0.25">
      <c r="C9" s="42"/>
      <c r="D9" s="40">
        <f>DATE(C4+2020,A4,1)</f>
        <v>44621</v>
      </c>
      <c r="E9" s="40">
        <f>D9+1</f>
        <v>44622</v>
      </c>
      <c r="F9" s="40">
        <f t="shared" ref="F9:AE9" si="0">E9+1</f>
        <v>44623</v>
      </c>
      <c r="G9" s="40">
        <f t="shared" si="0"/>
        <v>44624</v>
      </c>
      <c r="H9" s="40">
        <f t="shared" si="0"/>
        <v>44625</v>
      </c>
      <c r="I9" s="40">
        <f t="shared" si="0"/>
        <v>44626</v>
      </c>
      <c r="J9" s="40">
        <f t="shared" si="0"/>
        <v>44627</v>
      </c>
      <c r="K9" s="40">
        <f t="shared" si="0"/>
        <v>44628</v>
      </c>
      <c r="L9" s="40">
        <f t="shared" si="0"/>
        <v>44629</v>
      </c>
      <c r="M9" s="40">
        <f t="shared" si="0"/>
        <v>44630</v>
      </c>
      <c r="N9" s="40">
        <f t="shared" si="0"/>
        <v>44631</v>
      </c>
      <c r="O9" s="40">
        <f t="shared" si="0"/>
        <v>44632</v>
      </c>
      <c r="P9" s="40">
        <f t="shared" si="0"/>
        <v>44633</v>
      </c>
      <c r="Q9" s="40">
        <f t="shared" si="0"/>
        <v>44634</v>
      </c>
      <c r="R9" s="40">
        <f t="shared" si="0"/>
        <v>44635</v>
      </c>
      <c r="S9" s="40">
        <f t="shared" si="0"/>
        <v>44636</v>
      </c>
      <c r="T9" s="40">
        <f t="shared" si="0"/>
        <v>44637</v>
      </c>
      <c r="U9" s="40">
        <f t="shared" si="0"/>
        <v>44638</v>
      </c>
      <c r="V9" s="40">
        <f t="shared" si="0"/>
        <v>44639</v>
      </c>
      <c r="W9" s="40">
        <f t="shared" si="0"/>
        <v>44640</v>
      </c>
      <c r="X9" s="40">
        <f t="shared" si="0"/>
        <v>44641</v>
      </c>
      <c r="Y9" s="40">
        <f t="shared" si="0"/>
        <v>44642</v>
      </c>
      <c r="Z9" s="40">
        <f t="shared" si="0"/>
        <v>44643</v>
      </c>
      <c r="AA9" s="40">
        <f t="shared" si="0"/>
        <v>44644</v>
      </c>
      <c r="AB9" s="40">
        <f t="shared" si="0"/>
        <v>44645</v>
      </c>
      <c r="AC9" s="40">
        <f t="shared" si="0"/>
        <v>44646</v>
      </c>
      <c r="AD9" s="40">
        <f>AC9+1</f>
        <v>44647</v>
      </c>
      <c r="AE9" s="40">
        <f t="shared" si="0"/>
        <v>44648</v>
      </c>
      <c r="AF9" s="40">
        <f>IF(AND($A$4=2,OR($C$4=2,$C$4=3,$C$4=5,$C$4=6,$C$4=7,$C$4=9))," ",AE9+1)</f>
        <v>44649</v>
      </c>
      <c r="AG9" s="40">
        <f>IF($A$4=2," ",AF9+1)</f>
        <v>44650</v>
      </c>
      <c r="AH9" s="40">
        <f>IF(OR(AND($A$4=2,OR($C$4=2,$C$4=3,$C$4=5,$C$4=6,$C$4=7,$C$4=9)),A4=2,A4=4,A4=6,A4=9,A4=11)," ",AG9+1)</f>
        <v>44651</v>
      </c>
    </row>
    <row r="10" spans="1:34" ht="67.5" customHeight="1" x14ac:dyDescent="0.25">
      <c r="C10" s="43" t="s">
        <v>102</v>
      </c>
      <c r="E10" s="41"/>
      <c r="F10" s="41"/>
      <c r="G10" s="41"/>
      <c r="H10" s="41"/>
      <c r="I10" s="41"/>
      <c r="J10" s="41"/>
    </row>
    <row r="11" spans="1:34" ht="67.5" customHeight="1" x14ac:dyDescent="0.25">
      <c r="C11" s="43" t="s">
        <v>104</v>
      </c>
    </row>
    <row r="12" spans="1:34" ht="67.5" customHeight="1" x14ac:dyDescent="0.25">
      <c r="C12" s="43" t="s">
        <v>103</v>
      </c>
    </row>
    <row r="13" spans="1:34" ht="67.5" customHeight="1" x14ac:dyDescent="0.25">
      <c r="C13" s="43" t="s">
        <v>106</v>
      </c>
    </row>
    <row r="14" spans="1:34" ht="67.5" customHeight="1" x14ac:dyDescent="0.25">
      <c r="C14" s="43" t="s">
        <v>6</v>
      </c>
    </row>
  </sheetData>
  <mergeCells count="1">
    <mergeCell ref="F3:AF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Drop Down 1">
              <controlPr defaultSize="0" autoLine="0" autoPict="0">
                <anchor moveWithCells="1">
                  <from>
                    <xdr:col>0</xdr:col>
                    <xdr:colOff>38100</xdr:colOff>
                    <xdr:row>0</xdr:row>
                    <xdr:rowOff>180975</xdr:rowOff>
                  </from>
                  <to>
                    <xdr:col>0</xdr:col>
                    <xdr:colOff>1123950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Drop Down 2">
              <controlPr defaultSize="0" autoLine="0" autoPict="0" macro="[0]!Zonecombinée2_QuandChangement">
                <anchor moveWithCells="1">
                  <from>
                    <xdr:col>0</xdr:col>
                    <xdr:colOff>38100</xdr:colOff>
                    <xdr:row>3</xdr:row>
                    <xdr:rowOff>9525</xdr:rowOff>
                  </from>
                  <to>
                    <xdr:col>1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Drop Down 3">
              <controlPr defaultSize="0" autoLine="0" autoPict="0">
                <anchor moveWithCells="1">
                  <from>
                    <xdr:col>2</xdr:col>
                    <xdr:colOff>9525</xdr:colOff>
                    <xdr:row>3</xdr:row>
                    <xdr:rowOff>19050</xdr:rowOff>
                  </from>
                  <to>
                    <xdr:col>2</xdr:col>
                    <xdr:colOff>790575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6:O30"/>
  <sheetViews>
    <sheetView showGridLines="0" zoomScaleNormal="100" workbookViewId="0">
      <selection activeCell="B12" sqref="B12"/>
    </sheetView>
  </sheetViews>
  <sheetFormatPr baseColWidth="10" defaultRowHeight="15" x14ac:dyDescent="0.25"/>
  <cols>
    <col min="1" max="1" width="3.28515625" customWidth="1"/>
    <col min="2" max="2" width="18.28515625" customWidth="1"/>
    <col min="3" max="3" width="3.42578125" customWidth="1"/>
    <col min="4" max="4" width="7.7109375" customWidth="1"/>
    <col min="5" max="5" width="29.85546875" style="13" customWidth="1"/>
    <col min="6" max="7" width="17.5703125" style="13" customWidth="1"/>
    <col min="8" max="8" width="11.42578125" style="3"/>
    <col min="9" max="9" width="5.5703125" customWidth="1"/>
    <col min="10" max="10" width="40.42578125" bestFit="1" customWidth="1"/>
  </cols>
  <sheetData>
    <row r="6" spans="2:15" s="2" customFormat="1" ht="15.75" x14ac:dyDescent="0.25">
      <c r="B6" s="6" t="s">
        <v>0</v>
      </c>
      <c r="E6" s="6" t="s">
        <v>33</v>
      </c>
      <c r="F6" s="6" t="s">
        <v>27</v>
      </c>
      <c r="G6" s="6" t="s">
        <v>32</v>
      </c>
      <c r="H6" s="6" t="s">
        <v>2</v>
      </c>
      <c r="J6" s="6" t="s">
        <v>5</v>
      </c>
    </row>
    <row r="7" spans="2:15" x14ac:dyDescent="0.25">
      <c r="B7" s="4" t="s">
        <v>102</v>
      </c>
      <c r="E7" s="14" t="s">
        <v>56</v>
      </c>
      <c r="F7" s="14" t="s">
        <v>68</v>
      </c>
      <c r="G7" s="14" t="s">
        <v>100</v>
      </c>
      <c r="H7" s="5" t="s">
        <v>7</v>
      </c>
      <c r="J7" s="8" t="s">
        <v>90</v>
      </c>
      <c r="N7" t="s">
        <v>34</v>
      </c>
      <c r="O7">
        <v>2021</v>
      </c>
    </row>
    <row r="8" spans="2:15" x14ac:dyDescent="0.25">
      <c r="B8" s="4" t="s">
        <v>103</v>
      </c>
      <c r="E8" s="14" t="s">
        <v>57</v>
      </c>
      <c r="F8" s="14" t="s">
        <v>69</v>
      </c>
      <c r="G8" s="14" t="s">
        <v>50</v>
      </c>
      <c r="H8" s="5" t="s">
        <v>8</v>
      </c>
      <c r="J8" s="8" t="s">
        <v>91</v>
      </c>
      <c r="N8" t="s">
        <v>35</v>
      </c>
      <c r="O8">
        <v>2022</v>
      </c>
    </row>
    <row r="9" spans="2:15" x14ac:dyDescent="0.25">
      <c r="B9" s="4" t="s">
        <v>104</v>
      </c>
      <c r="E9" s="14" t="s">
        <v>58</v>
      </c>
      <c r="F9" s="14" t="s">
        <v>70</v>
      </c>
      <c r="G9" s="14" t="s">
        <v>51</v>
      </c>
      <c r="H9" s="5" t="s">
        <v>9</v>
      </c>
      <c r="J9" s="8" t="s">
        <v>92</v>
      </c>
      <c r="N9" t="s">
        <v>36</v>
      </c>
      <c r="O9">
        <v>2023</v>
      </c>
    </row>
    <row r="10" spans="2:15" x14ac:dyDescent="0.25">
      <c r="B10" s="4" t="s">
        <v>105</v>
      </c>
      <c r="E10" s="14" t="s">
        <v>59</v>
      </c>
      <c r="F10" s="14" t="s">
        <v>71</v>
      </c>
      <c r="G10" s="14" t="s">
        <v>52</v>
      </c>
      <c r="H10" s="5" t="s">
        <v>9</v>
      </c>
      <c r="J10" s="8" t="s">
        <v>93</v>
      </c>
      <c r="N10" t="s">
        <v>37</v>
      </c>
      <c r="O10">
        <v>2024</v>
      </c>
    </row>
    <row r="11" spans="2:15" x14ac:dyDescent="0.25">
      <c r="B11" s="4" t="s">
        <v>106</v>
      </c>
      <c r="E11" s="14" t="s">
        <v>60</v>
      </c>
      <c r="F11" s="14" t="s">
        <v>72</v>
      </c>
      <c r="G11" s="14" t="s">
        <v>53</v>
      </c>
      <c r="H11" s="5" t="s">
        <v>8</v>
      </c>
      <c r="J11" s="8" t="s">
        <v>94</v>
      </c>
      <c r="N11" t="s">
        <v>38</v>
      </c>
      <c r="O11">
        <v>2025</v>
      </c>
    </row>
    <row r="12" spans="2:15" x14ac:dyDescent="0.25">
      <c r="B12" s="4" t="s">
        <v>31</v>
      </c>
      <c r="E12" s="14" t="s">
        <v>62</v>
      </c>
      <c r="F12" s="14" t="s">
        <v>73</v>
      </c>
      <c r="G12" s="14" t="s">
        <v>54</v>
      </c>
      <c r="H12" s="5" t="s">
        <v>10</v>
      </c>
      <c r="J12" s="8" t="s">
        <v>95</v>
      </c>
      <c r="N12" t="s">
        <v>39</v>
      </c>
      <c r="O12">
        <v>2026</v>
      </c>
    </row>
    <row r="13" spans="2:15" x14ac:dyDescent="0.25">
      <c r="B13" s="4" t="s">
        <v>31</v>
      </c>
      <c r="E13" s="14" t="s">
        <v>61</v>
      </c>
      <c r="F13" s="14" t="s">
        <v>74</v>
      </c>
      <c r="G13" s="14" t="s">
        <v>55</v>
      </c>
      <c r="H13" s="5" t="s">
        <v>11</v>
      </c>
      <c r="J13" s="8" t="s">
        <v>96</v>
      </c>
      <c r="N13" t="s">
        <v>40</v>
      </c>
      <c r="O13">
        <v>2027</v>
      </c>
    </row>
    <row r="14" spans="2:15" x14ac:dyDescent="0.25">
      <c r="B14" s="4" t="s">
        <v>31</v>
      </c>
      <c r="E14" s="14" t="s">
        <v>63</v>
      </c>
      <c r="F14" s="14" t="s">
        <v>75</v>
      </c>
      <c r="G14" s="14" t="s">
        <v>49</v>
      </c>
      <c r="H14" s="5" t="s">
        <v>11</v>
      </c>
      <c r="J14" s="8" t="s">
        <v>97</v>
      </c>
      <c r="N14" t="s">
        <v>41</v>
      </c>
    </row>
    <row r="15" spans="2:15" x14ac:dyDescent="0.25">
      <c r="B15" s="4" t="s">
        <v>31</v>
      </c>
      <c r="E15" s="14" t="s">
        <v>64</v>
      </c>
      <c r="F15" s="14" t="s">
        <v>76</v>
      </c>
      <c r="G15" s="14" t="s">
        <v>50</v>
      </c>
      <c r="H15" s="5" t="s">
        <v>12</v>
      </c>
      <c r="J15" s="8" t="s">
        <v>98</v>
      </c>
      <c r="N15" t="s">
        <v>42</v>
      </c>
    </row>
    <row r="16" spans="2:15" x14ac:dyDescent="0.25">
      <c r="B16" s="4" t="s">
        <v>31</v>
      </c>
      <c r="E16" s="14" t="s">
        <v>65</v>
      </c>
      <c r="F16" s="14" t="s">
        <v>77</v>
      </c>
      <c r="G16" s="14" t="s">
        <v>51</v>
      </c>
      <c r="H16" s="5" t="s">
        <v>13</v>
      </c>
      <c r="J16" s="8" t="s">
        <v>99</v>
      </c>
      <c r="N16" t="s">
        <v>43</v>
      </c>
    </row>
    <row r="17" spans="2:14" x14ac:dyDescent="0.25">
      <c r="B17" s="4" t="s">
        <v>31</v>
      </c>
      <c r="E17" s="14" t="s">
        <v>66</v>
      </c>
      <c r="F17" s="14" t="s">
        <v>78</v>
      </c>
      <c r="G17" s="14" t="s">
        <v>52</v>
      </c>
      <c r="H17" s="5" t="s">
        <v>14</v>
      </c>
      <c r="N17" t="s">
        <v>44</v>
      </c>
    </row>
    <row r="18" spans="2:14" x14ac:dyDescent="0.25">
      <c r="B18" s="4" t="s">
        <v>31</v>
      </c>
      <c r="E18" s="14" t="s">
        <v>67</v>
      </c>
      <c r="F18" s="14" t="s">
        <v>79</v>
      </c>
      <c r="G18" s="14" t="s">
        <v>53</v>
      </c>
      <c r="H18" s="5" t="s">
        <v>15</v>
      </c>
      <c r="N18" t="s">
        <v>45</v>
      </c>
    </row>
    <row r="19" spans="2:14" x14ac:dyDescent="0.25">
      <c r="B19" s="4" t="s">
        <v>31</v>
      </c>
      <c r="E19" s="14" t="s">
        <v>16</v>
      </c>
      <c r="F19" s="14" t="s">
        <v>80</v>
      </c>
      <c r="G19" s="14" t="s">
        <v>54</v>
      </c>
      <c r="H19" s="5" t="s">
        <v>15</v>
      </c>
    </row>
    <row r="20" spans="2:14" x14ac:dyDescent="0.25">
      <c r="B20" s="4" t="s">
        <v>31</v>
      </c>
      <c r="E20" s="14" t="s">
        <v>17</v>
      </c>
      <c r="F20" s="14" t="s">
        <v>81</v>
      </c>
      <c r="G20" s="14" t="s">
        <v>55</v>
      </c>
      <c r="H20" s="5" t="s">
        <v>15</v>
      </c>
      <c r="J20" s="15" t="s">
        <v>1</v>
      </c>
    </row>
    <row r="21" spans="2:14" x14ac:dyDescent="0.25">
      <c r="B21" s="4" t="s">
        <v>31</v>
      </c>
      <c r="E21" s="14" t="s">
        <v>18</v>
      </c>
      <c r="F21" s="14" t="s">
        <v>82</v>
      </c>
      <c r="G21" s="14" t="s">
        <v>49</v>
      </c>
      <c r="H21" s="5" t="s">
        <v>15</v>
      </c>
      <c r="J21" s="14">
        <v>1</v>
      </c>
    </row>
    <row r="22" spans="2:14" x14ac:dyDescent="0.25">
      <c r="B22" s="4" t="s">
        <v>31</v>
      </c>
      <c r="E22" s="14" t="s">
        <v>19</v>
      </c>
      <c r="F22" s="14" t="s">
        <v>83</v>
      </c>
      <c r="G22" s="14" t="s">
        <v>50</v>
      </c>
      <c r="H22" s="5" t="s">
        <v>15</v>
      </c>
      <c r="J22" s="14">
        <v>2</v>
      </c>
    </row>
    <row r="23" spans="2:14" x14ac:dyDescent="0.25">
      <c r="B23" s="4" t="s">
        <v>31</v>
      </c>
      <c r="E23" s="14" t="s">
        <v>20</v>
      </c>
      <c r="F23" s="14" t="s">
        <v>84</v>
      </c>
      <c r="G23" s="14" t="s">
        <v>51</v>
      </c>
      <c r="H23" s="5" t="s">
        <v>15</v>
      </c>
      <c r="J23" s="14">
        <v>3</v>
      </c>
    </row>
    <row r="24" spans="2:14" x14ac:dyDescent="0.25">
      <c r="B24" s="4" t="s">
        <v>31</v>
      </c>
      <c r="E24" s="14" t="s">
        <v>21</v>
      </c>
      <c r="F24" s="14" t="s">
        <v>85</v>
      </c>
      <c r="G24" s="14" t="s">
        <v>52</v>
      </c>
      <c r="H24" s="5" t="s">
        <v>15</v>
      </c>
      <c r="J24" s="14">
        <v>4</v>
      </c>
    </row>
    <row r="25" spans="2:14" x14ac:dyDescent="0.25">
      <c r="B25" s="4" t="s">
        <v>31</v>
      </c>
      <c r="E25" s="14" t="s">
        <v>22</v>
      </c>
      <c r="F25" s="14" t="s">
        <v>86</v>
      </c>
      <c r="G25" s="14" t="s">
        <v>53</v>
      </c>
      <c r="H25" s="5" t="s">
        <v>15</v>
      </c>
    </row>
    <row r="26" spans="2:14" x14ac:dyDescent="0.25">
      <c r="B26" s="4" t="s">
        <v>31</v>
      </c>
      <c r="E26" s="14" t="s">
        <v>23</v>
      </c>
      <c r="F26" s="14" t="s">
        <v>87</v>
      </c>
      <c r="G26" s="14" t="s">
        <v>54</v>
      </c>
      <c r="H26" s="5" t="s">
        <v>15</v>
      </c>
    </row>
    <row r="27" spans="2:14" x14ac:dyDescent="0.25">
      <c r="B27" s="4" t="s">
        <v>31</v>
      </c>
      <c r="E27" s="14" t="s">
        <v>24</v>
      </c>
      <c r="F27" s="14" t="s">
        <v>88</v>
      </c>
      <c r="G27" s="14" t="s">
        <v>55</v>
      </c>
      <c r="H27" s="5" t="s">
        <v>15</v>
      </c>
    </row>
    <row r="28" spans="2:14" x14ac:dyDescent="0.25">
      <c r="B28" s="4" t="s">
        <v>31</v>
      </c>
      <c r="E28" s="14" t="s">
        <v>25</v>
      </c>
      <c r="F28" s="14" t="s">
        <v>89</v>
      </c>
      <c r="G28" s="14" t="s">
        <v>49</v>
      </c>
      <c r="H28" s="5" t="s">
        <v>15</v>
      </c>
    </row>
    <row r="29" spans="2:14" x14ac:dyDescent="0.25">
      <c r="B29" s="4" t="s">
        <v>31</v>
      </c>
      <c r="E29" s="14"/>
      <c r="F29" s="14"/>
      <c r="G29" s="14" t="s">
        <v>31</v>
      </c>
      <c r="H29" s="5" t="s">
        <v>15</v>
      </c>
    </row>
    <row r="30" spans="2:14" x14ac:dyDescent="0.25">
      <c r="B30" s="4" t="s">
        <v>31</v>
      </c>
      <c r="E30" s="14" t="s">
        <v>31</v>
      </c>
      <c r="F30" s="14"/>
      <c r="G30" s="14" t="s">
        <v>31</v>
      </c>
      <c r="H30" s="5" t="s">
        <v>15</v>
      </c>
    </row>
  </sheetData>
  <phoneticPr fontId="5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'BD PP'!$G$9</xm:f>
          </x14:formula1>
          <xm:sqref>M17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015BB6-ED68-41AA-A072-B3EB1025BD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 PP</vt:lpstr>
      <vt:lpstr>Calendrier</vt:lpstr>
      <vt:lpstr>Matrice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Scuba flo</dc:creator>
  <cp:lastModifiedBy>Floriane B</cp:lastModifiedBy>
  <cp:lastPrinted>2021-03-03T07:52:12Z</cp:lastPrinted>
  <dcterms:created xsi:type="dcterms:W3CDTF">2021-02-23T12:25:18Z</dcterms:created>
  <dcterms:modified xsi:type="dcterms:W3CDTF">2021-03-17T08:35:30Z</dcterms:modified>
</cp:coreProperties>
</file>