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\Desktop\"/>
    </mc:Choice>
  </mc:AlternateContent>
  <xr:revisionPtr revIDLastSave="0" documentId="13_ncr:1_{E938AD85-4477-4F3E-BDD3-0C0E1B44BE63}" xr6:coauthVersionLast="47" xr6:coauthVersionMax="47" xr10:uidLastSave="{00000000-0000-0000-0000-000000000000}"/>
  <bookViews>
    <workbookView xWindow="-120" yWindow="-120" windowWidth="38640" windowHeight="15840" xr2:uid="{00000000-000D-0000-FFFF-FFFF00000000}"/>
  </bookViews>
  <sheets>
    <sheet name="Planning" sheetId="35" r:id="rId1"/>
    <sheet name="DATA ne pas toucher" sheetId="36" r:id="rId2"/>
    <sheet name="Source" sheetId="37" r:id="rId3"/>
    <sheet name="Archive" sheetId="38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22" i="35" l="1"/>
  <c r="AB22" i="35"/>
  <c r="AC22" i="35"/>
  <c r="AD22" i="35"/>
  <c r="AE22" i="35"/>
  <c r="AF22" i="35"/>
  <c r="AG22" i="35"/>
  <c r="AH22" i="35"/>
  <c r="AI22" i="35"/>
  <c r="AJ22" i="35"/>
  <c r="AK22" i="35"/>
  <c r="AL22" i="35"/>
  <c r="AM22" i="35"/>
  <c r="AN22" i="35"/>
  <c r="AO22" i="35"/>
  <c r="AP22" i="35"/>
  <c r="AQ22" i="35"/>
  <c r="AR22" i="35"/>
  <c r="AS22" i="35"/>
  <c r="AT22" i="35"/>
  <c r="AU22" i="35"/>
  <c r="AV22" i="35"/>
  <c r="AW22" i="35"/>
  <c r="AX22" i="35"/>
  <c r="AY22" i="35"/>
  <c r="AZ22" i="35"/>
  <c r="BA22" i="35"/>
  <c r="BB22" i="35"/>
  <c r="BC22" i="35"/>
  <c r="BD22" i="35"/>
  <c r="BE22" i="35"/>
  <c r="BF22" i="35"/>
  <c r="BG22" i="35"/>
  <c r="BH22" i="35"/>
  <c r="BI22" i="35"/>
  <c r="BJ22" i="35"/>
  <c r="BK22" i="35"/>
  <c r="BL22" i="35"/>
  <c r="BM22" i="35"/>
  <c r="BN22" i="35"/>
  <c r="BO22" i="35"/>
  <c r="BP22" i="35"/>
  <c r="BQ22" i="35"/>
  <c r="BR22" i="35"/>
  <c r="BS22" i="35"/>
  <c r="BT22" i="35"/>
  <c r="BU22" i="35"/>
  <c r="BV22" i="35"/>
  <c r="BW22" i="35"/>
  <c r="BX22" i="35"/>
  <c r="BY22" i="35"/>
  <c r="AA23" i="35"/>
  <c r="AB23" i="35"/>
  <c r="AC23" i="35"/>
  <c r="AD23" i="35"/>
  <c r="AE23" i="35"/>
  <c r="AF23" i="35"/>
  <c r="AG23" i="35"/>
  <c r="AH23" i="35"/>
  <c r="AI23" i="35"/>
  <c r="AJ23" i="35"/>
  <c r="AK23" i="35"/>
  <c r="AL23" i="35"/>
  <c r="AM23" i="35"/>
  <c r="AN23" i="35"/>
  <c r="AO23" i="35"/>
  <c r="AP23" i="35"/>
  <c r="AQ23" i="35"/>
  <c r="AR23" i="35"/>
  <c r="AS23" i="35"/>
  <c r="AT23" i="35"/>
  <c r="AU23" i="35"/>
  <c r="AV23" i="35"/>
  <c r="AW23" i="35"/>
  <c r="AX23" i="35"/>
  <c r="AY23" i="35"/>
  <c r="AZ23" i="35"/>
  <c r="BA23" i="35"/>
  <c r="BB23" i="35"/>
  <c r="BC23" i="35"/>
  <c r="BD23" i="35"/>
  <c r="BE23" i="35"/>
  <c r="BF23" i="35"/>
  <c r="BG23" i="35"/>
  <c r="BH23" i="35"/>
  <c r="BI23" i="35"/>
  <c r="BJ23" i="35"/>
  <c r="BK23" i="35"/>
  <c r="BL23" i="35"/>
  <c r="BM23" i="35"/>
  <c r="BN23" i="35"/>
  <c r="BO23" i="35"/>
  <c r="BP23" i="35"/>
  <c r="BQ23" i="35"/>
  <c r="BR23" i="35"/>
  <c r="BS23" i="35"/>
  <c r="BT23" i="35"/>
  <c r="BU23" i="35"/>
  <c r="BV23" i="35"/>
  <c r="BW23" i="35"/>
  <c r="BX23" i="35"/>
  <c r="BY23" i="35"/>
  <c r="AA24" i="35"/>
  <c r="AB24" i="35"/>
  <c r="AC24" i="35"/>
  <c r="AD24" i="35"/>
  <c r="AE24" i="35"/>
  <c r="AF24" i="35"/>
  <c r="AG24" i="35"/>
  <c r="AH24" i="35"/>
  <c r="AI24" i="35"/>
  <c r="AJ24" i="35"/>
  <c r="AK24" i="35"/>
  <c r="AL24" i="35"/>
  <c r="AM24" i="35"/>
  <c r="AN24" i="35"/>
  <c r="AO24" i="35"/>
  <c r="AP24" i="35"/>
  <c r="AQ24" i="35"/>
  <c r="AR24" i="35"/>
  <c r="AS24" i="35"/>
  <c r="AT24" i="35"/>
  <c r="AU24" i="35"/>
  <c r="AV24" i="35"/>
  <c r="AW24" i="35"/>
  <c r="AX24" i="35"/>
  <c r="AY24" i="35"/>
  <c r="AZ24" i="35"/>
  <c r="BA24" i="35"/>
  <c r="BB24" i="35"/>
  <c r="BC24" i="35"/>
  <c r="BD24" i="35"/>
  <c r="BE24" i="35"/>
  <c r="BF24" i="35"/>
  <c r="BG24" i="35"/>
  <c r="BH24" i="35"/>
  <c r="BI24" i="35"/>
  <c r="BJ24" i="35"/>
  <c r="BK24" i="35"/>
  <c r="BL24" i="35"/>
  <c r="BM24" i="35"/>
  <c r="BN24" i="35"/>
  <c r="BO24" i="35"/>
  <c r="BP24" i="35"/>
  <c r="BQ24" i="35"/>
  <c r="BR24" i="35"/>
  <c r="BS24" i="35"/>
  <c r="BT24" i="35"/>
  <c r="BU24" i="35"/>
  <c r="BV24" i="35"/>
  <c r="BW24" i="35"/>
  <c r="BX24" i="35"/>
  <c r="BY24" i="35"/>
  <c r="AA25" i="35"/>
  <c r="AB25" i="35"/>
  <c r="AC25" i="35"/>
  <c r="AD25" i="35"/>
  <c r="AE25" i="35"/>
  <c r="AF25" i="35"/>
  <c r="AG25" i="35"/>
  <c r="AH25" i="35"/>
  <c r="AI25" i="35"/>
  <c r="AJ25" i="35"/>
  <c r="AK25" i="35"/>
  <c r="AL25" i="35"/>
  <c r="AM25" i="35"/>
  <c r="AN25" i="35"/>
  <c r="AO25" i="35"/>
  <c r="AP25" i="35"/>
  <c r="AQ25" i="35"/>
  <c r="AR25" i="35"/>
  <c r="AS25" i="35"/>
  <c r="AT25" i="35"/>
  <c r="AU25" i="35"/>
  <c r="AV25" i="35"/>
  <c r="AW25" i="35"/>
  <c r="AX25" i="35"/>
  <c r="AY25" i="35"/>
  <c r="AZ25" i="35"/>
  <c r="BA25" i="35"/>
  <c r="BB25" i="35"/>
  <c r="BC25" i="35"/>
  <c r="BD25" i="35"/>
  <c r="BE25" i="35"/>
  <c r="BF25" i="35"/>
  <c r="BG25" i="35"/>
  <c r="BH25" i="35"/>
  <c r="BI25" i="35"/>
  <c r="BJ25" i="35"/>
  <c r="BK25" i="35"/>
  <c r="BL25" i="35"/>
  <c r="BM25" i="35"/>
  <c r="BN25" i="35"/>
  <c r="BO25" i="35"/>
  <c r="BP25" i="35"/>
  <c r="BQ25" i="35"/>
  <c r="BR25" i="35"/>
  <c r="BS25" i="35"/>
  <c r="BT25" i="35"/>
  <c r="BU25" i="35"/>
  <c r="BV25" i="35"/>
  <c r="BW25" i="35"/>
  <c r="BX25" i="35"/>
  <c r="BY25" i="35"/>
  <c r="Z25" i="35"/>
  <c r="Z24" i="35"/>
  <c r="Z23" i="35"/>
  <c r="Z22" i="35"/>
  <c r="X20" i="35"/>
  <c r="L2" i="35"/>
  <c r="P2" i="35" s="1"/>
  <c r="Y7" i="35"/>
  <c r="Y8" i="35"/>
  <c r="Y9" i="35"/>
  <c r="Y10" i="35"/>
  <c r="Y11" i="35"/>
  <c r="Y12" i="35"/>
  <c r="Y13" i="35"/>
  <c r="Y14" i="35"/>
  <c r="Y15" i="35"/>
  <c r="Y16" i="35"/>
  <c r="Y17" i="35"/>
  <c r="Y18" i="35"/>
  <c r="Y19" i="35"/>
  <c r="Y20" i="35"/>
  <c r="Y6" i="35"/>
  <c r="W7" i="35"/>
  <c r="X7" i="35"/>
  <c r="W8" i="35"/>
  <c r="X8" i="35"/>
  <c r="W9" i="35"/>
  <c r="X9" i="35"/>
  <c r="W10" i="35"/>
  <c r="X10" i="35"/>
  <c r="W11" i="35"/>
  <c r="X11" i="35"/>
  <c r="W12" i="35"/>
  <c r="X12" i="35"/>
  <c r="W13" i="35"/>
  <c r="X13" i="35"/>
  <c r="W14" i="35"/>
  <c r="X14" i="35"/>
  <c r="W15" i="35"/>
  <c r="X15" i="35"/>
  <c r="W16" i="35"/>
  <c r="X16" i="35"/>
  <c r="W17" i="35"/>
  <c r="X17" i="35"/>
  <c r="W18" i="35"/>
  <c r="X18" i="35"/>
  <c r="W19" i="35"/>
  <c r="X19" i="35"/>
  <c r="W20" i="35"/>
  <c r="X6" i="35"/>
  <c r="W6" i="35"/>
  <c r="B6" i="35" l="1"/>
</calcChain>
</file>

<file path=xl/sharedStrings.xml><?xml version="1.0" encoding="utf-8"?>
<sst xmlns="http://schemas.openxmlformats.org/spreadsheetml/2006/main" count="163" uniqueCount="71">
  <si>
    <t>B</t>
  </si>
  <si>
    <t>C</t>
  </si>
  <si>
    <t>Période 1</t>
  </si>
  <si>
    <t>Période 2</t>
  </si>
  <si>
    <t>Période 3</t>
  </si>
  <si>
    <t>Période 4</t>
  </si>
  <si>
    <t>Type de caisse</t>
  </si>
  <si>
    <t>A</t>
  </si>
  <si>
    <t>LS</t>
  </si>
  <si>
    <t>= accueil</t>
  </si>
  <si>
    <t>= bâti</t>
  </si>
  <si>
    <t>= caisse</t>
  </si>
  <si>
    <t>= libre service</t>
  </si>
  <si>
    <t>Repos</t>
  </si>
  <si>
    <t>Presta</t>
  </si>
  <si>
    <t>Dej</t>
  </si>
  <si>
    <t>Maladie</t>
  </si>
  <si>
    <t>CP/Ajec/Recup</t>
  </si>
  <si>
    <t>Absence</t>
  </si>
  <si>
    <t xml:space="preserve">semaine </t>
  </si>
  <si>
    <t>Jour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</si>
  <si>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</si>
  <si>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</si>
  <si>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</si>
  <si>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</si>
  <si>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</si>
  <si>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</si>
  <si>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</si>
  <si>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</si>
  <si>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</si>
  <si>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</si>
  <si>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</si>
  <si>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</si>
  <si>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</si>
  <si>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collaboratrice</t>
  </si>
  <si>
    <t>Aude</t>
  </si>
  <si>
    <t>Omérine</t>
  </si>
  <si>
    <t>Catherine</t>
  </si>
  <si>
    <t>Céline</t>
  </si>
  <si>
    <t xml:space="preserve">Corinne </t>
  </si>
  <si>
    <t>Régine</t>
  </si>
  <si>
    <t>Marie-Claude</t>
  </si>
  <si>
    <t>Isabelle</t>
  </si>
  <si>
    <t>Nathalie</t>
  </si>
  <si>
    <t>Nelly</t>
  </si>
  <si>
    <t>Cécile</t>
  </si>
  <si>
    <t>Djamela</t>
  </si>
  <si>
    <t>Michèle</t>
  </si>
  <si>
    <t>Laurie</t>
  </si>
  <si>
    <t>Nelli</t>
  </si>
  <si>
    <t>Ashley</t>
  </si>
  <si>
    <t>Maxime</t>
  </si>
  <si>
    <t>Alexandre</t>
  </si>
  <si>
    <t xml:space="preserve">Sandrine </t>
  </si>
  <si>
    <t>Mathilde</t>
  </si>
  <si>
    <t xml:space="preserve">Delphine </t>
  </si>
  <si>
    <t>RENFORT 1</t>
  </si>
  <si>
    <t>RENFORT 2</t>
  </si>
  <si>
    <t>Tard</t>
  </si>
  <si>
    <t xml:space="preserve">Année </t>
  </si>
  <si>
    <t>Semaine</t>
  </si>
  <si>
    <t>Au</t>
  </si>
  <si>
    <t>Du</t>
  </si>
  <si>
    <t>Période 5</t>
  </si>
  <si>
    <t>HCP / HC</t>
  </si>
  <si>
    <t>Période 6</t>
  </si>
  <si>
    <t xml:space="preserve">Présence à l'accueil </t>
  </si>
  <si>
    <t>Présence en caisse centrale</t>
  </si>
  <si>
    <t>Présence en caisse bâti</t>
  </si>
  <si>
    <t>Présence en caisse libre service</t>
  </si>
  <si>
    <t>Couverture ligne de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</si>
</sst>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"/>
    <numFmt numFmtId="165" formatCode="dddd\ dd\ mmmm"/>
    <numFmt numFmtId="166" formatCode="h&quot;H&quot;mm"/>
    <numFmt numFmtId="167" formatCode="[h]&quot;H&quot;mm;@"/>
  </numFmts>
  <fonts count="9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quotePrefix="1"/>
    <xf numFmtId="0" fontId="0" fillId="4" borderId="2" xfId="0" applyFill="1" applyBorder="1"/>
    <xf numFmtId="0" fontId="0" fillId="4" borderId="3" xfId="0" applyFill="1" applyBorder="1"/>
    <xf numFmtId="0" fontId="0" fillId="4" borderId="0" xfId="0" applyFill="1" applyBorder="1"/>
    <xf numFmtId="0" fontId="0" fillId="4" borderId="4" xfId="0" applyFill="1" applyBorder="1"/>
    <xf numFmtId="0" fontId="0" fillId="4" borderId="10" xfId="0" applyFill="1" applyBorder="1"/>
    <xf numFmtId="0" fontId="0" fillId="4" borderId="9" xfId="0" applyFill="1" applyBorder="1"/>
    <xf numFmtId="0" fontId="0" fillId="4" borderId="6" xfId="0" applyFill="1" applyBorder="1"/>
    <xf numFmtId="0" fontId="0" fillId="4" borderId="18" xfId="0" applyFill="1" applyBorder="1"/>
    <xf numFmtId="0" fontId="0" fillId="4" borderId="17" xfId="0" applyFill="1" applyBorder="1"/>
    <xf numFmtId="0" fontId="4" fillId="4" borderId="0" xfId="0" applyFont="1" applyFill="1" applyBorder="1" applyAlignment="1">
      <alignment horizontal="center" vertical="center"/>
    </xf>
    <xf numFmtId="0" fontId="0" fillId="4" borderId="0" xfId="0" applyFill="1" applyBorder="1" applyAlignment="1"/>
    <xf numFmtId="0" fontId="0" fillId="4" borderId="0" xfId="0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0" borderId="1" xfId="0" applyBorder="1"/>
    <xf numFmtId="0" fontId="0" fillId="4" borderId="0" xfId="0" applyFill="1" applyBorder="1" applyAlignment="1">
      <alignment horizontal="center"/>
    </xf>
    <xf numFmtId="0" fontId="0" fillId="3" borderId="8" xfId="0" applyNumberFormat="1" applyFill="1" applyBorder="1" applyAlignment="1">
      <alignment horizontal="center" vertical="center"/>
    </xf>
    <xf numFmtId="166" fontId="0" fillId="2" borderId="15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3" borderId="14" xfId="0" applyFont="1" applyFill="1" applyBorder="1" applyAlignment="1"/>
    <xf numFmtId="166" fontId="0" fillId="2" borderId="11" xfId="0" applyNumberFormat="1" applyFill="1" applyBorder="1" applyAlignment="1">
      <alignment horizontal="center" vertical="center"/>
    </xf>
    <xf numFmtId="164" fontId="7" fillId="5" borderId="12" xfId="0" applyNumberFormat="1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/>
    </xf>
    <xf numFmtId="0" fontId="7" fillId="3" borderId="8" xfId="0" applyFont="1" applyFill="1" applyBorder="1" applyAlignment="1">
      <alignment horizont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165" fontId="5" fillId="4" borderId="0" xfId="0" applyNumberFormat="1" applyFont="1" applyFill="1" applyBorder="1" applyAlignment="1">
      <alignment horizontal="center" vertical="center"/>
    </xf>
    <xf numFmtId="20" fontId="0" fillId="2" borderId="8" xfId="0" applyNumberFormat="1" applyFill="1" applyBorder="1" applyAlignment="1">
      <alignment horizontal="center"/>
    </xf>
    <xf numFmtId="20" fontId="0" fillId="2" borderId="9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165" fontId="3" fillId="0" borderId="10" xfId="0" applyNumberFormat="1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3" fillId="0" borderId="18" xfId="0" applyFont="1" applyBorder="1" applyAlignment="1">
      <alignment horizontal="center" vertical="center" textRotation="90"/>
    </xf>
    <xf numFmtId="0" fontId="4" fillId="3" borderId="3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8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20" fontId="6" fillId="2" borderId="10" xfId="0" applyNumberFormat="1" applyFont="1" applyFill="1" applyBorder="1" applyAlignment="1">
      <alignment horizontal="center"/>
    </xf>
    <xf numFmtId="20" fontId="6" fillId="2" borderId="2" xfId="0" applyNumberFormat="1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22" xfId="0" applyNumberFormat="1" applyFill="1" applyBorder="1" applyAlignment="1">
      <alignment horizontal="center"/>
    </xf>
    <xf numFmtId="0" fontId="0" fillId="0" borderId="23" xfId="0" applyNumberFormat="1" applyFill="1" applyBorder="1" applyAlignment="1">
      <alignment horizontal="center"/>
    </xf>
    <xf numFmtId="0" fontId="0" fillId="0" borderId="24" xfId="0" applyNumberFormat="1" applyFill="1" applyBorder="1" applyAlignment="1">
      <alignment horizontal="center"/>
    </xf>
    <xf numFmtId="0" fontId="0" fillId="0" borderId="25" xfId="0" applyNumberFormat="1" applyFill="1" applyBorder="1" applyAlignment="1">
      <alignment horizontal="center"/>
    </xf>
    <xf numFmtId="0" fontId="0" fillId="0" borderId="26" xfId="0" applyNumberFormat="1" applyFill="1" applyBorder="1" applyAlignment="1">
      <alignment horizontal="center"/>
    </xf>
    <xf numFmtId="20" fontId="6" fillId="2" borderId="3" xfId="0" applyNumberFormat="1" applyFont="1" applyFill="1" applyBorder="1" applyAlignment="1">
      <alignment horizontal="center"/>
    </xf>
    <xf numFmtId="0" fontId="0" fillId="0" borderId="27" xfId="0" applyNumberFormat="1" applyFill="1" applyBorder="1" applyAlignment="1">
      <alignment horizontal="center"/>
    </xf>
    <xf numFmtId="0" fontId="0" fillId="0" borderId="28" xfId="0" applyNumberFormat="1" applyFill="1" applyBorder="1" applyAlignment="1">
      <alignment horizontal="center"/>
    </xf>
    <xf numFmtId="0" fontId="0" fillId="0" borderId="29" xfId="0" applyNumberFormat="1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164" fontId="0" fillId="2" borderId="11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103"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99CC"/>
      </font>
      <fill>
        <patternFill patternType="solid">
          <fgColor rgb="FFFFCCFF"/>
          <bgColor rgb="FFFF99CC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9900"/>
      </font>
      <fill>
        <patternFill>
          <bgColor rgb="FFFF99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9900"/>
      <color rgb="FFFF99CC"/>
      <color rgb="FFFFCCFF"/>
      <color rgb="FF66FF33"/>
      <color rgb="FFFF0066"/>
      <color rgb="FFFFFFFF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Z27"/>
  <sheetViews>
    <sheetView tabSelected="1" topLeftCell="D1" zoomScale="85" zoomScaleNormal="85" workbookViewId="0">
      <selection activeCell="Z22" sqref="Z22"/>
    </sheetView>
  </sheetViews>
  <sheetFormatPr baseColWidth="10" defaultRowHeight="15" x14ac:dyDescent="0.25"/>
  <cols>
    <col min="1" max="1" width="1.85546875" customWidth="1"/>
    <col min="2" max="2" width="6.42578125" customWidth="1"/>
    <col min="3" max="3" width="15.5703125" customWidth="1"/>
    <col min="4" max="4" width="8.85546875" bestFit="1" customWidth="1"/>
    <col min="5" max="6" width="10.85546875" customWidth="1"/>
    <col min="7" max="7" width="4.42578125" customWidth="1"/>
    <col min="8" max="9" width="10.85546875" customWidth="1"/>
    <col min="10" max="10" width="4.42578125" customWidth="1"/>
    <col min="11" max="12" width="10.85546875" customWidth="1"/>
    <col min="13" max="13" width="4.42578125" customWidth="1"/>
    <col min="14" max="15" width="10.85546875" customWidth="1"/>
    <col min="16" max="16" width="4.42578125" customWidth="1"/>
    <col min="17" max="18" width="10.85546875" customWidth="1"/>
    <col min="19" max="19" width="4.42578125" customWidth="1"/>
    <col min="20" max="21" width="10.85546875" customWidth="1"/>
    <col min="22" max="22" width="4.42578125" customWidth="1"/>
    <col min="23" max="23" width="6.85546875" bestFit="1" customWidth="1"/>
    <col min="24" max="25" width="7.140625" customWidth="1"/>
    <col min="26" max="26" width="14.42578125" customWidth="1"/>
    <col min="27" max="77" width="2.28515625" customWidth="1"/>
    <col min="78" max="78" width="1.7109375" customWidth="1"/>
  </cols>
  <sheetData>
    <row r="1" spans="1:78" ht="5.25" customHeight="1" thickBot="1" x14ac:dyDescent="0.3">
      <c r="A1" s="6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3"/>
    </row>
    <row r="2" spans="1:78" ht="15.75" customHeight="1" x14ac:dyDescent="0.25">
      <c r="A2" s="8"/>
      <c r="B2" s="40" t="s">
        <v>59</v>
      </c>
      <c r="C2" s="49"/>
      <c r="D2" s="53">
        <v>2022</v>
      </c>
      <c r="E2" s="54"/>
      <c r="F2" s="40" t="s">
        <v>60</v>
      </c>
      <c r="G2" s="57"/>
      <c r="H2" s="53">
        <v>26</v>
      </c>
      <c r="I2" s="54"/>
      <c r="J2" s="12"/>
      <c r="K2" s="51" t="s">
        <v>62</v>
      </c>
      <c r="L2" s="34">
        <f>IF(AND(D2&lt;&gt;"",H2&lt;&gt;""),H2*7+DATE(D2,1,1)-WEEKDAY(DATE(D2,1,1))-5,"")</f>
        <v>44732</v>
      </c>
      <c r="M2" s="35"/>
      <c r="N2" s="36"/>
      <c r="O2" s="40" t="s">
        <v>61</v>
      </c>
      <c r="P2" s="34">
        <f>L2+6</f>
        <v>44738</v>
      </c>
      <c r="Q2" s="35"/>
      <c r="R2" s="35"/>
      <c r="S2" s="36"/>
      <c r="T2" s="42"/>
      <c r="U2" s="42"/>
      <c r="V2" s="42"/>
      <c r="W2" s="42"/>
      <c r="X2" s="42"/>
      <c r="Y2" s="42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5"/>
    </row>
    <row r="3" spans="1:78" ht="15.75" customHeight="1" thickBot="1" x14ac:dyDescent="0.3">
      <c r="A3" s="8"/>
      <c r="B3" s="41"/>
      <c r="C3" s="50"/>
      <c r="D3" s="55"/>
      <c r="E3" s="56"/>
      <c r="F3" s="41"/>
      <c r="G3" s="58"/>
      <c r="H3" s="55"/>
      <c r="I3" s="56"/>
      <c r="J3" s="12"/>
      <c r="K3" s="52"/>
      <c r="L3" s="37"/>
      <c r="M3" s="38"/>
      <c r="N3" s="39"/>
      <c r="O3" s="41"/>
      <c r="P3" s="37"/>
      <c r="Q3" s="38"/>
      <c r="R3" s="38"/>
      <c r="S3" s="39"/>
      <c r="T3" s="42"/>
      <c r="U3" s="42"/>
      <c r="V3" s="42"/>
      <c r="W3" s="42"/>
      <c r="X3" s="42"/>
      <c r="Y3" s="42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5"/>
    </row>
    <row r="4" spans="1:78" ht="15.75" customHeight="1" thickBot="1" x14ac:dyDescent="0.3">
      <c r="A4" s="8"/>
      <c r="B4" s="11"/>
      <c r="C4" s="11"/>
      <c r="D4" s="12"/>
      <c r="E4" s="13"/>
      <c r="F4" s="13"/>
      <c r="G4" s="14"/>
      <c r="H4" s="13"/>
      <c r="I4" s="16"/>
      <c r="J4" s="16"/>
      <c r="K4" s="13"/>
      <c r="L4" s="13"/>
      <c r="M4" s="14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43">
        <v>0.29166666666666669</v>
      </c>
      <c r="AA4" s="44"/>
      <c r="AB4" s="44"/>
      <c r="AC4" s="44"/>
      <c r="AD4" s="43">
        <v>0.33333333333333331</v>
      </c>
      <c r="AE4" s="44"/>
      <c r="AF4" s="44"/>
      <c r="AG4" s="45"/>
      <c r="AH4" s="43">
        <v>0.375</v>
      </c>
      <c r="AI4" s="44"/>
      <c r="AJ4" s="44"/>
      <c r="AK4" s="45"/>
      <c r="AL4" s="43">
        <v>0.41666666666666669</v>
      </c>
      <c r="AM4" s="44"/>
      <c r="AN4" s="44"/>
      <c r="AO4" s="45"/>
      <c r="AP4" s="43">
        <v>0.45833333333333331</v>
      </c>
      <c r="AQ4" s="44"/>
      <c r="AR4" s="44"/>
      <c r="AS4" s="45"/>
      <c r="AT4" s="43">
        <v>0.5</v>
      </c>
      <c r="AU4" s="44"/>
      <c r="AV4" s="44"/>
      <c r="AW4" s="45"/>
      <c r="AX4" s="43">
        <v>0.54166666666666663</v>
      </c>
      <c r="AY4" s="44"/>
      <c r="AZ4" s="44"/>
      <c r="BA4" s="45"/>
      <c r="BB4" s="43">
        <v>0.58333333333333337</v>
      </c>
      <c r="BC4" s="44"/>
      <c r="BD4" s="44"/>
      <c r="BE4" s="45"/>
      <c r="BF4" s="43">
        <v>0.625</v>
      </c>
      <c r="BG4" s="44"/>
      <c r="BH4" s="44"/>
      <c r="BI4" s="45"/>
      <c r="BJ4" s="43">
        <v>0.66666666666666663</v>
      </c>
      <c r="BK4" s="44"/>
      <c r="BL4" s="44"/>
      <c r="BM4" s="45"/>
      <c r="BN4" s="43">
        <v>0.70833333333333337</v>
      </c>
      <c r="BO4" s="44"/>
      <c r="BP4" s="44"/>
      <c r="BQ4" s="45"/>
      <c r="BR4" s="43">
        <v>0.75</v>
      </c>
      <c r="BS4" s="44"/>
      <c r="BT4" s="44"/>
      <c r="BU4" s="45"/>
      <c r="BV4" s="43">
        <v>0.79166666666666663</v>
      </c>
      <c r="BW4" s="44"/>
      <c r="BX4" s="44"/>
      <c r="BY4" s="45"/>
      <c r="BZ4" s="5"/>
    </row>
    <row r="5" spans="1:78" ht="15.75" thickBot="1" x14ac:dyDescent="0.3">
      <c r="A5" s="8"/>
      <c r="B5" s="23"/>
      <c r="C5" s="26" t="s">
        <v>64</v>
      </c>
      <c r="D5" s="27" t="s">
        <v>18</v>
      </c>
      <c r="E5" s="33" t="s">
        <v>2</v>
      </c>
      <c r="F5" s="31"/>
      <c r="G5" s="32"/>
      <c r="H5" s="33" t="s">
        <v>3</v>
      </c>
      <c r="I5" s="31"/>
      <c r="J5" s="32"/>
      <c r="K5" s="33" t="s">
        <v>4</v>
      </c>
      <c r="L5" s="31"/>
      <c r="M5" s="31"/>
      <c r="N5" s="33" t="s">
        <v>5</v>
      </c>
      <c r="O5" s="31"/>
      <c r="P5" s="32"/>
      <c r="Q5" s="31" t="s">
        <v>63</v>
      </c>
      <c r="R5" s="31"/>
      <c r="S5" s="32"/>
      <c r="T5" s="31" t="s">
        <v>65</v>
      </c>
      <c r="U5" s="31"/>
      <c r="V5" s="32"/>
      <c r="W5" s="27" t="s">
        <v>14</v>
      </c>
      <c r="X5" s="28" t="s">
        <v>15</v>
      </c>
      <c r="Y5" s="29" t="s">
        <v>58</v>
      </c>
      <c r="Z5" s="70">
        <v>0.29166666666666669</v>
      </c>
      <c r="AA5" s="71">
        <v>0.30208333333333331</v>
      </c>
      <c r="AB5" s="71">
        <v>0.3125</v>
      </c>
      <c r="AC5" s="71">
        <v>0.32291666666666669</v>
      </c>
      <c r="AD5" s="71">
        <v>0.33333333333333331</v>
      </c>
      <c r="AE5" s="71">
        <v>0.34375</v>
      </c>
      <c r="AF5" s="71">
        <v>0.35416666666666669</v>
      </c>
      <c r="AG5" s="71">
        <v>0.36458333333333331</v>
      </c>
      <c r="AH5" s="71">
        <v>0.375</v>
      </c>
      <c r="AI5" s="71">
        <v>0.38541666666666669</v>
      </c>
      <c r="AJ5" s="71">
        <v>0.39583333333333331</v>
      </c>
      <c r="AK5" s="71">
        <v>0.40625</v>
      </c>
      <c r="AL5" s="71">
        <v>0.41666666666666669</v>
      </c>
      <c r="AM5" s="71">
        <v>0.42708333333333331</v>
      </c>
      <c r="AN5" s="71">
        <v>0.4375</v>
      </c>
      <c r="AO5" s="71">
        <v>0.44791666666666669</v>
      </c>
      <c r="AP5" s="71">
        <v>0.45833333333333331</v>
      </c>
      <c r="AQ5" s="71">
        <v>0.46875</v>
      </c>
      <c r="AR5" s="71">
        <v>0.47916666666666669</v>
      </c>
      <c r="AS5" s="71">
        <v>0.48958333333333331</v>
      </c>
      <c r="AT5" s="71">
        <v>0.5</v>
      </c>
      <c r="AU5" s="71">
        <v>0.51041666666666663</v>
      </c>
      <c r="AV5" s="71">
        <v>0.52083333333333337</v>
      </c>
      <c r="AW5" s="71">
        <v>0.53125</v>
      </c>
      <c r="AX5" s="71">
        <v>0.54166666666666663</v>
      </c>
      <c r="AY5" s="71">
        <v>0.55208333333333337</v>
      </c>
      <c r="AZ5" s="71">
        <v>0.5625</v>
      </c>
      <c r="BA5" s="71">
        <v>0.57291666666666663</v>
      </c>
      <c r="BB5" s="71">
        <v>0.58333333333333337</v>
      </c>
      <c r="BC5" s="71">
        <v>0.59375</v>
      </c>
      <c r="BD5" s="71">
        <v>0.60416666666666663</v>
      </c>
      <c r="BE5" s="71">
        <v>0.61458333333333337</v>
      </c>
      <c r="BF5" s="71">
        <v>0.625</v>
      </c>
      <c r="BG5" s="71">
        <v>0.63541666666666663</v>
      </c>
      <c r="BH5" s="71">
        <v>0.64583333333333337</v>
      </c>
      <c r="BI5" s="71">
        <v>0.65625</v>
      </c>
      <c r="BJ5" s="71">
        <v>0.66666666666666663</v>
      </c>
      <c r="BK5" s="71">
        <v>0.67708333333333337</v>
      </c>
      <c r="BL5" s="71">
        <v>0.6875</v>
      </c>
      <c r="BM5" s="71">
        <v>0.69791666666666663</v>
      </c>
      <c r="BN5" s="71">
        <v>0.70833333333333337</v>
      </c>
      <c r="BO5" s="71">
        <v>0.71875</v>
      </c>
      <c r="BP5" s="71">
        <v>0.72916666666666663</v>
      </c>
      <c r="BQ5" s="71">
        <v>0.73958333333333337</v>
      </c>
      <c r="BR5" s="71">
        <v>0.75</v>
      </c>
      <c r="BS5" s="71">
        <v>0.76041666666666663</v>
      </c>
      <c r="BT5" s="71">
        <v>0.77083333333333337</v>
      </c>
      <c r="BU5" s="71">
        <v>0.78125</v>
      </c>
      <c r="BV5" s="71">
        <v>0.79166666666666663</v>
      </c>
      <c r="BW5" s="71">
        <v>0.80208333333333337</v>
      </c>
      <c r="BX5" s="71">
        <v>0.8125</v>
      </c>
      <c r="BY5" s="78">
        <v>0.82291666666666663</v>
      </c>
      <c r="BZ5" s="5"/>
    </row>
    <row r="6" spans="1:78" ht="15.75" thickBot="1" x14ac:dyDescent="0.3">
      <c r="A6" s="8"/>
      <c r="B6" s="46">
        <f>L2</f>
        <v>44732</v>
      </c>
      <c r="C6" s="20"/>
      <c r="D6" s="19"/>
      <c r="E6" s="87">
        <v>0.29166666666666669</v>
      </c>
      <c r="F6" s="88">
        <v>0.30208333333333331</v>
      </c>
      <c r="G6" s="25" t="s">
        <v>7</v>
      </c>
      <c r="H6" s="24"/>
      <c r="I6" s="18"/>
      <c r="J6" s="25" t="s">
        <v>7</v>
      </c>
      <c r="K6" s="24"/>
      <c r="L6" s="18"/>
      <c r="M6" s="25" t="s">
        <v>7</v>
      </c>
      <c r="N6" s="24"/>
      <c r="O6" s="18"/>
      <c r="P6" s="25" t="s">
        <v>7</v>
      </c>
      <c r="Q6" s="24"/>
      <c r="R6" s="18"/>
      <c r="S6" s="25" t="s">
        <v>7</v>
      </c>
      <c r="T6" s="24"/>
      <c r="U6" s="18"/>
      <c r="V6" s="25" t="s">
        <v>7</v>
      </c>
      <c r="W6" s="30">
        <f>SUM((F6-E6)+(I6-H6)+(L6-K6)+(O6-N6))</f>
        <v>1.041666666666663E-2</v>
      </c>
      <c r="X6" s="30">
        <f>(IF(H6&gt;F6,H6-F6,0)+(IF(K7&gt;I7,K7-I7,0)+(IF(N6&gt;L6,N6-L6,0))))</f>
        <v>0</v>
      </c>
      <c r="Y6" s="17">
        <f>IF(OR(F6&gt;$BV$5,I6&gt;$BV$5,L6&gt;$BV$5,O6&gt;$BV$5),1,0)</f>
        <v>0</v>
      </c>
      <c r="Z6" s="73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4"/>
      <c r="BL6" s="74"/>
      <c r="BM6" s="74"/>
      <c r="BN6" s="74"/>
      <c r="BO6" s="74"/>
      <c r="BP6" s="74"/>
      <c r="BQ6" s="74"/>
      <c r="BR6" s="74"/>
      <c r="BS6" s="74"/>
      <c r="BT6" s="74"/>
      <c r="BU6" s="74"/>
      <c r="BV6" s="74"/>
      <c r="BW6" s="74"/>
      <c r="BX6" s="74"/>
      <c r="BY6" s="75"/>
      <c r="BZ6" s="5"/>
    </row>
    <row r="7" spans="1:78" ht="15.75" thickBot="1" x14ac:dyDescent="0.3">
      <c r="A7" s="8"/>
      <c r="B7" s="47"/>
      <c r="C7" s="21"/>
      <c r="D7" s="19"/>
      <c r="E7" s="24"/>
      <c r="F7" s="18"/>
      <c r="G7" s="25" t="s">
        <v>7</v>
      </c>
      <c r="H7" s="24"/>
      <c r="I7" s="18"/>
      <c r="J7" s="25" t="s">
        <v>7</v>
      </c>
      <c r="K7" s="24"/>
      <c r="L7" s="18"/>
      <c r="M7" s="25" t="s">
        <v>7</v>
      </c>
      <c r="N7" s="24"/>
      <c r="O7" s="18"/>
      <c r="P7" s="25" t="s">
        <v>7</v>
      </c>
      <c r="Q7" s="24"/>
      <c r="R7" s="18"/>
      <c r="S7" s="25" t="s">
        <v>7</v>
      </c>
      <c r="T7" s="24"/>
      <c r="U7" s="18"/>
      <c r="V7" s="25" t="s">
        <v>7</v>
      </c>
      <c r="W7" s="30">
        <f t="shared" ref="W7:W20" si="0">SUM((F7-E7)+(I7-H7)+(L7-K7)+(O7-N7))</f>
        <v>0</v>
      </c>
      <c r="X7" s="30">
        <f t="shared" ref="X7:X19" si="1">(IF(H7&gt;F7,H7-F7,0)+(IF(K8&gt;I8,K8-I8,0)+(IF(N7&gt;L7,N7-L7,0))))</f>
        <v>0</v>
      </c>
      <c r="Y7" s="17">
        <f t="shared" ref="Y7:Y20" si="2">IF(OR(F7&gt;$BV$5,I7&gt;$BV$5,L7&gt;$BV$5,O7&gt;$BV$5),1,0)</f>
        <v>0</v>
      </c>
      <c r="Z7" s="76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  <c r="BL7" s="72"/>
      <c r="BM7" s="72"/>
      <c r="BN7" s="72"/>
      <c r="BO7" s="72"/>
      <c r="BP7" s="72"/>
      <c r="BQ7" s="72"/>
      <c r="BR7" s="72"/>
      <c r="BS7" s="72"/>
      <c r="BT7" s="72"/>
      <c r="BU7" s="72"/>
      <c r="BV7" s="72"/>
      <c r="BW7" s="72"/>
      <c r="BX7" s="72"/>
      <c r="BY7" s="77"/>
      <c r="BZ7" s="5"/>
    </row>
    <row r="8" spans="1:78" ht="15.75" thickBot="1" x14ac:dyDescent="0.3">
      <c r="A8" s="8"/>
      <c r="B8" s="47"/>
      <c r="C8" s="21"/>
      <c r="D8" s="19"/>
      <c r="E8" s="24"/>
      <c r="F8" s="18"/>
      <c r="G8" s="25" t="s">
        <v>7</v>
      </c>
      <c r="H8" s="24"/>
      <c r="I8" s="18"/>
      <c r="J8" s="25" t="s">
        <v>7</v>
      </c>
      <c r="K8" s="24"/>
      <c r="L8" s="18"/>
      <c r="M8" s="25" t="s">
        <v>7</v>
      </c>
      <c r="N8" s="24"/>
      <c r="O8" s="18"/>
      <c r="P8" s="25" t="s">
        <v>7</v>
      </c>
      <c r="Q8" s="24"/>
      <c r="R8" s="18"/>
      <c r="S8" s="25" t="s">
        <v>7</v>
      </c>
      <c r="T8" s="24"/>
      <c r="U8" s="18"/>
      <c r="V8" s="25" t="s">
        <v>7</v>
      </c>
      <c r="W8" s="30">
        <f t="shared" si="0"/>
        <v>0</v>
      </c>
      <c r="X8" s="30">
        <f t="shared" si="1"/>
        <v>0</v>
      </c>
      <c r="Y8" s="17">
        <f t="shared" si="2"/>
        <v>0</v>
      </c>
      <c r="Z8" s="76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  <c r="BL8" s="72"/>
      <c r="BM8" s="72"/>
      <c r="BN8" s="72"/>
      <c r="BO8" s="72"/>
      <c r="BP8" s="72"/>
      <c r="BQ8" s="72"/>
      <c r="BR8" s="72"/>
      <c r="BS8" s="72"/>
      <c r="BT8" s="72"/>
      <c r="BU8" s="72"/>
      <c r="BV8" s="72"/>
      <c r="BW8" s="72"/>
      <c r="BX8" s="72"/>
      <c r="BY8" s="77"/>
      <c r="BZ8" s="5"/>
    </row>
    <row r="9" spans="1:78" ht="15.75" thickBot="1" x14ac:dyDescent="0.3">
      <c r="A9" s="8"/>
      <c r="B9" s="47"/>
      <c r="C9" s="21"/>
      <c r="D9" s="19"/>
      <c r="E9" s="24"/>
      <c r="F9" s="18"/>
      <c r="G9" s="25" t="s">
        <v>7</v>
      </c>
      <c r="H9" s="24"/>
      <c r="I9" s="18"/>
      <c r="J9" s="25" t="s">
        <v>7</v>
      </c>
      <c r="K9" s="24"/>
      <c r="L9" s="18"/>
      <c r="M9" s="25" t="s">
        <v>7</v>
      </c>
      <c r="N9" s="24"/>
      <c r="O9" s="18"/>
      <c r="P9" s="25" t="s">
        <v>7</v>
      </c>
      <c r="Q9" s="24"/>
      <c r="R9" s="18"/>
      <c r="S9" s="25" t="s">
        <v>7</v>
      </c>
      <c r="T9" s="24"/>
      <c r="U9" s="18"/>
      <c r="V9" s="25" t="s">
        <v>7</v>
      </c>
      <c r="W9" s="30">
        <f t="shared" si="0"/>
        <v>0</v>
      </c>
      <c r="X9" s="30">
        <f t="shared" si="1"/>
        <v>0</v>
      </c>
      <c r="Y9" s="17">
        <f t="shared" si="2"/>
        <v>0</v>
      </c>
      <c r="Z9" s="76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  <c r="BL9" s="72"/>
      <c r="BM9" s="72"/>
      <c r="BN9" s="72"/>
      <c r="BO9" s="72"/>
      <c r="BP9" s="72"/>
      <c r="BQ9" s="72"/>
      <c r="BR9" s="72"/>
      <c r="BS9" s="72"/>
      <c r="BT9" s="72"/>
      <c r="BU9" s="72"/>
      <c r="BV9" s="72"/>
      <c r="BW9" s="72"/>
      <c r="BX9" s="72"/>
      <c r="BY9" s="77"/>
      <c r="BZ9" s="5"/>
    </row>
    <row r="10" spans="1:78" ht="15.75" thickBot="1" x14ac:dyDescent="0.3">
      <c r="A10" s="8"/>
      <c r="B10" s="47"/>
      <c r="C10" s="21"/>
      <c r="D10" s="19"/>
      <c r="E10" s="24"/>
      <c r="F10" s="18"/>
      <c r="G10" s="25" t="s">
        <v>7</v>
      </c>
      <c r="H10" s="24"/>
      <c r="I10" s="18"/>
      <c r="J10" s="25" t="s">
        <v>7</v>
      </c>
      <c r="K10" s="24"/>
      <c r="L10" s="18"/>
      <c r="M10" s="25" t="s">
        <v>7</v>
      </c>
      <c r="N10" s="24"/>
      <c r="O10" s="18"/>
      <c r="P10" s="25" t="s">
        <v>7</v>
      </c>
      <c r="Q10" s="24"/>
      <c r="R10" s="18"/>
      <c r="S10" s="25" t="s">
        <v>7</v>
      </c>
      <c r="T10" s="24"/>
      <c r="U10" s="18"/>
      <c r="V10" s="25" t="s">
        <v>7</v>
      </c>
      <c r="W10" s="30">
        <f t="shared" si="0"/>
        <v>0</v>
      </c>
      <c r="X10" s="30">
        <f t="shared" si="1"/>
        <v>0</v>
      </c>
      <c r="Y10" s="17">
        <f t="shared" si="2"/>
        <v>0</v>
      </c>
      <c r="Z10" s="76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  <c r="BL10" s="72"/>
      <c r="BM10" s="72"/>
      <c r="BN10" s="72"/>
      <c r="BO10" s="72"/>
      <c r="BP10" s="72"/>
      <c r="BQ10" s="72"/>
      <c r="BR10" s="72"/>
      <c r="BS10" s="72"/>
      <c r="BT10" s="72"/>
      <c r="BU10" s="72"/>
      <c r="BV10" s="72"/>
      <c r="BW10" s="72"/>
      <c r="BX10" s="72"/>
      <c r="BY10" s="77"/>
      <c r="BZ10" s="5"/>
    </row>
    <row r="11" spans="1:78" ht="15.75" thickBot="1" x14ac:dyDescent="0.3">
      <c r="A11" s="8"/>
      <c r="B11" s="47"/>
      <c r="C11" s="21"/>
      <c r="D11" s="19"/>
      <c r="E11" s="24"/>
      <c r="F11" s="18"/>
      <c r="G11" s="25" t="s">
        <v>7</v>
      </c>
      <c r="H11" s="24"/>
      <c r="I11" s="18"/>
      <c r="J11" s="25" t="s">
        <v>7</v>
      </c>
      <c r="K11" s="24"/>
      <c r="L11" s="18"/>
      <c r="M11" s="25" t="s">
        <v>7</v>
      </c>
      <c r="N11" s="24"/>
      <c r="O11" s="18"/>
      <c r="P11" s="25" t="s">
        <v>7</v>
      </c>
      <c r="Q11" s="24"/>
      <c r="R11" s="18"/>
      <c r="S11" s="25" t="s">
        <v>7</v>
      </c>
      <c r="T11" s="24"/>
      <c r="U11" s="18"/>
      <c r="V11" s="25" t="s">
        <v>7</v>
      </c>
      <c r="W11" s="30">
        <f t="shared" si="0"/>
        <v>0</v>
      </c>
      <c r="X11" s="30">
        <f t="shared" si="1"/>
        <v>0</v>
      </c>
      <c r="Y11" s="17">
        <f t="shared" si="2"/>
        <v>0</v>
      </c>
      <c r="Z11" s="76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  <c r="BL11" s="72"/>
      <c r="BM11" s="72"/>
      <c r="BN11" s="72"/>
      <c r="BO11" s="72"/>
      <c r="BP11" s="72"/>
      <c r="BQ11" s="72"/>
      <c r="BR11" s="72"/>
      <c r="BS11" s="72"/>
      <c r="BT11" s="72"/>
      <c r="BU11" s="72"/>
      <c r="BV11" s="72"/>
      <c r="BW11" s="72"/>
      <c r="BX11" s="72"/>
      <c r="BY11" s="77"/>
      <c r="BZ11" s="5"/>
    </row>
    <row r="12" spans="1:78" ht="15.75" thickBot="1" x14ac:dyDescent="0.3">
      <c r="A12" s="8"/>
      <c r="B12" s="47"/>
      <c r="C12" s="21"/>
      <c r="D12" s="19"/>
      <c r="E12" s="24"/>
      <c r="F12" s="18"/>
      <c r="G12" s="25" t="s">
        <v>7</v>
      </c>
      <c r="H12" s="24"/>
      <c r="I12" s="18"/>
      <c r="J12" s="25" t="s">
        <v>7</v>
      </c>
      <c r="K12" s="24"/>
      <c r="L12" s="18"/>
      <c r="M12" s="25" t="s">
        <v>7</v>
      </c>
      <c r="N12" s="24"/>
      <c r="O12" s="18"/>
      <c r="P12" s="25" t="s">
        <v>7</v>
      </c>
      <c r="Q12" s="24"/>
      <c r="R12" s="18"/>
      <c r="S12" s="25" t="s">
        <v>7</v>
      </c>
      <c r="T12" s="24"/>
      <c r="U12" s="18"/>
      <c r="V12" s="25" t="s">
        <v>7</v>
      </c>
      <c r="W12" s="30">
        <f t="shared" si="0"/>
        <v>0</v>
      </c>
      <c r="X12" s="30">
        <f t="shared" si="1"/>
        <v>0</v>
      </c>
      <c r="Y12" s="17">
        <f t="shared" si="2"/>
        <v>0</v>
      </c>
      <c r="Z12" s="76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77"/>
      <c r="BZ12" s="5"/>
    </row>
    <row r="13" spans="1:78" ht="15.75" thickBot="1" x14ac:dyDescent="0.3">
      <c r="A13" s="8"/>
      <c r="B13" s="47"/>
      <c r="C13" s="21"/>
      <c r="D13" s="19"/>
      <c r="E13" s="24"/>
      <c r="F13" s="18"/>
      <c r="G13" s="25" t="s">
        <v>7</v>
      </c>
      <c r="H13" s="24"/>
      <c r="I13" s="18"/>
      <c r="J13" s="25" t="s">
        <v>7</v>
      </c>
      <c r="K13" s="24"/>
      <c r="L13" s="18"/>
      <c r="M13" s="25" t="s">
        <v>7</v>
      </c>
      <c r="N13" s="24"/>
      <c r="O13" s="18"/>
      <c r="P13" s="25" t="s">
        <v>7</v>
      </c>
      <c r="Q13" s="24"/>
      <c r="R13" s="18"/>
      <c r="S13" s="25" t="s">
        <v>7</v>
      </c>
      <c r="T13" s="24"/>
      <c r="U13" s="18"/>
      <c r="V13" s="25" t="s">
        <v>7</v>
      </c>
      <c r="W13" s="30">
        <f t="shared" si="0"/>
        <v>0</v>
      </c>
      <c r="X13" s="30">
        <f t="shared" si="1"/>
        <v>0</v>
      </c>
      <c r="Y13" s="17">
        <f t="shared" si="2"/>
        <v>0</v>
      </c>
      <c r="Z13" s="76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  <c r="BL13" s="72"/>
      <c r="BM13" s="72"/>
      <c r="BN13" s="72"/>
      <c r="BO13" s="72"/>
      <c r="BP13" s="72"/>
      <c r="BQ13" s="72"/>
      <c r="BR13" s="72"/>
      <c r="BS13" s="72"/>
      <c r="BT13" s="72"/>
      <c r="BU13" s="72"/>
      <c r="BV13" s="72"/>
      <c r="BW13" s="72"/>
      <c r="BX13" s="72"/>
      <c r="BY13" s="77"/>
      <c r="BZ13" s="5"/>
    </row>
    <row r="14" spans="1:78" ht="15.75" thickBot="1" x14ac:dyDescent="0.3">
      <c r="A14" s="8"/>
      <c r="B14" s="47"/>
      <c r="C14" s="21"/>
      <c r="D14" s="19"/>
      <c r="E14" s="24"/>
      <c r="F14" s="18"/>
      <c r="G14" s="25" t="s">
        <v>7</v>
      </c>
      <c r="H14" s="24"/>
      <c r="I14" s="18"/>
      <c r="J14" s="25" t="s">
        <v>7</v>
      </c>
      <c r="K14" s="24"/>
      <c r="L14" s="18"/>
      <c r="M14" s="25" t="s">
        <v>7</v>
      </c>
      <c r="N14" s="24"/>
      <c r="O14" s="18"/>
      <c r="P14" s="25" t="s">
        <v>7</v>
      </c>
      <c r="Q14" s="24"/>
      <c r="R14" s="18"/>
      <c r="S14" s="25" t="s">
        <v>7</v>
      </c>
      <c r="T14" s="24"/>
      <c r="U14" s="18"/>
      <c r="V14" s="25" t="s">
        <v>7</v>
      </c>
      <c r="W14" s="30">
        <f t="shared" si="0"/>
        <v>0</v>
      </c>
      <c r="X14" s="30">
        <f t="shared" si="1"/>
        <v>0</v>
      </c>
      <c r="Y14" s="17">
        <f t="shared" si="2"/>
        <v>0</v>
      </c>
      <c r="Z14" s="76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  <c r="BL14" s="72"/>
      <c r="BM14" s="72"/>
      <c r="BN14" s="72"/>
      <c r="BO14" s="72"/>
      <c r="BP14" s="72"/>
      <c r="BQ14" s="72"/>
      <c r="BR14" s="72"/>
      <c r="BS14" s="72"/>
      <c r="BT14" s="72"/>
      <c r="BU14" s="72"/>
      <c r="BV14" s="72"/>
      <c r="BW14" s="72"/>
      <c r="BX14" s="72"/>
      <c r="BY14" s="77"/>
      <c r="BZ14" s="5"/>
    </row>
    <row r="15" spans="1:78" ht="15.75" thickBot="1" x14ac:dyDescent="0.3">
      <c r="A15" s="8"/>
      <c r="B15" s="47"/>
      <c r="C15" s="21"/>
      <c r="D15" s="19"/>
      <c r="E15" s="24"/>
      <c r="F15" s="18"/>
      <c r="G15" s="25" t="s">
        <v>7</v>
      </c>
      <c r="H15" s="24"/>
      <c r="I15" s="18"/>
      <c r="J15" s="25" t="s">
        <v>7</v>
      </c>
      <c r="K15" s="24"/>
      <c r="L15" s="18"/>
      <c r="M15" s="25" t="s">
        <v>7</v>
      </c>
      <c r="N15" s="24"/>
      <c r="O15" s="18"/>
      <c r="P15" s="25" t="s">
        <v>7</v>
      </c>
      <c r="Q15" s="24"/>
      <c r="R15" s="18"/>
      <c r="S15" s="25" t="s">
        <v>7</v>
      </c>
      <c r="T15" s="24"/>
      <c r="U15" s="18"/>
      <c r="V15" s="25" t="s">
        <v>7</v>
      </c>
      <c r="W15" s="30">
        <f t="shared" si="0"/>
        <v>0</v>
      </c>
      <c r="X15" s="30">
        <f t="shared" si="1"/>
        <v>0</v>
      </c>
      <c r="Y15" s="17">
        <f t="shared" si="2"/>
        <v>0</v>
      </c>
      <c r="Z15" s="76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  <c r="BL15" s="72"/>
      <c r="BM15" s="72"/>
      <c r="BN15" s="72"/>
      <c r="BO15" s="72"/>
      <c r="BP15" s="72"/>
      <c r="BQ15" s="72"/>
      <c r="BR15" s="72"/>
      <c r="BS15" s="72"/>
      <c r="BT15" s="72"/>
      <c r="BU15" s="72"/>
      <c r="BV15" s="72"/>
      <c r="BW15" s="72"/>
      <c r="BX15" s="72"/>
      <c r="BY15" s="77"/>
      <c r="BZ15" s="5"/>
    </row>
    <row r="16" spans="1:78" ht="15.75" thickBot="1" x14ac:dyDescent="0.3">
      <c r="A16" s="8"/>
      <c r="B16" s="47"/>
      <c r="C16" s="21"/>
      <c r="D16" s="19"/>
      <c r="E16" s="24"/>
      <c r="F16" s="18"/>
      <c r="G16" s="25" t="s">
        <v>7</v>
      </c>
      <c r="H16" s="24"/>
      <c r="I16" s="18"/>
      <c r="J16" s="25" t="s">
        <v>7</v>
      </c>
      <c r="K16" s="24"/>
      <c r="L16" s="18"/>
      <c r="M16" s="25" t="s">
        <v>7</v>
      </c>
      <c r="N16" s="24"/>
      <c r="O16" s="18"/>
      <c r="P16" s="25" t="s">
        <v>7</v>
      </c>
      <c r="Q16" s="24"/>
      <c r="R16" s="18"/>
      <c r="S16" s="25" t="s">
        <v>7</v>
      </c>
      <c r="T16" s="24"/>
      <c r="U16" s="18"/>
      <c r="V16" s="25" t="s">
        <v>7</v>
      </c>
      <c r="W16" s="30">
        <f t="shared" si="0"/>
        <v>0</v>
      </c>
      <c r="X16" s="30">
        <f t="shared" si="1"/>
        <v>0</v>
      </c>
      <c r="Y16" s="17">
        <f t="shared" si="2"/>
        <v>0</v>
      </c>
      <c r="Z16" s="76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  <c r="BL16" s="72"/>
      <c r="BM16" s="72"/>
      <c r="BN16" s="72"/>
      <c r="BO16" s="72"/>
      <c r="BP16" s="72"/>
      <c r="BQ16" s="72"/>
      <c r="BR16" s="72"/>
      <c r="BS16" s="72"/>
      <c r="BT16" s="72"/>
      <c r="BU16" s="72"/>
      <c r="BV16" s="72"/>
      <c r="BW16" s="72"/>
      <c r="BX16" s="72"/>
      <c r="BY16" s="77"/>
      <c r="BZ16" s="5"/>
    </row>
    <row r="17" spans="1:78" ht="15.75" thickBot="1" x14ac:dyDescent="0.3">
      <c r="A17" s="8"/>
      <c r="B17" s="47"/>
      <c r="C17" s="21"/>
      <c r="D17" s="19"/>
      <c r="E17" s="24"/>
      <c r="F17" s="18"/>
      <c r="G17" s="25" t="s">
        <v>7</v>
      </c>
      <c r="H17" s="24"/>
      <c r="I17" s="18"/>
      <c r="J17" s="25" t="s">
        <v>7</v>
      </c>
      <c r="K17" s="24"/>
      <c r="L17" s="18"/>
      <c r="M17" s="25" t="s">
        <v>7</v>
      </c>
      <c r="N17" s="24"/>
      <c r="O17" s="18"/>
      <c r="P17" s="25" t="s">
        <v>7</v>
      </c>
      <c r="Q17" s="24"/>
      <c r="R17" s="18"/>
      <c r="S17" s="25" t="s">
        <v>7</v>
      </c>
      <c r="T17" s="24"/>
      <c r="U17" s="18"/>
      <c r="V17" s="25" t="s">
        <v>7</v>
      </c>
      <c r="W17" s="30">
        <f t="shared" si="0"/>
        <v>0</v>
      </c>
      <c r="X17" s="30">
        <f t="shared" si="1"/>
        <v>0</v>
      </c>
      <c r="Y17" s="17">
        <f t="shared" si="2"/>
        <v>0</v>
      </c>
      <c r="Z17" s="76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7"/>
      <c r="BZ17" s="5"/>
    </row>
    <row r="18" spans="1:78" ht="15.75" thickBot="1" x14ac:dyDescent="0.3">
      <c r="A18" s="8"/>
      <c r="B18" s="47"/>
      <c r="C18" s="21"/>
      <c r="D18" s="19"/>
      <c r="E18" s="24"/>
      <c r="F18" s="18"/>
      <c r="G18" s="25" t="s">
        <v>7</v>
      </c>
      <c r="H18" s="24"/>
      <c r="I18" s="18"/>
      <c r="J18" s="25" t="s">
        <v>7</v>
      </c>
      <c r="K18" s="24"/>
      <c r="L18" s="18"/>
      <c r="M18" s="25" t="s">
        <v>7</v>
      </c>
      <c r="N18" s="24"/>
      <c r="O18" s="18"/>
      <c r="P18" s="25" t="s">
        <v>7</v>
      </c>
      <c r="Q18" s="24"/>
      <c r="R18" s="18"/>
      <c r="S18" s="25" t="s">
        <v>7</v>
      </c>
      <c r="T18" s="24"/>
      <c r="U18" s="18"/>
      <c r="V18" s="25" t="s">
        <v>7</v>
      </c>
      <c r="W18" s="30">
        <f t="shared" si="0"/>
        <v>0</v>
      </c>
      <c r="X18" s="30">
        <f t="shared" si="1"/>
        <v>0</v>
      </c>
      <c r="Y18" s="17">
        <f t="shared" si="2"/>
        <v>0</v>
      </c>
      <c r="Z18" s="76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77"/>
      <c r="BZ18" s="5"/>
    </row>
    <row r="19" spans="1:78" ht="15.75" thickBot="1" x14ac:dyDescent="0.3">
      <c r="A19" s="8"/>
      <c r="B19" s="47"/>
      <c r="C19" s="21"/>
      <c r="D19" s="19"/>
      <c r="E19" s="24"/>
      <c r="F19" s="18"/>
      <c r="G19" s="25" t="s">
        <v>7</v>
      </c>
      <c r="H19" s="24"/>
      <c r="I19" s="18"/>
      <c r="J19" s="25" t="s">
        <v>7</v>
      </c>
      <c r="K19" s="24"/>
      <c r="L19" s="18"/>
      <c r="M19" s="25" t="s">
        <v>7</v>
      </c>
      <c r="N19" s="24"/>
      <c r="O19" s="18"/>
      <c r="P19" s="25" t="s">
        <v>7</v>
      </c>
      <c r="Q19" s="24"/>
      <c r="R19" s="18"/>
      <c r="S19" s="25" t="s">
        <v>7</v>
      </c>
      <c r="T19" s="24"/>
      <c r="U19" s="18"/>
      <c r="V19" s="25" t="s">
        <v>7</v>
      </c>
      <c r="W19" s="30">
        <f t="shared" si="0"/>
        <v>0</v>
      </c>
      <c r="X19" s="30">
        <f t="shared" si="1"/>
        <v>0</v>
      </c>
      <c r="Y19" s="17">
        <f t="shared" si="2"/>
        <v>0</v>
      </c>
      <c r="Z19" s="76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7"/>
      <c r="BZ19" s="5"/>
    </row>
    <row r="20" spans="1:78" ht="15.75" thickBot="1" x14ac:dyDescent="0.3">
      <c r="A20" s="8"/>
      <c r="B20" s="48"/>
      <c r="C20" s="22"/>
      <c r="D20" s="19"/>
      <c r="E20" s="24"/>
      <c r="F20" s="18"/>
      <c r="G20" s="25" t="s">
        <v>7</v>
      </c>
      <c r="H20" s="24"/>
      <c r="I20" s="18"/>
      <c r="J20" s="25" t="s">
        <v>7</v>
      </c>
      <c r="K20" s="24"/>
      <c r="L20" s="18"/>
      <c r="M20" s="25" t="s">
        <v>7</v>
      </c>
      <c r="N20" s="24"/>
      <c r="O20" s="18"/>
      <c r="P20" s="25" t="s">
        <v>7</v>
      </c>
      <c r="Q20" s="24"/>
      <c r="R20" s="18"/>
      <c r="S20" s="25" t="s">
        <v>7</v>
      </c>
      <c r="T20" s="24"/>
      <c r="U20" s="18"/>
      <c r="V20" s="25" t="s">
        <v>7</v>
      </c>
      <c r="W20" s="30">
        <f t="shared" si="0"/>
        <v>0</v>
      </c>
      <c r="X20" s="30">
        <f>(IF(H20&gt;F20,H20-F20,0)+(IF(K22&gt;I22,K22-I22,0)+(IF(N20&gt;L20,N20-L20,0))))</f>
        <v>0</v>
      </c>
      <c r="Y20" s="17">
        <f t="shared" si="2"/>
        <v>0</v>
      </c>
      <c r="Z20" s="79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80"/>
      <c r="BC20" s="80"/>
      <c r="BD20" s="80"/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1"/>
      <c r="BZ20" s="5"/>
    </row>
    <row r="21" spans="1:78" ht="8.25" customHeight="1" thickBot="1" x14ac:dyDescent="0.3">
      <c r="A21" s="8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5"/>
    </row>
    <row r="22" spans="1:78" ht="15.75" thickBot="1" x14ac:dyDescent="0.3">
      <c r="A22" s="8"/>
      <c r="B22" s="83" t="s">
        <v>70</v>
      </c>
      <c r="C22" s="68"/>
      <c r="D22" s="59" t="s">
        <v>66</v>
      </c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82">
        <f>COUNTIFS($G$6:$G$20,"A",$E$6:$E$20,"&lt;="&amp;Z$5,$F$6:$F$20,"&gt;"&amp;Z$5)</f>
        <v>1</v>
      </c>
      <c r="AA22" s="82">
        <f t="shared" ref="AA22:BY22" si="3">COUNTIFS($G$6:$G$20,"A",$E$6:$E$20,"&lt;="&amp;AA$5,$F$6:$F$20,"&gt;"&amp;AA$5)</f>
        <v>0</v>
      </c>
      <c r="AB22" s="82">
        <f t="shared" si="3"/>
        <v>0</v>
      </c>
      <c r="AC22" s="82">
        <f t="shared" si="3"/>
        <v>0</v>
      </c>
      <c r="AD22" s="82">
        <f t="shared" si="3"/>
        <v>0</v>
      </c>
      <c r="AE22" s="82">
        <f t="shared" si="3"/>
        <v>0</v>
      </c>
      <c r="AF22" s="82">
        <f t="shared" si="3"/>
        <v>0</v>
      </c>
      <c r="AG22" s="82">
        <f t="shared" si="3"/>
        <v>0</v>
      </c>
      <c r="AH22" s="82">
        <f t="shared" si="3"/>
        <v>0</v>
      </c>
      <c r="AI22" s="82">
        <f t="shared" si="3"/>
        <v>0</v>
      </c>
      <c r="AJ22" s="82">
        <f t="shared" si="3"/>
        <v>0</v>
      </c>
      <c r="AK22" s="82">
        <f t="shared" si="3"/>
        <v>0</v>
      </c>
      <c r="AL22" s="82">
        <f t="shared" si="3"/>
        <v>0</v>
      </c>
      <c r="AM22" s="82">
        <f t="shared" si="3"/>
        <v>0</v>
      </c>
      <c r="AN22" s="82">
        <f t="shared" si="3"/>
        <v>0</v>
      </c>
      <c r="AO22" s="82">
        <f t="shared" si="3"/>
        <v>0</v>
      </c>
      <c r="AP22" s="82">
        <f t="shared" si="3"/>
        <v>0</v>
      </c>
      <c r="AQ22" s="82">
        <f t="shared" si="3"/>
        <v>0</v>
      </c>
      <c r="AR22" s="82">
        <f t="shared" si="3"/>
        <v>0</v>
      </c>
      <c r="AS22" s="82">
        <f t="shared" si="3"/>
        <v>0</v>
      </c>
      <c r="AT22" s="82">
        <f t="shared" si="3"/>
        <v>0</v>
      </c>
      <c r="AU22" s="82">
        <f t="shared" si="3"/>
        <v>0</v>
      </c>
      <c r="AV22" s="82">
        <f t="shared" si="3"/>
        <v>0</v>
      </c>
      <c r="AW22" s="82">
        <f t="shared" si="3"/>
        <v>0</v>
      </c>
      <c r="AX22" s="82">
        <f t="shared" si="3"/>
        <v>0</v>
      </c>
      <c r="AY22" s="82">
        <f t="shared" si="3"/>
        <v>0</v>
      </c>
      <c r="AZ22" s="82">
        <f t="shared" si="3"/>
        <v>0</v>
      </c>
      <c r="BA22" s="82">
        <f t="shared" si="3"/>
        <v>0</v>
      </c>
      <c r="BB22" s="82">
        <f t="shared" si="3"/>
        <v>0</v>
      </c>
      <c r="BC22" s="82">
        <f t="shared" si="3"/>
        <v>0</v>
      </c>
      <c r="BD22" s="82">
        <f t="shared" si="3"/>
        <v>0</v>
      </c>
      <c r="BE22" s="82">
        <f t="shared" si="3"/>
        <v>0</v>
      </c>
      <c r="BF22" s="82">
        <f t="shared" si="3"/>
        <v>0</v>
      </c>
      <c r="BG22" s="82">
        <f t="shared" si="3"/>
        <v>0</v>
      </c>
      <c r="BH22" s="82">
        <f t="shared" si="3"/>
        <v>0</v>
      </c>
      <c r="BI22" s="82">
        <f t="shared" si="3"/>
        <v>0</v>
      </c>
      <c r="BJ22" s="82">
        <f t="shared" si="3"/>
        <v>0</v>
      </c>
      <c r="BK22" s="82">
        <f t="shared" si="3"/>
        <v>0</v>
      </c>
      <c r="BL22" s="82">
        <f t="shared" si="3"/>
        <v>0</v>
      </c>
      <c r="BM22" s="82">
        <f t="shared" si="3"/>
        <v>0</v>
      </c>
      <c r="BN22" s="82">
        <f t="shared" si="3"/>
        <v>0</v>
      </c>
      <c r="BO22" s="82">
        <f t="shared" si="3"/>
        <v>0</v>
      </c>
      <c r="BP22" s="82">
        <f t="shared" si="3"/>
        <v>0</v>
      </c>
      <c r="BQ22" s="82">
        <f t="shared" si="3"/>
        <v>0</v>
      </c>
      <c r="BR22" s="82">
        <f t="shared" si="3"/>
        <v>0</v>
      </c>
      <c r="BS22" s="82">
        <f t="shared" si="3"/>
        <v>0</v>
      </c>
      <c r="BT22" s="82">
        <f t="shared" si="3"/>
        <v>0</v>
      </c>
      <c r="BU22" s="82">
        <f t="shared" si="3"/>
        <v>0</v>
      </c>
      <c r="BV22" s="82">
        <f t="shared" si="3"/>
        <v>0</v>
      </c>
      <c r="BW22" s="82">
        <f t="shared" si="3"/>
        <v>0</v>
      </c>
      <c r="BX22" s="82">
        <f t="shared" si="3"/>
        <v>0</v>
      </c>
      <c r="BY22" s="89">
        <f t="shared" si="3"/>
        <v>0</v>
      </c>
      <c r="BZ22" s="5"/>
    </row>
    <row r="23" spans="1:78" ht="15.75" thickBot="1" x14ac:dyDescent="0.3">
      <c r="A23" s="8"/>
      <c r="B23" s="84"/>
      <c r="C23" s="85"/>
      <c r="D23" s="62" t="s">
        <v>67</v>
      </c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82">
        <f>COUNTIFS($G$6:$G$20,"C",$E$6:$E$20,"&lt;="&amp;Z$5,$F$6:$F$20,"&gt;"&amp;Z$5)</f>
        <v>0</v>
      </c>
      <c r="AA23" s="82">
        <f t="shared" ref="AA23:BY23" si="4">COUNTIFS($G$6:$G$20,"C",$E$6:$E$20,"&lt;="&amp;AA$5,$F$6:$F$20,"&gt;"&amp;AA$5)</f>
        <v>0</v>
      </c>
      <c r="AB23" s="82">
        <f t="shared" si="4"/>
        <v>0</v>
      </c>
      <c r="AC23" s="82">
        <f t="shared" si="4"/>
        <v>0</v>
      </c>
      <c r="AD23" s="82">
        <f t="shared" si="4"/>
        <v>0</v>
      </c>
      <c r="AE23" s="82">
        <f t="shared" si="4"/>
        <v>0</v>
      </c>
      <c r="AF23" s="82">
        <f t="shared" si="4"/>
        <v>0</v>
      </c>
      <c r="AG23" s="82">
        <f t="shared" si="4"/>
        <v>0</v>
      </c>
      <c r="AH23" s="82">
        <f t="shared" si="4"/>
        <v>0</v>
      </c>
      <c r="AI23" s="82">
        <f t="shared" si="4"/>
        <v>0</v>
      </c>
      <c r="AJ23" s="82">
        <f t="shared" si="4"/>
        <v>0</v>
      </c>
      <c r="AK23" s="82">
        <f t="shared" si="4"/>
        <v>0</v>
      </c>
      <c r="AL23" s="82">
        <f t="shared" si="4"/>
        <v>0</v>
      </c>
      <c r="AM23" s="82">
        <f t="shared" si="4"/>
        <v>0</v>
      </c>
      <c r="AN23" s="82">
        <f t="shared" si="4"/>
        <v>0</v>
      </c>
      <c r="AO23" s="82">
        <f t="shared" si="4"/>
        <v>0</v>
      </c>
      <c r="AP23" s="82">
        <f t="shared" si="4"/>
        <v>0</v>
      </c>
      <c r="AQ23" s="82">
        <f t="shared" si="4"/>
        <v>0</v>
      </c>
      <c r="AR23" s="82">
        <f t="shared" si="4"/>
        <v>0</v>
      </c>
      <c r="AS23" s="82">
        <f t="shared" si="4"/>
        <v>0</v>
      </c>
      <c r="AT23" s="82">
        <f t="shared" si="4"/>
        <v>0</v>
      </c>
      <c r="AU23" s="82">
        <f t="shared" si="4"/>
        <v>0</v>
      </c>
      <c r="AV23" s="82">
        <f t="shared" si="4"/>
        <v>0</v>
      </c>
      <c r="AW23" s="82">
        <f t="shared" si="4"/>
        <v>0</v>
      </c>
      <c r="AX23" s="82">
        <f t="shared" si="4"/>
        <v>0</v>
      </c>
      <c r="AY23" s="82">
        <f t="shared" si="4"/>
        <v>0</v>
      </c>
      <c r="AZ23" s="82">
        <f t="shared" si="4"/>
        <v>0</v>
      </c>
      <c r="BA23" s="82">
        <f t="shared" si="4"/>
        <v>0</v>
      </c>
      <c r="BB23" s="82">
        <f t="shared" si="4"/>
        <v>0</v>
      </c>
      <c r="BC23" s="82">
        <f t="shared" si="4"/>
        <v>0</v>
      </c>
      <c r="BD23" s="82">
        <f t="shared" si="4"/>
        <v>0</v>
      </c>
      <c r="BE23" s="82">
        <f t="shared" si="4"/>
        <v>0</v>
      </c>
      <c r="BF23" s="82">
        <f t="shared" si="4"/>
        <v>0</v>
      </c>
      <c r="BG23" s="82">
        <f t="shared" si="4"/>
        <v>0</v>
      </c>
      <c r="BH23" s="82">
        <f t="shared" si="4"/>
        <v>0</v>
      </c>
      <c r="BI23" s="82">
        <f t="shared" si="4"/>
        <v>0</v>
      </c>
      <c r="BJ23" s="82">
        <f t="shared" si="4"/>
        <v>0</v>
      </c>
      <c r="BK23" s="82">
        <f t="shared" si="4"/>
        <v>0</v>
      </c>
      <c r="BL23" s="82">
        <f t="shared" si="4"/>
        <v>0</v>
      </c>
      <c r="BM23" s="82">
        <f t="shared" si="4"/>
        <v>0</v>
      </c>
      <c r="BN23" s="82">
        <f t="shared" si="4"/>
        <v>0</v>
      </c>
      <c r="BO23" s="82">
        <f t="shared" si="4"/>
        <v>0</v>
      </c>
      <c r="BP23" s="82">
        <f t="shared" si="4"/>
        <v>0</v>
      </c>
      <c r="BQ23" s="82">
        <f t="shared" si="4"/>
        <v>0</v>
      </c>
      <c r="BR23" s="82">
        <f t="shared" si="4"/>
        <v>0</v>
      </c>
      <c r="BS23" s="82">
        <f t="shared" si="4"/>
        <v>0</v>
      </c>
      <c r="BT23" s="82">
        <f t="shared" si="4"/>
        <v>0</v>
      </c>
      <c r="BU23" s="82">
        <f t="shared" si="4"/>
        <v>0</v>
      </c>
      <c r="BV23" s="82">
        <f t="shared" si="4"/>
        <v>0</v>
      </c>
      <c r="BW23" s="82">
        <f t="shared" si="4"/>
        <v>0</v>
      </c>
      <c r="BX23" s="82">
        <f t="shared" si="4"/>
        <v>0</v>
      </c>
      <c r="BY23" s="89">
        <f t="shared" si="4"/>
        <v>0</v>
      </c>
      <c r="BZ23" s="5"/>
    </row>
    <row r="24" spans="1:78" ht="15.75" thickBot="1" x14ac:dyDescent="0.3">
      <c r="A24" s="8"/>
      <c r="B24" s="84"/>
      <c r="C24" s="85"/>
      <c r="D24" s="64" t="s">
        <v>68</v>
      </c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82">
        <f>COUNTIFS($G$6:$G$20,"B",$E$6:$E$20,"&lt;="&amp;Z$5,$F$6:$F$20,"&gt;"&amp;Z$5)</f>
        <v>0</v>
      </c>
      <c r="AA24" s="82">
        <f t="shared" ref="AA24:BY24" si="5">COUNTIFS($G$6:$G$20,"B",$E$6:$E$20,"&lt;="&amp;AA$5,$F$6:$F$20,"&gt;"&amp;AA$5)</f>
        <v>0</v>
      </c>
      <c r="AB24" s="82">
        <f t="shared" si="5"/>
        <v>0</v>
      </c>
      <c r="AC24" s="82">
        <f t="shared" si="5"/>
        <v>0</v>
      </c>
      <c r="AD24" s="82">
        <f t="shared" si="5"/>
        <v>0</v>
      </c>
      <c r="AE24" s="82">
        <f t="shared" si="5"/>
        <v>0</v>
      </c>
      <c r="AF24" s="82">
        <f t="shared" si="5"/>
        <v>0</v>
      </c>
      <c r="AG24" s="82">
        <f t="shared" si="5"/>
        <v>0</v>
      </c>
      <c r="AH24" s="82">
        <f t="shared" si="5"/>
        <v>0</v>
      </c>
      <c r="AI24" s="82">
        <f t="shared" si="5"/>
        <v>0</v>
      </c>
      <c r="AJ24" s="82">
        <f t="shared" si="5"/>
        <v>0</v>
      </c>
      <c r="AK24" s="82">
        <f t="shared" si="5"/>
        <v>0</v>
      </c>
      <c r="AL24" s="82">
        <f t="shared" si="5"/>
        <v>0</v>
      </c>
      <c r="AM24" s="82">
        <f t="shared" si="5"/>
        <v>0</v>
      </c>
      <c r="AN24" s="82">
        <f t="shared" si="5"/>
        <v>0</v>
      </c>
      <c r="AO24" s="82">
        <f t="shared" si="5"/>
        <v>0</v>
      </c>
      <c r="AP24" s="82">
        <f t="shared" si="5"/>
        <v>0</v>
      </c>
      <c r="AQ24" s="82">
        <f t="shared" si="5"/>
        <v>0</v>
      </c>
      <c r="AR24" s="82">
        <f t="shared" si="5"/>
        <v>0</v>
      </c>
      <c r="AS24" s="82">
        <f t="shared" si="5"/>
        <v>0</v>
      </c>
      <c r="AT24" s="82">
        <f t="shared" si="5"/>
        <v>0</v>
      </c>
      <c r="AU24" s="82">
        <f t="shared" si="5"/>
        <v>0</v>
      </c>
      <c r="AV24" s="82">
        <f t="shared" si="5"/>
        <v>0</v>
      </c>
      <c r="AW24" s="82">
        <f t="shared" si="5"/>
        <v>0</v>
      </c>
      <c r="AX24" s="82">
        <f t="shared" si="5"/>
        <v>0</v>
      </c>
      <c r="AY24" s="82">
        <f t="shared" si="5"/>
        <v>0</v>
      </c>
      <c r="AZ24" s="82">
        <f t="shared" si="5"/>
        <v>0</v>
      </c>
      <c r="BA24" s="82">
        <f t="shared" si="5"/>
        <v>0</v>
      </c>
      <c r="BB24" s="82">
        <f t="shared" si="5"/>
        <v>0</v>
      </c>
      <c r="BC24" s="82">
        <f t="shared" si="5"/>
        <v>0</v>
      </c>
      <c r="BD24" s="82">
        <f t="shared" si="5"/>
        <v>0</v>
      </c>
      <c r="BE24" s="82">
        <f t="shared" si="5"/>
        <v>0</v>
      </c>
      <c r="BF24" s="82">
        <f t="shared" si="5"/>
        <v>0</v>
      </c>
      <c r="BG24" s="82">
        <f t="shared" si="5"/>
        <v>0</v>
      </c>
      <c r="BH24" s="82">
        <f t="shared" si="5"/>
        <v>0</v>
      </c>
      <c r="BI24" s="82">
        <f t="shared" si="5"/>
        <v>0</v>
      </c>
      <c r="BJ24" s="82">
        <f t="shared" si="5"/>
        <v>0</v>
      </c>
      <c r="BK24" s="82">
        <f t="shared" si="5"/>
        <v>0</v>
      </c>
      <c r="BL24" s="82">
        <f t="shared" si="5"/>
        <v>0</v>
      </c>
      <c r="BM24" s="82">
        <f t="shared" si="5"/>
        <v>0</v>
      </c>
      <c r="BN24" s="82">
        <f t="shared" si="5"/>
        <v>0</v>
      </c>
      <c r="BO24" s="82">
        <f t="shared" si="5"/>
        <v>0</v>
      </c>
      <c r="BP24" s="82">
        <f t="shared" si="5"/>
        <v>0</v>
      </c>
      <c r="BQ24" s="82">
        <f t="shared" si="5"/>
        <v>0</v>
      </c>
      <c r="BR24" s="82">
        <f t="shared" si="5"/>
        <v>0</v>
      </c>
      <c r="BS24" s="82">
        <f t="shared" si="5"/>
        <v>0</v>
      </c>
      <c r="BT24" s="82">
        <f t="shared" si="5"/>
        <v>0</v>
      </c>
      <c r="BU24" s="82">
        <f t="shared" si="5"/>
        <v>0</v>
      </c>
      <c r="BV24" s="82">
        <f t="shared" si="5"/>
        <v>0</v>
      </c>
      <c r="BW24" s="82">
        <f t="shared" si="5"/>
        <v>0</v>
      </c>
      <c r="BX24" s="82">
        <f t="shared" si="5"/>
        <v>0</v>
      </c>
      <c r="BY24" s="89">
        <f t="shared" si="5"/>
        <v>0</v>
      </c>
      <c r="BZ24" s="5"/>
    </row>
    <row r="25" spans="1:78" ht="15.75" thickBot="1" x14ac:dyDescent="0.3">
      <c r="A25" s="8"/>
      <c r="B25" s="86"/>
      <c r="C25" s="69"/>
      <c r="D25" s="66" t="s">
        <v>69</v>
      </c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90">
        <f>COUNTIFS($G$6:$G$20,"LS",$E$6:$E$20,"&lt;="&amp;Z$5,$F$6:$F$20,"&gt;"&amp;Z$5)</f>
        <v>0</v>
      </c>
      <c r="AA25" s="90">
        <f t="shared" ref="AA25:BY25" si="6">COUNTIFS($G$6:$G$20,"LS",$E$6:$E$20,"&lt;="&amp;AA$5,$F$6:$F$20,"&gt;"&amp;AA$5)</f>
        <v>0</v>
      </c>
      <c r="AB25" s="90">
        <f t="shared" si="6"/>
        <v>0</v>
      </c>
      <c r="AC25" s="90">
        <f t="shared" si="6"/>
        <v>0</v>
      </c>
      <c r="AD25" s="90">
        <f t="shared" si="6"/>
        <v>0</v>
      </c>
      <c r="AE25" s="90">
        <f t="shared" si="6"/>
        <v>0</v>
      </c>
      <c r="AF25" s="90">
        <f t="shared" si="6"/>
        <v>0</v>
      </c>
      <c r="AG25" s="90">
        <f t="shared" si="6"/>
        <v>0</v>
      </c>
      <c r="AH25" s="90">
        <f t="shared" si="6"/>
        <v>0</v>
      </c>
      <c r="AI25" s="90">
        <f t="shared" si="6"/>
        <v>0</v>
      </c>
      <c r="AJ25" s="90">
        <f t="shared" si="6"/>
        <v>0</v>
      </c>
      <c r="AK25" s="90">
        <f t="shared" si="6"/>
        <v>0</v>
      </c>
      <c r="AL25" s="90">
        <f t="shared" si="6"/>
        <v>0</v>
      </c>
      <c r="AM25" s="90">
        <f t="shared" si="6"/>
        <v>0</v>
      </c>
      <c r="AN25" s="90">
        <f t="shared" si="6"/>
        <v>0</v>
      </c>
      <c r="AO25" s="90">
        <f t="shared" si="6"/>
        <v>0</v>
      </c>
      <c r="AP25" s="90">
        <f t="shared" si="6"/>
        <v>0</v>
      </c>
      <c r="AQ25" s="90">
        <f t="shared" si="6"/>
        <v>0</v>
      </c>
      <c r="AR25" s="90">
        <f t="shared" si="6"/>
        <v>0</v>
      </c>
      <c r="AS25" s="90">
        <f t="shared" si="6"/>
        <v>0</v>
      </c>
      <c r="AT25" s="90">
        <f t="shared" si="6"/>
        <v>0</v>
      </c>
      <c r="AU25" s="90">
        <f t="shared" si="6"/>
        <v>0</v>
      </c>
      <c r="AV25" s="90">
        <f t="shared" si="6"/>
        <v>0</v>
      </c>
      <c r="AW25" s="90">
        <f t="shared" si="6"/>
        <v>0</v>
      </c>
      <c r="AX25" s="90">
        <f t="shared" si="6"/>
        <v>0</v>
      </c>
      <c r="AY25" s="90">
        <f t="shared" si="6"/>
        <v>0</v>
      </c>
      <c r="AZ25" s="90">
        <f t="shared" si="6"/>
        <v>0</v>
      </c>
      <c r="BA25" s="90">
        <f t="shared" si="6"/>
        <v>0</v>
      </c>
      <c r="BB25" s="90">
        <f t="shared" si="6"/>
        <v>0</v>
      </c>
      <c r="BC25" s="90">
        <f t="shared" si="6"/>
        <v>0</v>
      </c>
      <c r="BD25" s="90">
        <f t="shared" si="6"/>
        <v>0</v>
      </c>
      <c r="BE25" s="90">
        <f t="shared" si="6"/>
        <v>0</v>
      </c>
      <c r="BF25" s="90">
        <f t="shared" si="6"/>
        <v>0</v>
      </c>
      <c r="BG25" s="90">
        <f t="shared" si="6"/>
        <v>0</v>
      </c>
      <c r="BH25" s="90">
        <f t="shared" si="6"/>
        <v>0</v>
      </c>
      <c r="BI25" s="90">
        <f t="shared" si="6"/>
        <v>0</v>
      </c>
      <c r="BJ25" s="90">
        <f t="shared" si="6"/>
        <v>0</v>
      </c>
      <c r="BK25" s="90">
        <f t="shared" si="6"/>
        <v>0</v>
      </c>
      <c r="BL25" s="90">
        <f t="shared" si="6"/>
        <v>0</v>
      </c>
      <c r="BM25" s="90">
        <f t="shared" si="6"/>
        <v>0</v>
      </c>
      <c r="BN25" s="90">
        <f t="shared" si="6"/>
        <v>0</v>
      </c>
      <c r="BO25" s="90">
        <f t="shared" si="6"/>
        <v>0</v>
      </c>
      <c r="BP25" s="90">
        <f t="shared" si="6"/>
        <v>0</v>
      </c>
      <c r="BQ25" s="90">
        <f t="shared" si="6"/>
        <v>0</v>
      </c>
      <c r="BR25" s="90">
        <f t="shared" si="6"/>
        <v>0</v>
      </c>
      <c r="BS25" s="90">
        <f t="shared" si="6"/>
        <v>0</v>
      </c>
      <c r="BT25" s="90">
        <f t="shared" si="6"/>
        <v>0</v>
      </c>
      <c r="BU25" s="90">
        <f t="shared" si="6"/>
        <v>0</v>
      </c>
      <c r="BV25" s="90">
        <f t="shared" si="6"/>
        <v>0</v>
      </c>
      <c r="BW25" s="90">
        <f t="shared" si="6"/>
        <v>0</v>
      </c>
      <c r="BX25" s="90">
        <f t="shared" si="6"/>
        <v>0</v>
      </c>
      <c r="BY25" s="61">
        <f t="shared" si="6"/>
        <v>0</v>
      </c>
      <c r="BZ25" s="5"/>
    </row>
    <row r="26" spans="1:78" ht="8.25" customHeight="1" thickBot="1" x14ac:dyDescent="0.3">
      <c r="A26" s="8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5"/>
    </row>
    <row r="27" spans="1:78" ht="8.25" customHeight="1" thickBot="1" x14ac:dyDescent="0.3">
      <c r="A27" s="9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10"/>
    </row>
  </sheetData>
  <mergeCells count="34">
    <mergeCell ref="B22:C25"/>
    <mergeCell ref="D22:Y22"/>
    <mergeCell ref="D23:Y23"/>
    <mergeCell ref="D24:Y24"/>
    <mergeCell ref="D25:Y25"/>
    <mergeCell ref="BV4:BY4"/>
    <mergeCell ref="AX4:BA4"/>
    <mergeCell ref="BB4:BE4"/>
    <mergeCell ref="BF4:BI4"/>
    <mergeCell ref="BJ4:BM4"/>
    <mergeCell ref="BN4:BQ4"/>
    <mergeCell ref="BR4:BU4"/>
    <mergeCell ref="AT4:AW4"/>
    <mergeCell ref="Z4:AC4"/>
    <mergeCell ref="AD4:AG4"/>
    <mergeCell ref="AH4:AK4"/>
    <mergeCell ref="AL4:AO4"/>
    <mergeCell ref="AP4:AS4"/>
    <mergeCell ref="B6:B20"/>
    <mergeCell ref="K2:K3"/>
    <mergeCell ref="D2:E3"/>
    <mergeCell ref="F2:G3"/>
    <mergeCell ref="H2:I3"/>
    <mergeCell ref="B2:C3"/>
    <mergeCell ref="E5:G5"/>
    <mergeCell ref="H5:J5"/>
    <mergeCell ref="K5:M5"/>
    <mergeCell ref="N5:P5"/>
    <mergeCell ref="Q5:S5"/>
    <mergeCell ref="T5:V5"/>
    <mergeCell ref="L2:N3"/>
    <mergeCell ref="O2:O3"/>
    <mergeCell ref="P2:S3"/>
    <mergeCell ref="T2:Y3"/>
  </mergeCells>
  <phoneticPr fontId="2" type="noConversion"/>
  <conditionalFormatting sqref="Z6:BY20">
    <cfRule type="expression" dxfId="102" priority="496">
      <formula>IF(AND(Z$5&gt;=$H6,Z$5&lt;$I6),$J6="C",0)</formula>
    </cfRule>
    <cfRule type="expression" dxfId="101" priority="497">
      <formula>IF(AND(Z$5&gt;=$E6,Z$5&lt;$F6),$G6="C",0)</formula>
    </cfRule>
    <cfRule type="expression" dxfId="100" priority="577">
      <formula>IF(AND(Z$5&gt;=$H6,Z$5&lt;$I6),$J6="LS",0)</formula>
    </cfRule>
    <cfRule type="expression" dxfId="99" priority="579">
      <formula>IF(AND(Z$5&gt;=$E6,Z$5&lt;$F6),$G6="LS",0)</formula>
    </cfRule>
    <cfRule type="expression" dxfId="98" priority="581">
      <formula>IF(AND(Z$5&gt;=$N6,Z$5&lt;$O6),$P6="B",0)</formula>
    </cfRule>
    <cfRule type="expression" dxfId="97" priority="582">
      <formula>IF(AND(Z$5&gt;=$K6,Z$5&lt;$L6),$M6="B",0)</formula>
    </cfRule>
    <cfRule type="expression" dxfId="96" priority="583">
      <formula>IF(AND(Z$5&gt;=$H6,Z$5&lt;$I6),$J6="B",0)</formula>
    </cfRule>
    <cfRule type="expression" dxfId="95" priority="584">
      <formula>IF(AND(Z$5&gt;=$E6,Z$5&lt;$F6),$G6="B",0)</formula>
    </cfRule>
    <cfRule type="expression" dxfId="94" priority="585">
      <formula>IF(AND(Z$5&gt;=$N6,Z$5&lt;$O6),$P6="A",0)</formula>
    </cfRule>
    <cfRule type="expression" dxfId="93" priority="586">
      <formula>IF(AND(Z$5&gt;=$K6,Z$5&lt;$L6),$M6="A",0)</formula>
    </cfRule>
    <cfRule type="expression" dxfId="92" priority="587">
      <formula>IF(AND(Z$5&gt;=$H6,Z$5&lt;$I6),$J6="A",0)</formula>
    </cfRule>
    <cfRule type="expression" dxfId="91" priority="594">
      <formula>IF(AND(Z$5&gt;=$E6,Z$5&lt;$F6),$G6="A",0)</formula>
    </cfRule>
  </conditionalFormatting>
  <conditionalFormatting sqref="W6:BY20">
    <cfRule type="expression" dxfId="90" priority="491" stopIfTrue="1">
      <formula>IF($D6="Maladie",1,0)</formula>
    </cfRule>
    <cfRule type="expression" dxfId="89" priority="492" stopIfTrue="1">
      <formula>IF($D6="CP/Ajec/Recup",1,0)</formula>
    </cfRule>
    <cfRule type="expression" dxfId="88" priority="493" stopIfTrue="1">
      <formula>IF($D6="Repos",1,0)</formula>
    </cfRule>
  </conditionalFormatting>
  <conditionalFormatting sqref="Z6:BY20">
    <cfRule type="expression" dxfId="87" priority="494">
      <formula>IF(AND(Z$5&gt;=$N6,Z$5&lt;$O6),$P6="C",0)</formula>
    </cfRule>
    <cfRule type="expression" dxfId="86" priority="495">
      <formula>IF(AND(Z$5&gt;=$K6,Z$5&lt;$L6),$M6="C",0)</formula>
    </cfRule>
    <cfRule type="expression" dxfId="85" priority="498">
      <formula>IF(AND(Z$5&gt;=$N6,Z$5&lt;$O6),$P6="LS",0)</formula>
    </cfRule>
    <cfRule type="expression" dxfId="84" priority="576">
      <formula>IF(AND(Z$5&gt;=$K6,Z$5&lt;$L6),$M6="LS",0)</formula>
    </cfRule>
  </conditionalFormatting>
  <conditionalFormatting sqref="G6:G20">
    <cfRule type="expression" dxfId="74" priority="107" stopIfTrue="1">
      <formula>IF($D6="Maladie",1,0)</formula>
    </cfRule>
    <cfRule type="expression" dxfId="73" priority="108" stopIfTrue="1">
      <formula>IF($D6="CP/Ajec/Recup",1,0)</formula>
    </cfRule>
    <cfRule type="expression" dxfId="72" priority="109" stopIfTrue="1">
      <formula>IF($D6="Repos",1,0)</formula>
    </cfRule>
  </conditionalFormatting>
  <conditionalFormatting sqref="E6:F20">
    <cfRule type="expression" dxfId="71" priority="104" stopIfTrue="1">
      <formula>IF($D6="Maladie",1,0)</formula>
    </cfRule>
    <cfRule type="expression" dxfId="70" priority="105" stopIfTrue="1">
      <formula>IF($D6="CP/Ajec/Recup",1,0)</formula>
    </cfRule>
    <cfRule type="expression" dxfId="69" priority="106" stopIfTrue="1">
      <formula>IF($D6="Repos",1,0)</formula>
    </cfRule>
  </conditionalFormatting>
  <conditionalFormatting sqref="H6:I20">
    <cfRule type="expression" dxfId="68" priority="98" stopIfTrue="1">
      <formula>IF($D6="Maladie",1,0)</formula>
    </cfRule>
    <cfRule type="expression" dxfId="67" priority="99" stopIfTrue="1">
      <formula>IF($D6="CP/Ajec/Recup",1,0)</formula>
    </cfRule>
    <cfRule type="expression" dxfId="66" priority="100" stopIfTrue="1">
      <formula>IF($D6="Repos",1,0)</formula>
    </cfRule>
  </conditionalFormatting>
  <conditionalFormatting sqref="K6:L20">
    <cfRule type="expression" dxfId="65" priority="92" stopIfTrue="1">
      <formula>IF($D6="Maladie",1,0)</formula>
    </cfRule>
    <cfRule type="expression" dxfId="64" priority="93" stopIfTrue="1">
      <formula>IF($D6="CP/Ajec/Recup",1,0)</formula>
    </cfRule>
    <cfRule type="expression" dxfId="63" priority="94" stopIfTrue="1">
      <formula>IF($D6="Repos",1,0)</formula>
    </cfRule>
  </conditionalFormatting>
  <conditionalFormatting sqref="N6:O20">
    <cfRule type="expression" dxfId="62" priority="86" stopIfTrue="1">
      <formula>IF($D6="Maladie",1,0)</formula>
    </cfRule>
    <cfRule type="expression" dxfId="61" priority="87" stopIfTrue="1">
      <formula>IF($D6="CP/Ajec/Recup",1,0)</formula>
    </cfRule>
    <cfRule type="expression" dxfId="60" priority="88" stopIfTrue="1">
      <formula>IF($D6="Repos",1,0)</formula>
    </cfRule>
  </conditionalFormatting>
  <conditionalFormatting sqref="Q6:R20">
    <cfRule type="expression" dxfId="59" priority="80" stopIfTrue="1">
      <formula>IF($D6="Maladie",1,0)</formula>
    </cfRule>
    <cfRule type="expression" dxfId="58" priority="81" stopIfTrue="1">
      <formula>IF($D6="CP/Ajec/Recup",1,0)</formula>
    </cfRule>
    <cfRule type="expression" dxfId="57" priority="82" stopIfTrue="1">
      <formula>IF($D6="Repos",1,0)</formula>
    </cfRule>
  </conditionalFormatting>
  <conditionalFormatting sqref="T6:U20">
    <cfRule type="expression" dxfId="44" priority="50" stopIfTrue="1">
      <formula>IF($D6="Maladie",1,0)</formula>
    </cfRule>
    <cfRule type="expression" dxfId="43" priority="51" stopIfTrue="1">
      <formula>IF($D6="CP/Ajec/Recup",1,0)</formula>
    </cfRule>
    <cfRule type="expression" dxfId="42" priority="52" stopIfTrue="1">
      <formula>IF($D6="Repos",1,0)</formula>
    </cfRule>
  </conditionalFormatting>
  <conditionalFormatting sqref="J6:J20">
    <cfRule type="expression" dxfId="38" priority="41" stopIfTrue="1">
      <formula>IF($D6="Maladie",1,0)</formula>
    </cfRule>
    <cfRule type="expression" dxfId="37" priority="42" stopIfTrue="1">
      <formula>IF($D6="CP/Ajec/Recup",1,0)</formula>
    </cfRule>
    <cfRule type="expression" dxfId="36" priority="43" stopIfTrue="1">
      <formula>IF($D6="Repos",1,0)</formula>
    </cfRule>
  </conditionalFormatting>
  <conditionalFormatting sqref="M6:M20">
    <cfRule type="expression" dxfId="35" priority="38" stopIfTrue="1">
      <formula>IF($D6="Maladie",1,0)</formula>
    </cfRule>
    <cfRule type="expression" dxfId="34" priority="39" stopIfTrue="1">
      <formula>IF($D6="CP/Ajec/Recup",1,0)</formula>
    </cfRule>
    <cfRule type="expression" dxfId="33" priority="40" stopIfTrue="1">
      <formula>IF($D6="Repos",1,0)</formula>
    </cfRule>
  </conditionalFormatting>
  <conditionalFormatting sqref="P6:P20">
    <cfRule type="expression" dxfId="32" priority="35" stopIfTrue="1">
      <formula>IF($D6="Maladie",1,0)</formula>
    </cfRule>
    <cfRule type="expression" dxfId="31" priority="36" stopIfTrue="1">
      <formula>IF($D6="CP/Ajec/Recup",1,0)</formula>
    </cfRule>
    <cfRule type="expression" dxfId="30" priority="37" stopIfTrue="1">
      <formula>IF($D6="Repos",1,0)</formula>
    </cfRule>
  </conditionalFormatting>
  <conditionalFormatting sqref="S6:S20">
    <cfRule type="expression" dxfId="29" priority="32" stopIfTrue="1">
      <formula>IF($D6="Maladie",1,0)</formula>
    </cfRule>
    <cfRule type="expression" dxfId="28" priority="33" stopIfTrue="1">
      <formula>IF($D6="CP/Ajec/Recup",1,0)</formula>
    </cfRule>
    <cfRule type="expression" dxfId="27" priority="34" stopIfTrue="1">
      <formula>IF($D6="Repos",1,0)</formula>
    </cfRule>
  </conditionalFormatting>
  <conditionalFormatting sqref="V6:V20">
    <cfRule type="expression" dxfId="26" priority="29" stopIfTrue="1">
      <formula>IF($D6="Maladie",1,0)</formula>
    </cfRule>
    <cfRule type="expression" dxfId="25" priority="30" stopIfTrue="1">
      <formula>IF($D6="CP/Ajec/Recup",1,0)</formula>
    </cfRule>
    <cfRule type="expression" dxfId="24" priority="31" stopIfTrue="1">
      <formula>IF($D6="Repos",1,0)</formula>
    </cfRule>
  </conditionalFormatting>
  <conditionalFormatting sqref="Z22:BY25">
    <cfRule type="colorScale" priority="4">
      <colorScale>
        <cfvo type="num" val="0"/>
        <cfvo type="num" val="1"/>
        <cfvo type="num" val="2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37FD186-2A84-42B9-8A33-0BA0D5260FD8}">
          <x14:formula1>
            <xm:f>'DATA ne pas toucher'!$D$3:$D$5</xm:f>
          </x14:formula1>
          <xm:sqref>D6:D20</xm:sqref>
        </x14:dataValidation>
        <x14:dataValidation type="list" allowBlank="1" showInputMessage="1" showErrorMessage="1" xr:uid="{0D8736FD-E180-43F1-88F5-8A1FB7383B77}">
          <x14:formula1>
            <xm:f>'DATA ne pas toucher'!$K$3:$K$27</xm:f>
          </x14:formula1>
          <xm:sqref>C6:C20</xm:sqref>
        </x14:dataValidation>
        <x14:dataValidation type="list" allowBlank="1" showInputMessage="1" showErrorMessage="1" xr:uid="{8FB24E41-D504-4A6F-A1D4-DC5E3DEE1FF6}">
          <x14:formula1>
            <xm:f>'DATA ne pas toucher'!$I$3:$I$55</xm:f>
          </x14:formula1>
          <xm:sqref>D2:E3</xm:sqref>
        </x14:dataValidation>
        <x14:dataValidation type="list" allowBlank="1" showInputMessage="1" showErrorMessage="1" xr:uid="{3B80ED5E-1E21-4750-952E-2BF734F1F685}">
          <x14:formula1>
            <xm:f>'DATA ne pas toucher'!$G$3:$G$55</xm:f>
          </x14:formula1>
          <xm:sqref>H2:I3</xm:sqref>
        </x14:dataValidation>
        <x14:dataValidation type="list" allowBlank="1" showInputMessage="1" showErrorMessage="1" xr:uid="{00000000-0002-0000-0100-000000000000}">
          <x14:formula1>
            <xm:f>'DATA ne pas toucher'!$A$3:$A$6</xm:f>
          </x14:formula1>
          <xm:sqref>J6:J20 P6:P20 S6:S20 V6:V20 G6:G20 M6:M20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D06DB-BCA9-4EB1-A957-FD2CACB6B628}">
  <sheetPr codeName="Feuil2"/>
  <dimension ref="A2:K55"/>
  <sheetViews>
    <sheetView workbookViewId="0">
      <selection activeCell="B12" sqref="B12"/>
    </sheetView>
  </sheetViews>
  <sheetFormatPr baseColWidth="10" defaultRowHeight="15" x14ac:dyDescent="0.25"/>
  <sheetData>
    <row r="2" spans="1:11" x14ac:dyDescent="0.25">
      <c r="A2" t="s">
        <v>6</v>
      </c>
      <c r="D2" t="s">
        <v>13</v>
      </c>
      <c r="F2" t="s">
        <v>20</v>
      </c>
      <c r="G2" t="s">
        <v>19</v>
      </c>
      <c r="H2" t="s">
        <v>21</v>
      </c>
      <c r="I2" t="s">
        <v>59</v>
      </c>
      <c r="K2" t="s">
        <v>34</v>
      </c>
    </row>
    <row r="3" spans="1:11" x14ac:dyDescent="0.25">
      <c r="A3" t="s">
        <v>7</v>
      </c>
      <c r="B3" s="1" t="s">
        <v>9</v>
      </c>
      <c r="D3" t="s">
        <v>13</v>
      </c>
      <c r="F3">
        <v>1</v>
      </c>
      <c r="G3">
        <v>1</v>
      </c>
      <c r="H3" t="s">
        <v>22</v>
      </c>
      <c r="I3">
        <v>2022</v>
      </c>
      <c r="K3" s="15" t="s">
        <v>35</v>
      </c>
    </row>
    <row r="4" spans="1:11" x14ac:dyDescent="0.25">
      <c r="A4" t="s">
        <v>1</v>
      </c>
      <c r="B4" s="1" t="s">
        <v>11</v>
      </c>
      <c r="D4" t="s">
        <v>17</v>
      </c>
      <c r="F4">
        <v>2</v>
      </c>
      <c r="G4">
        <v>2</v>
      </c>
      <c r="H4" t="s">
        <v>23</v>
      </c>
      <c r="I4">
        <v>2023</v>
      </c>
      <c r="K4" s="15" t="s">
        <v>36</v>
      </c>
    </row>
    <row r="5" spans="1:11" x14ac:dyDescent="0.25">
      <c r="A5" t="s">
        <v>0</v>
      </c>
      <c r="B5" s="1" t="s">
        <v>10</v>
      </c>
      <c r="D5" t="s">
        <v>16</v>
      </c>
      <c r="F5">
        <v>3</v>
      </c>
      <c r="G5">
        <v>3</v>
      </c>
      <c r="H5" t="s">
        <v>24</v>
      </c>
      <c r="I5">
        <v>2024</v>
      </c>
      <c r="K5" s="15" t="s">
        <v>37</v>
      </c>
    </row>
    <row r="6" spans="1:11" x14ac:dyDescent="0.25">
      <c r="A6" t="s">
        <v>8</v>
      </c>
      <c r="B6" s="1" t="s">
        <v>12</v>
      </c>
      <c r="F6">
        <v>4</v>
      </c>
      <c r="G6">
        <v>4</v>
      </c>
      <c r="H6" t="s">
        <v>25</v>
      </c>
      <c r="I6">
        <v>2025</v>
      </c>
      <c r="K6" s="15" t="s">
        <v>38</v>
      </c>
    </row>
    <row r="7" spans="1:11" x14ac:dyDescent="0.25">
      <c r="F7">
        <v>5</v>
      </c>
      <c r="G7">
        <v>5</v>
      </c>
      <c r="H7" t="s">
        <v>26</v>
      </c>
      <c r="I7">
        <v>2026</v>
      </c>
      <c r="K7" s="15" t="s">
        <v>39</v>
      </c>
    </row>
    <row r="8" spans="1:11" x14ac:dyDescent="0.25">
      <c r="F8">
        <v>6</v>
      </c>
      <c r="G8">
        <v>6</v>
      </c>
      <c r="H8" t="s">
        <v>27</v>
      </c>
      <c r="I8">
        <v>2027</v>
      </c>
      <c r="K8" s="15" t="s">
        <v>40</v>
      </c>
    </row>
    <row r="9" spans="1:11" x14ac:dyDescent="0.25">
      <c r="F9">
        <v>7</v>
      </c>
      <c r="G9">
        <v>7</v>
      </c>
      <c r="H9" t="s">
        <v>28</v>
      </c>
      <c r="I9">
        <v>2028</v>
      </c>
      <c r="K9" s="15" t="s">
        <v>41</v>
      </c>
    </row>
    <row r="10" spans="1:11" x14ac:dyDescent="0.25">
      <c r="F10">
        <v>8</v>
      </c>
      <c r="G10">
        <v>8</v>
      </c>
      <c r="H10" t="s">
        <v>29</v>
      </c>
      <c r="I10">
        <v>2029</v>
      </c>
      <c r="K10" s="15" t="s">
        <v>42</v>
      </c>
    </row>
    <row r="11" spans="1:11" x14ac:dyDescent="0.25">
      <c r="F11">
        <v>9</v>
      </c>
      <c r="G11">
        <v>9</v>
      </c>
      <c r="H11" t="s">
        <v>30</v>
      </c>
      <c r="I11">
        <v>2030</v>
      </c>
      <c r="K11" s="15" t="s">
        <v>43</v>
      </c>
    </row>
    <row r="12" spans="1:11" x14ac:dyDescent="0.25">
      <c r="F12">
        <v>10</v>
      </c>
      <c r="G12">
        <v>10</v>
      </c>
      <c r="H12" t="s">
        <v>31</v>
      </c>
      <c r="I12">
        <v>2031</v>
      </c>
      <c r="K12" s="15" t="s">
        <v>44</v>
      </c>
    </row>
    <row r="13" spans="1:11" x14ac:dyDescent="0.25">
      <c r="F13">
        <v>11</v>
      </c>
      <c r="G13">
        <v>11</v>
      </c>
      <c r="H13" t="s">
        <v>32</v>
      </c>
      <c r="I13">
        <v>2032</v>
      </c>
      <c r="K13" s="15" t="s">
        <v>45</v>
      </c>
    </row>
    <row r="14" spans="1:11" x14ac:dyDescent="0.25">
      <c r="F14">
        <v>12</v>
      </c>
      <c r="G14">
        <v>12</v>
      </c>
      <c r="H14" t="s">
        <v>33</v>
      </c>
      <c r="I14">
        <v>2033</v>
      </c>
      <c r="K14" s="15" t="s">
        <v>46</v>
      </c>
    </row>
    <row r="15" spans="1:11" x14ac:dyDescent="0.25">
      <c r="F15">
        <v>13</v>
      </c>
      <c r="G15">
        <v>13</v>
      </c>
      <c r="I15">
        <v>2034</v>
      </c>
      <c r="K15" s="15" t="s">
        <v>47</v>
      </c>
    </row>
    <row r="16" spans="1:11" x14ac:dyDescent="0.25">
      <c r="F16">
        <v>14</v>
      </c>
      <c r="G16">
        <v>14</v>
      </c>
      <c r="I16">
        <v>2035</v>
      </c>
      <c r="K16" s="15" t="s">
        <v>48</v>
      </c>
    </row>
    <row r="17" spans="6:11" x14ac:dyDescent="0.25">
      <c r="F17">
        <v>15</v>
      </c>
      <c r="G17">
        <v>15</v>
      </c>
      <c r="I17">
        <v>2036</v>
      </c>
      <c r="K17" s="15" t="s">
        <v>54</v>
      </c>
    </row>
    <row r="18" spans="6:11" x14ac:dyDescent="0.25">
      <c r="F18">
        <v>16</v>
      </c>
      <c r="G18">
        <v>16</v>
      </c>
      <c r="I18">
        <v>2037</v>
      </c>
      <c r="K18" s="15" t="s">
        <v>49</v>
      </c>
    </row>
    <row r="19" spans="6:11" x14ac:dyDescent="0.25">
      <c r="F19">
        <v>17</v>
      </c>
      <c r="G19">
        <v>17</v>
      </c>
      <c r="I19">
        <v>2038</v>
      </c>
      <c r="K19" s="15" t="s">
        <v>51</v>
      </c>
    </row>
    <row r="20" spans="6:11" x14ac:dyDescent="0.25">
      <c r="F20">
        <v>18</v>
      </c>
      <c r="G20">
        <v>18</v>
      </c>
      <c r="I20">
        <v>2039</v>
      </c>
      <c r="K20" s="15" t="s">
        <v>52</v>
      </c>
    </row>
    <row r="21" spans="6:11" x14ac:dyDescent="0.25">
      <c r="F21">
        <v>19</v>
      </c>
      <c r="G21">
        <v>19</v>
      </c>
      <c r="I21">
        <v>2040</v>
      </c>
      <c r="K21" s="15" t="s">
        <v>53</v>
      </c>
    </row>
    <row r="22" spans="6:11" x14ac:dyDescent="0.25">
      <c r="F22">
        <v>20</v>
      </c>
      <c r="G22">
        <v>20</v>
      </c>
      <c r="I22">
        <v>2041</v>
      </c>
      <c r="K22" s="15" t="s">
        <v>50</v>
      </c>
    </row>
    <row r="23" spans="6:11" x14ac:dyDescent="0.25">
      <c r="F23">
        <v>21</v>
      </c>
      <c r="G23">
        <v>21</v>
      </c>
      <c r="I23">
        <v>2042</v>
      </c>
      <c r="K23" s="15" t="s">
        <v>55</v>
      </c>
    </row>
    <row r="24" spans="6:11" x14ac:dyDescent="0.25">
      <c r="F24">
        <v>22</v>
      </c>
      <c r="G24">
        <v>22</v>
      </c>
      <c r="I24">
        <v>2043</v>
      </c>
      <c r="K24" s="15" t="s">
        <v>56</v>
      </c>
    </row>
    <row r="25" spans="6:11" x14ac:dyDescent="0.25">
      <c r="F25">
        <v>23</v>
      </c>
      <c r="G25">
        <v>23</v>
      </c>
      <c r="I25">
        <v>2044</v>
      </c>
      <c r="K25" s="15" t="s">
        <v>57</v>
      </c>
    </row>
    <row r="26" spans="6:11" x14ac:dyDescent="0.25">
      <c r="F26">
        <v>24</v>
      </c>
      <c r="G26">
        <v>24</v>
      </c>
      <c r="I26">
        <v>2045</v>
      </c>
      <c r="K26" s="15"/>
    </row>
    <row r="27" spans="6:11" x14ac:dyDescent="0.25">
      <c r="F27">
        <v>25</v>
      </c>
      <c r="G27">
        <v>25</v>
      </c>
      <c r="I27">
        <v>2046</v>
      </c>
      <c r="K27" s="15"/>
    </row>
    <row r="28" spans="6:11" x14ac:dyDescent="0.25">
      <c r="F28">
        <v>26</v>
      </c>
      <c r="G28">
        <v>26</v>
      </c>
      <c r="I28">
        <v>2047</v>
      </c>
    </row>
    <row r="29" spans="6:11" x14ac:dyDescent="0.25">
      <c r="F29">
        <v>27</v>
      </c>
      <c r="G29">
        <v>27</v>
      </c>
      <c r="I29">
        <v>2048</v>
      </c>
    </row>
    <row r="30" spans="6:11" x14ac:dyDescent="0.25">
      <c r="F30">
        <v>28</v>
      </c>
      <c r="G30">
        <v>28</v>
      </c>
      <c r="I30">
        <v>2049</v>
      </c>
    </row>
    <row r="31" spans="6:11" x14ac:dyDescent="0.25">
      <c r="F31">
        <v>29</v>
      </c>
      <c r="G31">
        <v>29</v>
      </c>
      <c r="I31">
        <v>2050</v>
      </c>
    </row>
    <row r="32" spans="6:11" x14ac:dyDescent="0.25">
      <c r="F32">
        <v>30</v>
      </c>
      <c r="G32">
        <v>30</v>
      </c>
      <c r="I32">
        <v>2051</v>
      </c>
    </row>
    <row r="33" spans="6:9" x14ac:dyDescent="0.25">
      <c r="F33">
        <v>31</v>
      </c>
      <c r="G33">
        <v>31</v>
      </c>
      <c r="I33">
        <v>2052</v>
      </c>
    </row>
    <row r="34" spans="6:9" x14ac:dyDescent="0.25">
      <c r="G34">
        <v>32</v>
      </c>
      <c r="I34">
        <v>2053</v>
      </c>
    </row>
    <row r="35" spans="6:9" x14ac:dyDescent="0.25">
      <c r="G35">
        <v>33</v>
      </c>
      <c r="I35">
        <v>2054</v>
      </c>
    </row>
    <row r="36" spans="6:9" x14ac:dyDescent="0.25">
      <c r="G36">
        <v>34</v>
      </c>
      <c r="I36">
        <v>2055</v>
      </c>
    </row>
    <row r="37" spans="6:9" x14ac:dyDescent="0.25">
      <c r="G37">
        <v>35</v>
      </c>
      <c r="I37">
        <v>2056</v>
      </c>
    </row>
    <row r="38" spans="6:9" x14ac:dyDescent="0.25">
      <c r="G38">
        <v>36</v>
      </c>
      <c r="I38">
        <v>2057</v>
      </c>
    </row>
    <row r="39" spans="6:9" x14ac:dyDescent="0.25">
      <c r="G39">
        <v>37</v>
      </c>
      <c r="I39">
        <v>2058</v>
      </c>
    </row>
    <row r="40" spans="6:9" x14ac:dyDescent="0.25">
      <c r="G40">
        <v>38</v>
      </c>
      <c r="I40">
        <v>2059</v>
      </c>
    </row>
    <row r="41" spans="6:9" x14ac:dyDescent="0.25">
      <c r="G41">
        <v>39</v>
      </c>
      <c r="I41">
        <v>2060</v>
      </c>
    </row>
    <row r="42" spans="6:9" x14ac:dyDescent="0.25">
      <c r="G42">
        <v>40</v>
      </c>
      <c r="I42">
        <v>2061</v>
      </c>
    </row>
    <row r="43" spans="6:9" x14ac:dyDescent="0.25">
      <c r="G43">
        <v>41</v>
      </c>
      <c r="I43">
        <v>2062</v>
      </c>
    </row>
    <row r="44" spans="6:9" x14ac:dyDescent="0.25">
      <c r="G44">
        <v>42</v>
      </c>
      <c r="I44">
        <v>2063</v>
      </c>
    </row>
    <row r="45" spans="6:9" x14ac:dyDescent="0.25">
      <c r="G45">
        <v>43</v>
      </c>
      <c r="I45">
        <v>2064</v>
      </c>
    </row>
    <row r="46" spans="6:9" x14ac:dyDescent="0.25">
      <c r="G46">
        <v>44</v>
      </c>
      <c r="I46">
        <v>2065</v>
      </c>
    </row>
    <row r="47" spans="6:9" x14ac:dyDescent="0.25">
      <c r="G47">
        <v>45</v>
      </c>
      <c r="I47">
        <v>2066</v>
      </c>
    </row>
    <row r="48" spans="6:9" x14ac:dyDescent="0.25">
      <c r="G48">
        <v>46</v>
      </c>
      <c r="I48">
        <v>2067</v>
      </c>
    </row>
    <row r="49" spans="7:9" x14ac:dyDescent="0.25">
      <c r="G49">
        <v>47</v>
      </c>
      <c r="I49">
        <v>2068</v>
      </c>
    </row>
    <row r="50" spans="7:9" x14ac:dyDescent="0.25">
      <c r="G50">
        <v>48</v>
      </c>
      <c r="I50">
        <v>2069</v>
      </c>
    </row>
    <row r="51" spans="7:9" x14ac:dyDescent="0.25">
      <c r="G51">
        <v>49</v>
      </c>
      <c r="I51">
        <v>2070</v>
      </c>
    </row>
    <row r="52" spans="7:9" x14ac:dyDescent="0.25">
      <c r="G52">
        <v>50</v>
      </c>
      <c r="I52">
        <v>2071</v>
      </c>
    </row>
    <row r="53" spans="7:9" x14ac:dyDescent="0.25">
      <c r="G53">
        <v>51</v>
      </c>
      <c r="I53">
        <v>2072</v>
      </c>
    </row>
    <row r="54" spans="7:9" x14ac:dyDescent="0.25">
      <c r="G54">
        <v>52</v>
      </c>
      <c r="I54">
        <v>2073</v>
      </c>
    </row>
    <row r="55" spans="7:9" x14ac:dyDescent="0.25">
      <c r="G55">
        <v>53</v>
      </c>
      <c r="I55">
        <v>2074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3823C-8B07-4C3C-9935-8F521E4172FA}"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6CAB8-E4CF-4292-8BA3-3D32B8611B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DATA ne pas toucher</vt:lpstr>
      <vt:lpstr>Source</vt:lpstr>
      <vt:lpstr>Archive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Barennes, Virginie</dc:creator>
  <cp:lastModifiedBy>Constant Buckinx</cp:lastModifiedBy>
  <cp:lastPrinted>2022-02-25T13:56:36Z</cp:lastPrinted>
  <dcterms:created xsi:type="dcterms:W3CDTF">2020-11-24T07:42:32Z</dcterms:created>
  <dcterms:modified xsi:type="dcterms:W3CDTF">2022-06-30T14:10:34Z</dcterms:modified>
</cp:coreProperties>
</file>