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rancois\Desktop\papiers\appart Amboise\Golf\La Carte Compact\"/>
    </mc:Choice>
  </mc:AlternateContent>
  <bookViews>
    <workbookView xWindow="0" yWindow="0" windowWidth="28800" windowHeight="11700"/>
  </bookViews>
  <sheets>
    <sheet name="Feuil1" sheetId="1" r:id="rId1"/>
  </sheets>
  <externalReferences>
    <externalReference r:id="rId2"/>
  </externalReferenc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8" i="1"/>
  <c r="D9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B21" i="1"/>
  <c r="B18" i="1"/>
  <c r="B17" i="1"/>
  <c r="C17" i="1"/>
  <c r="D15" i="1"/>
  <c r="D14" i="1"/>
  <c r="D13" i="1"/>
  <c r="D12" i="1"/>
  <c r="D11" i="1"/>
  <c r="D10" i="1"/>
  <c r="D6" i="1"/>
</calcChain>
</file>

<file path=xl/sharedStrings.xml><?xml version="1.0" encoding="utf-8"?>
<sst xmlns="http://schemas.openxmlformats.org/spreadsheetml/2006/main" count="40" uniqueCount="32">
  <si>
    <t>Trou n°1</t>
  </si>
  <si>
    <t>Drapeau</t>
  </si>
  <si>
    <t>Par</t>
  </si>
  <si>
    <t xml:space="preserve">Coup </t>
  </si>
  <si>
    <t>Club</t>
  </si>
  <si>
    <t>Distance</t>
  </si>
  <si>
    <t>Précision</t>
  </si>
  <si>
    <t>-</t>
  </si>
  <si>
    <t>Score</t>
  </si>
  <si>
    <t>TOTAL</t>
  </si>
  <si>
    <t>Nombre</t>
  </si>
  <si>
    <t>Puts</t>
  </si>
  <si>
    <t>Distances</t>
  </si>
  <si>
    <t>Nombre de coups</t>
  </si>
  <si>
    <t>150m et plus</t>
  </si>
  <si>
    <t>Driver</t>
  </si>
  <si>
    <t>135 à  &lt;150m</t>
  </si>
  <si>
    <t>Bois n°5</t>
  </si>
  <si>
    <t>100 à &lt;135m</t>
  </si>
  <si>
    <t>Fer 7</t>
  </si>
  <si>
    <t>90 à &lt; 100m</t>
  </si>
  <si>
    <t>Fer 8</t>
  </si>
  <si>
    <t>70 à &lt; 90m</t>
  </si>
  <si>
    <t>Fer 9</t>
  </si>
  <si>
    <t>60 à &lt; 70m</t>
  </si>
  <si>
    <t>Pitch Wedge</t>
  </si>
  <si>
    <t>20 à &lt; 60m</t>
  </si>
  <si>
    <t>Sand Wedge</t>
  </si>
  <si>
    <t>10 à &lt; 20m</t>
  </si>
  <si>
    <t>Fer 7 court</t>
  </si>
  <si>
    <t>&gt;0 à &lt; 10m</t>
  </si>
  <si>
    <t>Putter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</si>
</sst>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&quot; m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48">
    <xf numFmtId="0" fontId="0" fillId="0" borderId="0" xfId="0"/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 vertical="center"/>
    </xf>
    <xf numFmtId="0" fontId="0" fillId="4" borderId="6" xfId="0" applyFill="1" applyBorder="1"/>
    <xf numFmtId="0" fontId="4" fillId="4" borderId="7" xfId="0" applyFont="1" applyFill="1" applyBorder="1" applyAlignment="1">
      <alignment horizontal="center" vertical="center"/>
    </xf>
    <xf numFmtId="164" fontId="4" fillId="4" borderId="8" xfId="0" applyNumberFormat="1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0" fillId="4" borderId="9" xfId="0" applyFill="1" applyBorder="1"/>
    <xf numFmtId="0" fontId="0" fillId="4" borderId="10" xfId="0" applyFill="1" applyBorder="1"/>
    <xf numFmtId="164" fontId="4" fillId="4" borderId="10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9" fontId="4" fillId="4" borderId="6" xfId="1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164" fontId="0" fillId="4" borderId="8" xfId="0" applyNumberFormat="1" applyFill="1" applyBorder="1" applyAlignment="1">
      <alignment horizontal="center" vertical="center"/>
    </xf>
    <xf numFmtId="0" fontId="0" fillId="4" borderId="11" xfId="0" applyFill="1" applyBorder="1"/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0" fontId="6" fillId="4" borderId="2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0" xfId="0" applyFill="1"/>
    <xf numFmtId="0" fontId="6" fillId="4" borderId="8" xfId="0" applyFont="1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4" borderId="1" xfId="0" applyFill="1" applyBorder="1"/>
    <xf numFmtId="0" fontId="0" fillId="4" borderId="2" xfId="0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0" fillId="4" borderId="5" xfId="0" applyFill="1" applyBorder="1" applyAlignment="1">
      <alignment horizontal="center" vertical="center"/>
    </xf>
    <xf numFmtId="0" fontId="0" fillId="4" borderId="5" xfId="0" applyNumberFormat="1" applyFill="1" applyBorder="1" applyAlignment="1">
      <alignment horizontal="center" vertical="center"/>
    </xf>
    <xf numFmtId="0" fontId="0" fillId="4" borderId="4" xfId="0" quotePrefix="1" applyFill="1" applyBorder="1" applyAlignment="1">
      <alignment horizontal="center" vertical="center"/>
    </xf>
    <xf numFmtId="0" fontId="3" fillId="3" borderId="4" xfId="3" applyBorder="1" applyAlignment="1">
      <alignment horizontal="center" vertical="center"/>
    </xf>
    <xf numFmtId="0" fontId="3" fillId="3" borderId="5" xfId="3" applyBorder="1" applyAlignment="1">
      <alignment horizontal="center" vertical="center"/>
    </xf>
    <xf numFmtId="0" fontId="3" fillId="3" borderId="5" xfId="3" applyNumberFormat="1" applyBorder="1" applyAlignment="1">
      <alignment horizontal="center" vertical="center"/>
    </xf>
    <xf numFmtId="9" fontId="3" fillId="3" borderId="9" xfId="3" applyNumberFormat="1" applyBorder="1" applyAlignment="1">
      <alignment horizontal="center" vertical="center"/>
    </xf>
    <xf numFmtId="0" fontId="2" fillId="2" borderId="7" xfId="2" applyBorder="1" applyAlignment="1">
      <alignment horizontal="center" vertical="center"/>
    </xf>
    <xf numFmtId="0" fontId="2" fillId="2" borderId="8" xfId="2" applyBorder="1" applyAlignment="1">
      <alignment horizontal="center" vertical="center"/>
    </xf>
    <xf numFmtId="0" fontId="2" fillId="2" borderId="8" xfId="2" applyNumberFormat="1" applyBorder="1" applyAlignment="1">
      <alignment horizontal="center" vertical="center"/>
    </xf>
    <xf numFmtId="9" fontId="2" fillId="2" borderId="9" xfId="2" applyNumberFormat="1" applyBorder="1" applyAlignment="1">
      <alignment horizontal="center" vertical="center"/>
    </xf>
  </cellXfs>
  <cellStyles count="4">
    <cellStyle name="Insatisfaisant" xfId="3" builtinId="27"/>
    <cellStyle name="Normal" xfId="0" builtinId="0"/>
    <cellStyle name="Pourcentage" xfId="1" builtinId="5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eu%20golf%20exc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ou1"/>
      <sheetName val="Trou2"/>
      <sheetName val="Trou3"/>
      <sheetName val="Trou4"/>
      <sheetName val="Trou5"/>
      <sheetName val="Trou6"/>
      <sheetName val="Trou7"/>
      <sheetName val="Trou8"/>
      <sheetName val="Trou9"/>
      <sheetName val="Score"/>
      <sheetName val="Sta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4">
          <cell r="C4">
            <v>31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selection activeCell="H12" sqref="H12"/>
    </sheetView>
  </sheetViews>
  <sheetFormatPr baseColWidth="10" defaultRowHeight="15" x14ac:dyDescent="0.25"/>
  <sheetData>
    <row r="1" spans="1:4" ht="21" x14ac:dyDescent="0.25">
      <c r="A1" s="1" t="s">
        <v>0</v>
      </c>
      <c r="B1" s="2"/>
      <c r="C1" s="2"/>
      <c r="D1" s="3"/>
    </row>
    <row r="2" spans="1:4" x14ac:dyDescent="0.25">
      <c r="A2" s="4" t="s">
        <v>1</v>
      </c>
      <c r="B2" s="5"/>
      <c r="C2" s="5">
        <v>69</v>
      </c>
      <c r="D2" s="6"/>
    </row>
    <row r="3" spans="1:4" ht="15.75" thickBot="1" x14ac:dyDescent="0.3">
      <c r="A3" s="7" t="s">
        <v>2</v>
      </c>
      <c r="B3" s="8"/>
      <c r="C3" s="9">
        <v>3</v>
      </c>
      <c r="D3" s="10"/>
    </row>
    <row r="4" spans="1:4" ht="15.75" thickBot="1" x14ac:dyDescent="0.3">
      <c r="A4" s="11"/>
      <c r="B4" s="12"/>
      <c r="C4" s="11"/>
      <c r="D4" s="11"/>
    </row>
    <row r="5" spans="1:4" x14ac:dyDescent="0.25">
      <c r="A5" s="13" t="s">
        <v>3</v>
      </c>
      <c r="B5" s="14" t="s">
        <v>4</v>
      </c>
      <c r="C5" s="14" t="s">
        <v>5</v>
      </c>
      <c r="D5" s="15" t="s">
        <v>6</v>
      </c>
    </row>
    <row r="6" spans="1:4" x14ac:dyDescent="0.25">
      <c r="A6" s="16">
        <v>1</v>
      </c>
      <c r="B6" s="17"/>
      <c r="C6" s="18">
        <v>69</v>
      </c>
      <c r="D6" s="19">
        <f>IF(C7=0,"1",IF(C7="-","vide",(C6-C7)/C6))</f>
        <v>0.86956521739130432</v>
      </c>
    </row>
    <row r="7" spans="1:4" x14ac:dyDescent="0.25">
      <c r="A7" s="16">
        <v>2</v>
      </c>
      <c r="B7" s="17"/>
      <c r="C7" s="18">
        <v>9</v>
      </c>
      <c r="D7" s="19">
        <f t="shared" ref="D7:D15" si="0">IF(C8=0,"1",IF(C8="-","vide",(C7-C8)/C7))</f>
        <v>0.55555555555555558</v>
      </c>
    </row>
    <row r="8" spans="1:4" x14ac:dyDescent="0.25">
      <c r="A8" s="16">
        <v>3</v>
      </c>
      <c r="B8" s="17"/>
      <c r="C8" s="18">
        <v>4</v>
      </c>
      <c r="D8" s="19">
        <f t="shared" si="0"/>
        <v>0.75</v>
      </c>
    </row>
    <row r="9" spans="1:4" x14ac:dyDescent="0.25">
      <c r="A9" s="16">
        <v>4</v>
      </c>
      <c r="B9" s="17"/>
      <c r="C9" s="18">
        <v>1</v>
      </c>
      <c r="D9" s="19" t="str">
        <f t="shared" si="0"/>
        <v>1</v>
      </c>
    </row>
    <row r="10" spans="1:4" x14ac:dyDescent="0.25">
      <c r="A10" s="16">
        <v>5</v>
      </c>
      <c r="B10" s="17"/>
      <c r="C10" s="18">
        <v>0</v>
      </c>
      <c r="D10" s="19" t="str">
        <f t="shared" si="0"/>
        <v>vide</v>
      </c>
    </row>
    <row r="11" spans="1:4" x14ac:dyDescent="0.25">
      <c r="A11" s="16">
        <v>6</v>
      </c>
      <c r="B11" s="17"/>
      <c r="C11" s="18" t="s">
        <v>7</v>
      </c>
      <c r="D11" s="19" t="str">
        <f t="shared" si="0"/>
        <v>vide</v>
      </c>
    </row>
    <row r="12" spans="1:4" x14ac:dyDescent="0.25">
      <c r="A12" s="16">
        <v>7</v>
      </c>
      <c r="B12" s="17"/>
      <c r="C12" s="18" t="s">
        <v>7</v>
      </c>
      <c r="D12" s="19" t="str">
        <f t="shared" si="0"/>
        <v>vide</v>
      </c>
    </row>
    <row r="13" spans="1:4" x14ac:dyDescent="0.25">
      <c r="A13" s="16">
        <v>8</v>
      </c>
      <c r="B13" s="17"/>
      <c r="C13" s="18" t="s">
        <v>7</v>
      </c>
      <c r="D13" s="19" t="str">
        <f t="shared" si="0"/>
        <v>vide</v>
      </c>
    </row>
    <row r="14" spans="1:4" x14ac:dyDescent="0.25">
      <c r="A14" s="16">
        <v>9</v>
      </c>
      <c r="B14" s="17"/>
      <c r="C14" s="18" t="s">
        <v>7</v>
      </c>
      <c r="D14" s="19" t="str">
        <f t="shared" si="0"/>
        <v>vide</v>
      </c>
    </row>
    <row r="15" spans="1:4" ht="15.75" thickBot="1" x14ac:dyDescent="0.3">
      <c r="A15" s="20">
        <v>10</v>
      </c>
      <c r="B15" s="9"/>
      <c r="C15" s="21" t="s">
        <v>7</v>
      </c>
      <c r="D15" s="19" t="str">
        <f t="shared" si="0"/>
        <v>vide</v>
      </c>
    </row>
    <row r="16" spans="1:4" ht="15.75" thickBot="1" x14ac:dyDescent="0.3">
      <c r="A16" s="22"/>
      <c r="B16" s="23"/>
      <c r="C16" s="24" t="s">
        <v>7</v>
      </c>
      <c r="D16" s="24"/>
    </row>
    <row r="17" spans="1:4" x14ac:dyDescent="0.25">
      <c r="A17" s="13" t="s">
        <v>8</v>
      </c>
      <c r="B17" s="25">
        <f>COUNTIF(C6:C15,"&gt;0")</f>
        <v>4</v>
      </c>
      <c r="C17" s="26" t="str">
        <f>IF(B17=C3,"PAR",IF(B17=C3-1,"BIRDIE",IF(B17=C3-2,"EAGLE",IF(B17=C3-3,"ALBATROS",IF(B17=C3+1,"BOGEY",IF(B17=C3+2,"DOUBLE BOGEY",IF(B17=C3+3,"TRIPLE BOGEY","A CHIER !!!")))))))</f>
        <v>BOGEY</v>
      </c>
      <c r="D17" s="27"/>
    </row>
    <row r="18" spans="1:4" ht="15.75" thickBot="1" x14ac:dyDescent="0.3">
      <c r="A18" s="7" t="s">
        <v>9</v>
      </c>
      <c r="B18" s="28">
        <f>[1]Score!C4</f>
        <v>31</v>
      </c>
      <c r="C18" s="29"/>
      <c r="D18" s="27"/>
    </row>
    <row r="19" spans="1:4" ht="15.75" thickBot="1" x14ac:dyDescent="0.3">
      <c r="A19" s="30"/>
      <c r="B19" s="30"/>
      <c r="C19" s="24"/>
      <c r="D19" s="27"/>
    </row>
    <row r="20" spans="1:4" x14ac:dyDescent="0.25">
      <c r="A20" s="31"/>
      <c r="B20" s="32" t="s">
        <v>10</v>
      </c>
      <c r="C20" s="26" t="s">
        <v>6</v>
      </c>
      <c r="D20" s="27"/>
    </row>
    <row r="21" spans="1:4" ht="15.75" thickBot="1" x14ac:dyDescent="0.3">
      <c r="A21" s="33" t="s">
        <v>11</v>
      </c>
      <c r="B21" s="34">
        <f>COUNTIFS(C6:C15,"&gt;0",C6:C15,"&lt;10")</f>
        <v>3</v>
      </c>
      <c r="C21" s="27"/>
      <c r="D21" s="27"/>
    </row>
    <row r="22" spans="1:4" ht="15.75" thickBot="1" x14ac:dyDescent="0.3">
      <c r="A22" s="27"/>
      <c r="B22" s="35"/>
      <c r="C22" s="27"/>
      <c r="D22" s="27"/>
    </row>
    <row r="23" spans="1:4" x14ac:dyDescent="0.25">
      <c r="A23" s="13" t="s">
        <v>12</v>
      </c>
      <c r="B23" s="36" t="s">
        <v>4</v>
      </c>
      <c r="C23" s="14" t="s">
        <v>13</v>
      </c>
      <c r="D23" s="15" t="s">
        <v>6</v>
      </c>
    </row>
    <row r="24" spans="1:4" x14ac:dyDescent="0.25">
      <c r="A24" s="16" t="s">
        <v>14</v>
      </c>
      <c r="B24" s="37" t="s">
        <v>15</v>
      </c>
      <c r="C24" s="38">
        <f>COUNTIFS(C6:C15,"&gt;0",C6:C15,"&gt;=150")</f>
        <v>0</v>
      </c>
      <c r="D24" s="19">
        <f>[1]Trou1!B34</f>
        <v>0</v>
      </c>
    </row>
    <row r="25" spans="1:4" x14ac:dyDescent="0.25">
      <c r="A25" s="39" t="s">
        <v>16</v>
      </c>
      <c r="B25" s="37" t="s">
        <v>17</v>
      </c>
      <c r="C25" s="38">
        <f>COUNTIFS(C6:C15,"&gt;=135",C6:C15,"&lt;150")</f>
        <v>0</v>
      </c>
      <c r="D25" s="19">
        <f>[1]Trou2!A34</f>
        <v>0</v>
      </c>
    </row>
    <row r="26" spans="1:4" x14ac:dyDescent="0.25">
      <c r="A26" s="39" t="s">
        <v>18</v>
      </c>
      <c r="B26" s="37" t="s">
        <v>19</v>
      </c>
      <c r="C26" s="38">
        <f>COUNTIFS(C6:C15,"&gt;=100",C6:C15,"&lt;135")</f>
        <v>0</v>
      </c>
      <c r="D26" s="19">
        <f>[1]Trou3!A35</f>
        <v>0</v>
      </c>
    </row>
    <row r="27" spans="1:4" x14ac:dyDescent="0.25">
      <c r="A27" s="16" t="s">
        <v>20</v>
      </c>
      <c r="B27" s="37" t="s">
        <v>21</v>
      </c>
      <c r="C27" s="38">
        <f>COUNTIFS(C6:C15,"&gt;=90",C6:C15,"&lt;100")</f>
        <v>0</v>
      </c>
      <c r="D27" s="19">
        <f>[1]Trou4!B35</f>
        <v>0</v>
      </c>
    </row>
    <row r="28" spans="1:4" x14ac:dyDescent="0.25">
      <c r="A28" s="16" t="s">
        <v>22</v>
      </c>
      <c r="B28" s="37" t="s">
        <v>23</v>
      </c>
      <c r="C28" s="38">
        <f>COUNTIFS(C6:C15,"&gt;=70",C6:C15,"&lt;90")</f>
        <v>0</v>
      </c>
      <c r="D28" s="19">
        <f>[1]Trou5!B35</f>
        <v>0</v>
      </c>
    </row>
    <row r="29" spans="1:4" x14ac:dyDescent="0.25">
      <c r="A29" s="16" t="s">
        <v>24</v>
      </c>
      <c r="B29" s="37" t="s">
        <v>25</v>
      </c>
      <c r="C29" s="38">
        <f>COUNTIFS(C6:C15,"&gt;=60",C6:C15,"&lt;70")</f>
        <v>1</v>
      </c>
      <c r="D29" s="19">
        <f>[1]Trou6!B35</f>
        <v>0</v>
      </c>
    </row>
    <row r="30" spans="1:4" x14ac:dyDescent="0.25">
      <c r="A30" s="16" t="s">
        <v>26</v>
      </c>
      <c r="B30" s="37" t="s">
        <v>27</v>
      </c>
      <c r="C30" s="38">
        <f>COUNTIFS(C6:C15,"&gt;=20",C6:C15,"&lt;60")</f>
        <v>0</v>
      </c>
      <c r="D30" s="19">
        <f>[1]Trou7!B35</f>
        <v>0</v>
      </c>
    </row>
    <row r="31" spans="1:4" ht="15.75" thickBot="1" x14ac:dyDescent="0.3">
      <c r="A31" s="40" t="s">
        <v>28</v>
      </c>
      <c r="B31" s="41" t="s">
        <v>29</v>
      </c>
      <c r="C31" s="42">
        <f>COUNTIFS(C6:C15,"&gt;=10",C6:C15,"&lt;20")</f>
        <v>0</v>
      </c>
      <c r="D31" s="43" t="e">
        <f>AVERAGEIFS(D6:D15,C6:C15,"&gt;=10",C6:C15,"&lt;20")</f>
        <v>#DIV/0!</v>
      </c>
    </row>
    <row r="32" spans="1:4" ht="15.75" thickBot="1" x14ac:dyDescent="0.3">
      <c r="A32" s="44" t="s">
        <v>30</v>
      </c>
      <c r="B32" s="45" t="s">
        <v>31</v>
      </c>
      <c r="C32" s="46">
        <f>COUNTIFS(C6:C15,"&gt;0",C6:C15,"&lt;10")</f>
        <v>3</v>
      </c>
      <c r="D32" s="47">
        <f>AVERAGEIFS(D6:D15,C6:C15,"&gt;0",C6:C15,"&lt;10")</f>
        <v>0.65277777777777779</v>
      </c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francois</cp:lastModifiedBy>
  <dcterms:created xsi:type="dcterms:W3CDTF">2021-03-14T17:21:50Z</dcterms:created>
  <dcterms:modified xsi:type="dcterms:W3CDTF">2021-03-14T17:22:24Z</dcterms:modified>
</cp:coreProperties>
</file>