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D:\Martin\Téléchargements\"/>
    </mc:Choice>
  </mc:AlternateContent>
  <xr:revisionPtr revIDLastSave="0" documentId="13_ncr:1_{C02A070B-4C22-45CC-BDA3-6CBF4F545746}" xr6:coauthVersionLast="47" xr6:coauthVersionMax="47" xr10:uidLastSave="{00000000-0000-0000-0000-000000000000}"/>
  <bookViews>
    <workbookView xWindow="-108" yWindow="-108" windowWidth="23256" windowHeight="12576" tabRatio="186" xr2:uid="{00000000-000D-0000-FFFF-FFFF00000000}"/>
  </bookViews>
  <sheets>
    <sheet name="Classement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3" l="1"/>
  <c r="J12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4" i="3"/>
  <c r="H9" i="3"/>
  <c r="F6" i="3"/>
  <c r="L4" i="3"/>
  <c r="J4" i="3"/>
  <c r="H4" i="3"/>
  <c r="D24" i="3"/>
  <c r="F4" i="3" s="1"/>
  <c r="F5" i="3" l="1"/>
  <c r="F7" i="3" s="1"/>
  <c r="F8" i="3" s="1"/>
  <c r="F9" i="3" s="1"/>
  <c r="F10" i="3" s="1"/>
  <c r="F11" i="3" s="1"/>
  <c r="F12" i="3" s="1"/>
  <c r="F13" i="3" s="1"/>
  <c r="G7" i="3" l="1"/>
  <c r="G11" i="3"/>
  <c r="G15" i="3"/>
  <c r="G19" i="3"/>
  <c r="G23" i="3"/>
  <c r="G14" i="3"/>
  <c r="G22" i="3"/>
  <c r="G8" i="3"/>
  <c r="G12" i="3"/>
  <c r="G16" i="3"/>
  <c r="G20" i="3"/>
  <c r="G4" i="3"/>
  <c r="G5" i="3"/>
  <c r="G9" i="3"/>
  <c r="G13" i="3"/>
  <c r="G17" i="3"/>
  <c r="G21" i="3"/>
  <c r="G6" i="3"/>
  <c r="G10" i="3"/>
  <c r="G18" i="3"/>
  <c r="F14" i="3"/>
  <c r="F15" i="3" s="1"/>
  <c r="F16" i="3" s="1"/>
  <c r="F17" i="3" s="1"/>
  <c r="F18" i="3" s="1"/>
  <c r="F19" i="3" s="1"/>
  <c r="F20" i="3" s="1"/>
  <c r="F21" i="3" s="1"/>
  <c r="F22" i="3" s="1"/>
  <c r="F23" i="3" s="1"/>
  <c r="H5" i="3" l="1"/>
  <c r="H6" i="3" s="1"/>
  <c r="H7" i="3" s="1"/>
  <c r="H8" i="3" s="1"/>
  <c r="H10" i="3" s="1"/>
  <c r="H11" i="3" s="1"/>
  <c r="H12" i="3" s="1"/>
  <c r="H13" i="3" s="1"/>
  <c r="H14" i="3" l="1"/>
  <c r="H15" i="3" s="1"/>
  <c r="H16" i="3" s="1"/>
  <c r="H17" i="3" s="1"/>
  <c r="H18" i="3" s="1"/>
  <c r="H19" i="3" s="1"/>
  <c r="H20" i="3" s="1"/>
  <c r="H21" i="3" s="1"/>
  <c r="H22" i="3" s="1"/>
  <c r="H23" i="3" s="1"/>
  <c r="J5" i="3" l="1"/>
  <c r="J6" i="3" s="1"/>
  <c r="J7" i="3" s="1"/>
  <c r="J8" i="3" s="1"/>
  <c r="J9" i="3" s="1"/>
  <c r="J10" i="3" s="1"/>
  <c r="J11" i="3" s="1"/>
  <c r="J13" i="3" s="1"/>
  <c r="K7" i="3" l="1"/>
  <c r="K11" i="3"/>
  <c r="K15" i="3"/>
  <c r="K19" i="3"/>
  <c r="K23" i="3"/>
  <c r="K9" i="3"/>
  <c r="K6" i="3"/>
  <c r="K14" i="3"/>
  <c r="K22" i="3"/>
  <c r="K8" i="3"/>
  <c r="K12" i="3"/>
  <c r="K16" i="3"/>
  <c r="K20" i="3"/>
  <c r="K4" i="3"/>
  <c r="K5" i="3"/>
  <c r="K13" i="3"/>
  <c r="K17" i="3"/>
  <c r="K21" i="3"/>
  <c r="K10" i="3"/>
  <c r="K18" i="3"/>
  <c r="J14" i="3"/>
  <c r="J15" i="3" s="1"/>
  <c r="J16" i="3" s="1"/>
  <c r="J17" i="3" s="1"/>
  <c r="J18" i="3" s="1"/>
  <c r="J19" i="3" s="1"/>
  <c r="J20" i="3" s="1"/>
  <c r="J21" i="3" s="1"/>
  <c r="J22" i="3" s="1"/>
  <c r="J23" i="3" s="1"/>
  <c r="L5" i="3" l="1"/>
  <c r="L6" i="3" l="1"/>
  <c r="L7" i="3" s="1"/>
  <c r="L8" i="3" s="1"/>
  <c r="L9" i="3" s="1"/>
  <c r="L10" i="3" s="1"/>
  <c r="L11" i="3" s="1"/>
  <c r="L12" i="3" s="1"/>
  <c r="L13" i="3" s="1"/>
  <c r="L15" i="3" l="1"/>
  <c r="L16" i="3" s="1"/>
  <c r="L17" i="3" s="1"/>
  <c r="L18" i="3" s="1"/>
  <c r="L19" i="3" s="1"/>
  <c r="L20" i="3" s="1"/>
  <c r="L21" i="3" s="1"/>
  <c r="L22" i="3" s="1"/>
  <c r="L23" i="3" s="1"/>
  <c r="M16" i="3" l="1"/>
  <c r="M15" i="3"/>
  <c r="M19" i="3"/>
  <c r="C19" i="3" s="1"/>
  <c r="M17" i="3"/>
  <c r="C17" i="3" s="1"/>
  <c r="M14" i="3"/>
  <c r="M21" i="3"/>
  <c r="M12" i="3"/>
  <c r="C12" i="3" s="1"/>
  <c r="M9" i="3"/>
  <c r="C9" i="3" s="1"/>
  <c r="M10" i="3"/>
  <c r="M13" i="3"/>
  <c r="C13" i="3" s="1"/>
  <c r="M8" i="3"/>
  <c r="C8" i="3" s="1"/>
  <c r="M11" i="3"/>
  <c r="C11" i="3" s="1"/>
  <c r="M22" i="3"/>
  <c r="M6" i="3"/>
  <c r="M20" i="3"/>
  <c r="C20" i="3" s="1"/>
  <c r="M23" i="3"/>
  <c r="C23" i="3" s="1"/>
  <c r="M7" i="3"/>
  <c r="C7" i="3" s="1"/>
  <c r="M18" i="3"/>
  <c r="M5" i="3"/>
  <c r="C5" i="3" s="1"/>
  <c r="C21" i="3"/>
  <c r="C22" i="3"/>
  <c r="M4" i="3"/>
  <c r="C4" i="3" s="1"/>
  <c r="C10" i="3"/>
  <c r="C16" i="3"/>
  <c r="C6" i="3"/>
  <c r="C14" i="3"/>
  <c r="C15" i="3"/>
  <c r="C18" i="3"/>
</calcChain>
</file>

<file path=xl/sharedStrings.xml><?xml version="1.0" encoding="utf-8"?>
<sst xmlns="http://schemas.openxmlformats.org/spreadsheetml/2006/main" count="41" uniqueCount="40">
  <si>
    <t>Rang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</si>
  <si>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</si>
  <si>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</si>
  <si>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</si>
  <si>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</si>
  <si>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</si>
  <si>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</si>
  <si>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</si>
  <si>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</si>
  <si>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</si>
  <si>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</si>
  <si>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</si>
  <si>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</si>
  <si>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</si>
  <si>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</si>
  <si>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</si>
  <si>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</si>
  <si>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</si>
  <si>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</si>
  <si>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</si>
  <si>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</si>
  <si>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COL 3*4</t>
  </si>
  <si>
    <t>Classement pondéré</t>
  </si>
  <si>
    <t>Classement à priori</t>
  </si>
  <si>
    <t>Client</t>
  </si>
  <si>
    <t>CA potentiel</t>
  </si>
  <si>
    <t>% réussite</t>
  </si>
  <si>
    <t>Potentiel 
pondéré</t>
  </si>
  <si>
    <t>Potentiel 
pondéré
reclassé</t>
  </si>
  <si>
    <t>Nouveau 
Rang</t>
  </si>
  <si>
    <t>TOTAL</t>
  </si>
  <si>
    <t>﻿Bonjour / bonsoir 
Je cherche à classé en 4 rang les clients ﻿(A,B,C etc...) en fonction de leur CA Potentiel.
Le﻿ rang 1 correspond à 25% du CA potentiel total.
﻿Le rang 2 correspond également à 25% du CA potentiel total mais sans compter le CA des clients dans le rang 1.
﻿Le rang 3 correspond à 25 % du CA potentiel total mais sans compter le CA des clients dans le rang 1 et 2.
﻿﻿﻿Le rang 4 correspond à 25 % du CA potentiel total mais sans compter le CA des clients dans le rang 1, 2 et 3.
﻿*CA = Chiffre d'affaire
﻿J'aimerais trouver une fonction qui fasse cela de façon automatique. 
﻿﻿﻿﻿Si le CA du client A est supérieur à 25% du CA total alors il fera partie du rang 1 sinon on ajouter le CA du client B, si le CA du client A+B est supérieur a 25% du CA total alors ils feront partie du rang 1 sinon on ajouter Le client C etc etc.. 
Une fois que le rang 1 à était attribué alors on passe au rang 2, (exemple : Le client A,B et C sont dans le rang 1 alors à partir du D ce sera des rang 2 puis 3 puis4.)
﻿﻿﻿﻿﻿﻿Si le CA du client D est supérieur à 25% du CA total sans compter le CA du client A,B et C alors il fera partie du rang 2 sinon on ajouter le CA du client E, si le CA du client D+E est supérieur a 25% du CA total alors ils feront partie du rang 1 sinon on ajouter Le client F etc etc.. 
Merci</t>
  </si>
  <si>
    <t>%CA PT CC Rang 1</t>
  </si>
  <si>
    <t>%CA PT CC Rang 2</t>
  </si>
  <si>
    <t>Rang 1</t>
  </si>
  <si>
    <t>Rang 2</t>
  </si>
  <si>
    <t>%CA PT CC Rang 3</t>
  </si>
  <si>
    <t>Rang 3</t>
  </si>
  <si>
    <t>%CA PT CC Rang 4</t>
  </si>
  <si>
    <t>Rang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</si>
</sst>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3" xfId="0" applyFill="1" applyBorder="1"/>
    <xf numFmtId="0" fontId="0" fillId="5" borderId="5" xfId="0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/>
    </xf>
    <xf numFmtId="0" fontId="1" fillId="4" borderId="4" xfId="0" applyFont="1" applyFill="1" applyBorder="1" applyAlignment="1"/>
    <xf numFmtId="0" fontId="1" fillId="5" borderId="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2" fillId="2" borderId="0" xfId="0" applyFont="1" applyFill="1" applyBorder="1" applyAlignment="1">
      <alignment vertical="top" wrapText="1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3" fillId="3" borderId="13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15" xfId="0" applyFont="1" applyFill="1" applyBorder="1" applyAlignment="1">
      <alignment horizontal="left" vertical="top" wrapText="1"/>
    </xf>
    <xf numFmtId="0" fontId="3" fillId="3" borderId="16" xfId="0" applyFont="1" applyFill="1" applyBorder="1" applyAlignment="1">
      <alignment horizontal="left" vertical="top" wrapText="1"/>
    </xf>
    <xf numFmtId="0" fontId="3" fillId="3" borderId="17" xfId="0" applyFont="1" applyFill="1" applyBorder="1" applyAlignment="1">
      <alignment horizontal="left" vertical="top" wrapText="1"/>
    </xf>
    <xf numFmtId="10" fontId="0" fillId="4" borderId="5" xfId="1" applyNumberFormat="1" applyFont="1" applyFill="1" applyBorder="1" applyAlignment="1">
      <alignment horizontal="center" vertical="center"/>
    </xf>
    <xf numFmtId="10" fontId="0" fillId="6" borderId="1" xfId="0" applyNumberFormat="1" applyFill="1" applyBorder="1" applyAlignment="1">
      <alignment horizontal="center" vertical="center"/>
    </xf>
    <xf numFmtId="10" fontId="0" fillId="5" borderId="18" xfId="0" applyNumberFormat="1" applyFill="1" applyBorder="1" applyAlignment="1">
      <alignment horizontal="center" vertical="center"/>
    </xf>
    <xf numFmtId="10" fontId="0" fillId="5" borderId="19" xfId="0" applyNumberFormat="1" applyFill="1" applyBorder="1" applyAlignment="1">
      <alignment horizontal="center" vertical="center"/>
    </xf>
    <xf numFmtId="9" fontId="0" fillId="5" borderId="1" xfId="1" applyFont="1" applyFill="1" applyBorder="1" applyAlignment="1">
      <alignment horizontal="center" vertical="center"/>
    </xf>
    <xf numFmtId="9" fontId="0" fillId="5" borderId="5" xfId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 wrapText="1"/>
    </xf>
    <xf numFmtId="1" fontId="0" fillId="5" borderId="5" xfId="1" applyNumberFormat="1" applyFont="1" applyFill="1" applyBorder="1" applyAlignment="1">
      <alignment horizontal="center" vertical="center"/>
    </xf>
    <xf numFmtId="0" fontId="0" fillId="5" borderId="5" xfId="1" applyNumberFormat="1" applyFon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39"/>
  <sheetViews>
    <sheetView tabSelected="1" zoomScale="115" zoomScaleNormal="115" workbookViewId="0">
      <selection activeCell="F7" sqref="F7"/>
    </sheetView>
  </sheetViews>
  <sheetFormatPr baseColWidth="10" defaultColWidth="11.5546875" defaultRowHeight="13.2" x14ac:dyDescent="0.25"/>
  <cols>
    <col min="1" max="1" width="3.44140625" style="1" customWidth="1"/>
    <col min="18" max="24" width="11.5546875" style="2"/>
    <col min="25" max="25" width="44.44140625" style="1" customWidth="1"/>
    <col min="26" max="39" width="11.5546875" style="1"/>
  </cols>
  <sheetData>
    <row r="1" spans="2:26" s="1" customFormat="1" ht="13.8" thickBot="1" x14ac:dyDescent="0.3">
      <c r="R1" s="2"/>
      <c r="S1" s="2"/>
      <c r="T1" s="2"/>
      <c r="U1" s="2"/>
      <c r="V1" s="2"/>
      <c r="W1" s="2"/>
      <c r="X1" s="2"/>
    </row>
    <row r="2" spans="2:26" ht="13.8" thickBot="1" x14ac:dyDescent="0.3">
      <c r="B2" s="24" t="s">
        <v>23</v>
      </c>
      <c r="C2" s="25"/>
      <c r="D2" s="25"/>
      <c r="E2" s="25"/>
      <c r="F2" s="13"/>
      <c r="G2" s="13"/>
      <c r="H2" s="13"/>
      <c r="I2" s="13"/>
      <c r="J2" s="13"/>
      <c r="K2" s="13"/>
      <c r="L2" s="13"/>
      <c r="M2" s="13"/>
      <c r="N2" s="14" t="s">
        <v>21</v>
      </c>
      <c r="O2" s="26" t="s">
        <v>22</v>
      </c>
      <c r="P2" s="26"/>
      <c r="Q2" s="27"/>
    </row>
    <row r="3" spans="2:26" ht="39" customHeight="1" thickBot="1" x14ac:dyDescent="0.3">
      <c r="B3" s="15" t="s">
        <v>24</v>
      </c>
      <c r="C3" s="16" t="s">
        <v>0</v>
      </c>
      <c r="D3" s="17" t="s">
        <v>25</v>
      </c>
      <c r="E3" s="16" t="s">
        <v>26</v>
      </c>
      <c r="F3" s="43" t="s">
        <v>32</v>
      </c>
      <c r="G3" s="43" t="s">
        <v>34</v>
      </c>
      <c r="H3" s="43" t="s">
        <v>33</v>
      </c>
      <c r="I3" s="43" t="s">
        <v>35</v>
      </c>
      <c r="J3" s="43" t="s">
        <v>36</v>
      </c>
      <c r="K3" s="43" t="s">
        <v>37</v>
      </c>
      <c r="L3" s="43" t="s">
        <v>38</v>
      </c>
      <c r="M3" s="43" t="s">
        <v>39</v>
      </c>
      <c r="N3" s="18" t="s">
        <v>27</v>
      </c>
      <c r="O3" s="19" t="s">
        <v>24</v>
      </c>
      <c r="P3" s="20" t="s">
        <v>28</v>
      </c>
      <c r="Q3" s="21" t="s">
        <v>29</v>
      </c>
    </row>
    <row r="4" spans="2:26" ht="12.75" customHeight="1" thickTop="1" x14ac:dyDescent="0.25">
      <c r="B4" s="5" t="s">
        <v>1</v>
      </c>
      <c r="C4" s="46">
        <f>SUM(G4,I4,K4,M4)</f>
        <v>1</v>
      </c>
      <c r="D4" s="6">
        <v>928000</v>
      </c>
      <c r="E4" s="39">
        <v>0.3</v>
      </c>
      <c r="F4" s="42">
        <f>IF(ISTEXT(F3),D4/$D$24,D4/$D$24+F3)</f>
        <v>9.3285082428628874E-2</v>
      </c>
      <c r="G4" s="44">
        <f>IF(ROW()-3&lt;=MATCH(0.25,$F$4:$F$23,1)+IF(INDEX($F$4:$F$23,MATCH(0.25,$F$4:$F$23,1))=0.25,0,1),1,0)</f>
        <v>1</v>
      </c>
      <c r="H4" s="42">
        <f>IF(ISTEXT(H3),0,IF(G4=1,0,D4/SUMIF($G$4:$G$23,"&lt;&gt;1",$D$4:$D$23)+H3))</f>
        <v>0</v>
      </c>
      <c r="I4" s="45">
        <f>IF(ROW()-3&lt;=MATCH(0.25,$H$4:$H$23,1)++IF(INDEX($H$4:$H$23,MATCH(0.25,$H$4:$H$23,1))=0.25,0,1),2,0)-2*G4</f>
        <v>0</v>
      </c>
      <c r="J4" s="42">
        <f>IF(ISTEXT(J3),0,IF(OR(G4=1,I4=2),0,D4/SUMIFS($D$4:$D$23,$G$4:$G$23,"&lt;&gt;1",$I$4:$I$23,"&lt;&gt;2")+J3))</f>
        <v>0</v>
      </c>
      <c r="K4" s="45">
        <f>IF(ROW()-3&lt;=MATCH(0.25,$J$4:$J$23,1)++IF(INDEX($J$4:$J$23,MATCH(0.25,$J$4:$J$23,1))=0.25,0,1),3,0)-3*G4-(3/2)*I4</f>
        <v>0</v>
      </c>
      <c r="L4" s="42">
        <f>IF(ISTEXT(L3),0,IF(OR(G4=1,I4=2,K4=3),0,D4/SUMIFS($D$4:$D$23,$G$4:$G$23,"&lt;&gt;1",$I$4:$I$23,"&lt;&gt;2",$K$4:$K$23,"&lt;&gt;3")+L3))</f>
        <v>0</v>
      </c>
      <c r="M4" s="45">
        <f>IF(ROW()-3&lt;=MATCH(0.25,$L$4:$L$23,1)++IF(INDEX($L$4:$L$23,MATCH(0.25,$L$4:$L$23,1))=0.25,0,1),4,0)-4*G4-(4/2)*I4-(4/3)*K4</f>
        <v>0</v>
      </c>
      <c r="N4" s="37"/>
      <c r="O4" s="9"/>
      <c r="P4" s="9"/>
      <c r="Q4" s="10"/>
      <c r="R4" s="4"/>
      <c r="S4" s="28" t="s">
        <v>31</v>
      </c>
      <c r="T4" s="29"/>
      <c r="U4" s="29"/>
      <c r="V4" s="29"/>
      <c r="W4" s="29"/>
      <c r="X4" s="29"/>
      <c r="Y4" s="29"/>
      <c r="Z4" s="30"/>
    </row>
    <row r="5" spans="2:26" x14ac:dyDescent="0.25">
      <c r="B5" s="7" t="s">
        <v>2</v>
      </c>
      <c r="C5" s="46">
        <f t="shared" ref="C5:C23" si="0">SUM(G5,I5,K5,M5)</f>
        <v>1</v>
      </c>
      <c r="D5" s="8">
        <v>900000</v>
      </c>
      <c r="E5" s="39">
        <v>0.25</v>
      </c>
      <c r="F5" s="41">
        <f t="shared" ref="F5:F23" si="1">IF(ISTEXT(F4),D5/$D$24,D5/$D$24+F4)</f>
        <v>0.18375552874949741</v>
      </c>
      <c r="G5" s="44">
        <f t="shared" ref="G5:G23" si="2">IF(ROW()-3&lt;=MATCH(0.25,$F$4:$F$23,1)+IF(INDEX($F$4:$F$23,MATCH(0.25,$F$4:$F$23,1))=0.25,0,1),1,0)</f>
        <v>1</v>
      </c>
      <c r="H5" s="42">
        <f t="shared" ref="H5:H23" si="3">IF(ISTEXT(H4),0,IF(G5=1,0,D5/SUMIF($G$4:$G$23,"&lt;&gt;1",$D$4:$D$23)+H4))</f>
        <v>0</v>
      </c>
      <c r="I5" s="45">
        <f t="shared" ref="I5:I23" si="4">IF(ROW()-3&lt;=MATCH(0.25,$H$4:$H$23,1)++IF(INDEX($H$4:$H$23,MATCH(0.25,$H$4:$H$23,1))=0.25,0,1),2,0)-2*G5</f>
        <v>0</v>
      </c>
      <c r="J5" s="42">
        <f t="shared" ref="J5:J23" si="5">IF(ISTEXT(J4),0,IF(OR(G5=1,I5=2),0,D5/SUMIFS($D$4:$D$23,$G$4:$G$23,"&lt;&gt;1",$I$4:$I$23,"&lt;&gt;2")+J4))</f>
        <v>0</v>
      </c>
      <c r="K5" s="45">
        <f t="shared" ref="K5:K23" si="6">IF(ROW()-3&lt;=MATCH(0.25,$J$4:$J$23,1)++IF(INDEX($J$4:$J$23,MATCH(0.25,$J$4:$J$23,1))=0.25,0,1),3,0)-3*G5-(3/2)*I5</f>
        <v>0</v>
      </c>
      <c r="L5" s="42">
        <f t="shared" ref="L5:L23" si="7">IF(ISTEXT(L4),0,IF(OR(G5=1,I5=2,K5=3),0,D5/SUMIFS($D$4:$D$23,$G$4:$G$23,"&lt;&gt;1",$I$4:$I$23,"&lt;&gt;2",$K$4:$K$23,"&lt;&gt;3")+L4))</f>
        <v>0</v>
      </c>
      <c r="M5" s="45">
        <f t="shared" ref="M5:M23" si="8">IF(ROW()-3&lt;=MATCH(0.25,$L$4:$L$23,1)++IF(INDEX($L$4:$L$23,MATCH(0.25,$L$4:$L$23,1))=0.25,0,1),4,0)-4*G5-(4/2)*I5-(4/3)*K5</f>
        <v>0</v>
      </c>
      <c r="N5" s="37"/>
      <c r="O5" s="11"/>
      <c r="P5" s="11"/>
      <c r="Q5" s="12"/>
      <c r="R5" s="4"/>
      <c r="S5" s="31"/>
      <c r="T5" s="32"/>
      <c r="U5" s="32"/>
      <c r="V5" s="32"/>
      <c r="W5" s="32"/>
      <c r="X5" s="32"/>
      <c r="Y5" s="32"/>
      <c r="Z5" s="33"/>
    </row>
    <row r="6" spans="2:26" x14ac:dyDescent="0.25">
      <c r="B6" s="7" t="s">
        <v>3</v>
      </c>
      <c r="C6" s="46">
        <f t="shared" si="0"/>
        <v>1</v>
      </c>
      <c r="D6" s="8">
        <v>850000</v>
      </c>
      <c r="E6" s="39">
        <v>0.8</v>
      </c>
      <c r="F6" s="41">
        <f t="shared" si="1"/>
        <v>0.26919983916365098</v>
      </c>
      <c r="G6" s="44">
        <f t="shared" si="2"/>
        <v>1</v>
      </c>
      <c r="H6" s="42">
        <f t="shared" si="3"/>
        <v>0</v>
      </c>
      <c r="I6" s="45">
        <f t="shared" si="4"/>
        <v>0</v>
      </c>
      <c r="J6" s="42">
        <f t="shared" si="5"/>
        <v>0</v>
      </c>
      <c r="K6" s="45">
        <f t="shared" si="6"/>
        <v>0</v>
      </c>
      <c r="L6" s="42">
        <f t="shared" si="7"/>
        <v>0</v>
      </c>
      <c r="M6" s="45">
        <f t="shared" si="8"/>
        <v>0</v>
      </c>
      <c r="N6" s="37"/>
      <c r="O6" s="11"/>
      <c r="P6" s="11"/>
      <c r="Q6" s="12"/>
      <c r="R6" s="4"/>
      <c r="S6" s="31"/>
      <c r="T6" s="32"/>
      <c r="U6" s="32"/>
      <c r="V6" s="32"/>
      <c r="W6" s="32"/>
      <c r="X6" s="32"/>
      <c r="Y6" s="32"/>
      <c r="Z6" s="33"/>
    </row>
    <row r="7" spans="2:26" x14ac:dyDescent="0.25">
      <c r="B7" s="5" t="s">
        <v>4</v>
      </c>
      <c r="C7" s="46">
        <f t="shared" si="0"/>
        <v>2</v>
      </c>
      <c r="D7" s="8">
        <v>800000</v>
      </c>
      <c r="E7" s="39">
        <v>0.5</v>
      </c>
      <c r="F7" s="41">
        <f t="shared" si="1"/>
        <v>0.34961801367108969</v>
      </c>
      <c r="G7" s="44">
        <f t="shared" si="2"/>
        <v>0</v>
      </c>
      <c r="H7" s="42">
        <f t="shared" si="3"/>
        <v>0.11004126547455295</v>
      </c>
      <c r="I7" s="45">
        <f t="shared" si="4"/>
        <v>2</v>
      </c>
      <c r="J7" s="42">
        <f t="shared" si="5"/>
        <v>0</v>
      </c>
      <c r="K7" s="45">
        <f t="shared" si="6"/>
        <v>0</v>
      </c>
      <c r="L7" s="42">
        <f t="shared" si="7"/>
        <v>0</v>
      </c>
      <c r="M7" s="45">
        <f t="shared" si="8"/>
        <v>0</v>
      </c>
      <c r="N7" s="37"/>
      <c r="O7" s="11"/>
      <c r="P7" s="11"/>
      <c r="Q7" s="12"/>
      <c r="R7" s="4"/>
      <c r="S7" s="31"/>
      <c r="T7" s="32"/>
      <c r="U7" s="32"/>
      <c r="V7" s="32"/>
      <c r="W7" s="32"/>
      <c r="X7" s="32"/>
      <c r="Y7" s="32"/>
      <c r="Z7" s="33"/>
    </row>
    <row r="8" spans="2:26" x14ac:dyDescent="0.25">
      <c r="B8" s="7" t="s">
        <v>5</v>
      </c>
      <c r="C8" s="46">
        <f t="shared" si="0"/>
        <v>2</v>
      </c>
      <c r="D8" s="8">
        <v>745000</v>
      </c>
      <c r="E8" s="39">
        <v>0.2</v>
      </c>
      <c r="F8" s="41">
        <f t="shared" si="1"/>
        <v>0.42450743868114194</v>
      </c>
      <c r="G8" s="44">
        <f t="shared" si="2"/>
        <v>0</v>
      </c>
      <c r="H8" s="42">
        <f t="shared" si="3"/>
        <v>0.21251719394773039</v>
      </c>
      <c r="I8" s="45">
        <f t="shared" si="4"/>
        <v>2</v>
      </c>
      <c r="J8" s="42">
        <f t="shared" si="5"/>
        <v>0</v>
      </c>
      <c r="K8" s="45">
        <f t="shared" si="6"/>
        <v>0</v>
      </c>
      <c r="L8" s="42">
        <f t="shared" si="7"/>
        <v>0</v>
      </c>
      <c r="M8" s="45">
        <f t="shared" si="8"/>
        <v>0</v>
      </c>
      <c r="N8" s="37"/>
      <c r="O8" s="11"/>
      <c r="P8" s="11"/>
      <c r="Q8" s="12"/>
      <c r="R8" s="4"/>
      <c r="S8" s="31"/>
      <c r="T8" s="32"/>
      <c r="U8" s="32"/>
      <c r="V8" s="32"/>
      <c r="W8" s="32"/>
      <c r="X8" s="32"/>
      <c r="Y8" s="32"/>
      <c r="Z8" s="33"/>
    </row>
    <row r="9" spans="2:26" x14ac:dyDescent="0.25">
      <c r="B9" s="7" t="s">
        <v>6</v>
      </c>
      <c r="C9" s="46">
        <f t="shared" si="0"/>
        <v>2</v>
      </c>
      <c r="D9" s="8">
        <v>732000</v>
      </c>
      <c r="E9" s="39">
        <v>0.2</v>
      </c>
      <c r="F9" s="41">
        <f t="shared" si="1"/>
        <v>0.49809006835544833</v>
      </c>
      <c r="G9" s="44">
        <f t="shared" si="2"/>
        <v>0</v>
      </c>
      <c r="H9" s="42">
        <f t="shared" si="3"/>
        <v>0.31320495185694636</v>
      </c>
      <c r="I9" s="45">
        <f t="shared" si="4"/>
        <v>2</v>
      </c>
      <c r="J9" s="42">
        <f t="shared" si="5"/>
        <v>0</v>
      </c>
      <c r="K9" s="45">
        <f t="shared" si="6"/>
        <v>0</v>
      </c>
      <c r="L9" s="42">
        <f t="shared" si="7"/>
        <v>0</v>
      </c>
      <c r="M9" s="45">
        <f t="shared" si="8"/>
        <v>0</v>
      </c>
      <c r="N9" s="37"/>
      <c r="O9" s="11"/>
      <c r="P9" s="11"/>
      <c r="Q9" s="12"/>
      <c r="R9" s="4"/>
      <c r="S9" s="31"/>
      <c r="T9" s="32"/>
      <c r="U9" s="32"/>
      <c r="V9" s="32"/>
      <c r="W9" s="32"/>
      <c r="X9" s="32"/>
      <c r="Y9" s="32"/>
      <c r="Z9" s="33"/>
    </row>
    <row r="10" spans="2:26" x14ac:dyDescent="0.25">
      <c r="B10" s="7" t="s">
        <v>7</v>
      </c>
      <c r="C10" s="46">
        <f t="shared" si="0"/>
        <v>3</v>
      </c>
      <c r="D10" s="8">
        <v>680000</v>
      </c>
      <c r="E10" s="39">
        <v>0.5</v>
      </c>
      <c r="F10" s="41">
        <f t="shared" si="1"/>
        <v>0.56644551668677123</v>
      </c>
      <c r="G10" s="44">
        <f t="shared" si="2"/>
        <v>0</v>
      </c>
      <c r="H10" s="42">
        <f t="shared" si="3"/>
        <v>0.40674002751031635</v>
      </c>
      <c r="I10" s="45">
        <f t="shared" si="4"/>
        <v>0</v>
      </c>
      <c r="J10" s="42">
        <f t="shared" si="5"/>
        <v>0.13619066693370718</v>
      </c>
      <c r="K10" s="45">
        <f t="shared" si="6"/>
        <v>3</v>
      </c>
      <c r="L10" s="42">
        <f t="shared" si="7"/>
        <v>0</v>
      </c>
      <c r="M10" s="45">
        <f t="shared" si="8"/>
        <v>0</v>
      </c>
      <c r="N10" s="37"/>
      <c r="O10" s="11"/>
      <c r="P10" s="11"/>
      <c r="Q10" s="12"/>
      <c r="R10" s="4"/>
      <c r="S10" s="31"/>
      <c r="T10" s="32"/>
      <c r="U10" s="32"/>
      <c r="V10" s="32"/>
      <c r="W10" s="32"/>
      <c r="X10" s="32"/>
      <c r="Y10" s="32"/>
      <c r="Z10" s="33"/>
    </row>
    <row r="11" spans="2:26" x14ac:dyDescent="0.25">
      <c r="B11" s="7" t="s">
        <v>8</v>
      </c>
      <c r="C11" s="46">
        <f t="shared" si="0"/>
        <v>3</v>
      </c>
      <c r="D11" s="8">
        <v>520000</v>
      </c>
      <c r="E11" s="39">
        <v>0.3</v>
      </c>
      <c r="F11" s="41">
        <f t="shared" si="1"/>
        <v>0.61871733011660635</v>
      </c>
      <c r="G11" s="44">
        <f t="shared" si="2"/>
        <v>0</v>
      </c>
      <c r="H11" s="42">
        <f t="shared" si="3"/>
        <v>0.47826685006877578</v>
      </c>
      <c r="I11" s="45">
        <f t="shared" si="4"/>
        <v>0</v>
      </c>
      <c r="J11" s="42">
        <f t="shared" si="5"/>
        <v>0.24033647105948328</v>
      </c>
      <c r="K11" s="45">
        <f t="shared" si="6"/>
        <v>3</v>
      </c>
      <c r="L11" s="42">
        <f t="shared" si="7"/>
        <v>0</v>
      </c>
      <c r="M11" s="45">
        <f t="shared" si="8"/>
        <v>0</v>
      </c>
      <c r="N11" s="37"/>
      <c r="O11" s="11"/>
      <c r="P11" s="11"/>
      <c r="Q11" s="12"/>
      <c r="R11" s="4"/>
      <c r="S11" s="31"/>
      <c r="T11" s="32"/>
      <c r="U11" s="32"/>
      <c r="V11" s="32"/>
      <c r="W11" s="32"/>
      <c r="X11" s="32"/>
      <c r="Y11" s="32"/>
      <c r="Z11" s="33"/>
    </row>
    <row r="12" spans="2:26" x14ac:dyDescent="0.25">
      <c r="B12" s="7" t="s">
        <v>9</v>
      </c>
      <c r="C12" s="46">
        <f t="shared" si="0"/>
        <v>3</v>
      </c>
      <c r="D12" s="8">
        <v>480000</v>
      </c>
      <c r="E12" s="39">
        <v>0.2</v>
      </c>
      <c r="F12" s="41">
        <f t="shared" si="1"/>
        <v>0.66696823482106959</v>
      </c>
      <c r="G12" s="44">
        <f t="shared" si="2"/>
        <v>0</v>
      </c>
      <c r="H12" s="42">
        <f t="shared" si="3"/>
        <v>0.54429160935350751</v>
      </c>
      <c r="I12" s="45">
        <f t="shared" si="4"/>
        <v>0</v>
      </c>
      <c r="J12" s="42">
        <f t="shared" si="5"/>
        <v>0.3364710594832766</v>
      </c>
      <c r="K12" s="45">
        <f t="shared" si="6"/>
        <v>3</v>
      </c>
      <c r="L12" s="42">
        <f t="shared" si="7"/>
        <v>0</v>
      </c>
      <c r="M12" s="45">
        <f t="shared" si="8"/>
        <v>0</v>
      </c>
      <c r="N12" s="37"/>
      <c r="O12" s="11"/>
      <c r="P12" s="11"/>
      <c r="Q12" s="12"/>
      <c r="R12" s="4"/>
      <c r="S12" s="31"/>
      <c r="T12" s="32"/>
      <c r="U12" s="32"/>
      <c r="V12" s="32"/>
      <c r="W12" s="32"/>
      <c r="X12" s="32"/>
      <c r="Y12" s="32"/>
      <c r="Z12" s="33"/>
    </row>
    <row r="13" spans="2:26" x14ac:dyDescent="0.25">
      <c r="B13" s="7" t="s">
        <v>10</v>
      </c>
      <c r="C13" s="46">
        <f t="shared" si="0"/>
        <v>4</v>
      </c>
      <c r="D13" s="8">
        <v>450000</v>
      </c>
      <c r="E13" s="39">
        <v>0.7</v>
      </c>
      <c r="F13" s="41">
        <f t="shared" si="1"/>
        <v>0.71220345798150386</v>
      </c>
      <c r="G13" s="44">
        <f t="shared" si="2"/>
        <v>0</v>
      </c>
      <c r="H13" s="42">
        <f t="shared" si="3"/>
        <v>0.60618982118294351</v>
      </c>
      <c r="I13" s="45">
        <f t="shared" si="4"/>
        <v>0</v>
      </c>
      <c r="J13" s="42">
        <f t="shared" si="5"/>
        <v>0.42659723613058281</v>
      </c>
      <c r="K13" s="45">
        <f t="shared" si="6"/>
        <v>0</v>
      </c>
      <c r="L13" s="42">
        <f t="shared" si="7"/>
        <v>0.13582855418050105</v>
      </c>
      <c r="M13" s="45">
        <f t="shared" si="8"/>
        <v>4</v>
      </c>
      <c r="N13" s="37"/>
      <c r="O13" s="11"/>
      <c r="P13" s="11"/>
      <c r="Q13" s="12"/>
      <c r="R13" s="4"/>
      <c r="S13" s="31"/>
      <c r="T13" s="32"/>
      <c r="U13" s="32"/>
      <c r="V13" s="32"/>
      <c r="W13" s="32"/>
      <c r="X13" s="32"/>
      <c r="Y13" s="32"/>
      <c r="Z13" s="33"/>
    </row>
    <row r="14" spans="2:26" x14ac:dyDescent="0.25">
      <c r="B14" s="7" t="s">
        <v>12</v>
      </c>
      <c r="C14" s="46">
        <f t="shared" si="0"/>
        <v>4</v>
      </c>
      <c r="D14" s="8">
        <v>410000</v>
      </c>
      <c r="E14" s="39">
        <v>0.8</v>
      </c>
      <c r="F14" s="41">
        <f t="shared" si="1"/>
        <v>0.75341777241656616</v>
      </c>
      <c r="G14" s="44">
        <f t="shared" si="2"/>
        <v>0</v>
      </c>
      <c r="H14" s="42">
        <f t="shared" si="3"/>
        <v>0.66258596973865191</v>
      </c>
      <c r="I14" s="45">
        <f t="shared" si="4"/>
        <v>0</v>
      </c>
      <c r="J14" s="42">
        <f t="shared" si="5"/>
        <v>0.50871219707590631</v>
      </c>
      <c r="K14" s="45">
        <f t="shared" si="6"/>
        <v>0</v>
      </c>
      <c r="L14" s="42">
        <f t="shared" si="7"/>
        <v>0.25958345910051311</v>
      </c>
      <c r="M14" s="45">
        <f t="shared" si="8"/>
        <v>4</v>
      </c>
      <c r="N14" s="37"/>
      <c r="O14" s="11"/>
      <c r="P14" s="11"/>
      <c r="Q14" s="12"/>
      <c r="R14" s="4"/>
      <c r="S14" s="31"/>
      <c r="T14" s="32"/>
      <c r="U14" s="32"/>
      <c r="V14" s="32"/>
      <c r="W14" s="32"/>
      <c r="X14" s="32"/>
      <c r="Y14" s="32"/>
      <c r="Z14" s="33"/>
    </row>
    <row r="15" spans="2:26" x14ac:dyDescent="0.25">
      <c r="B15" s="7" t="s">
        <v>11</v>
      </c>
      <c r="C15" s="46">
        <f t="shared" si="0"/>
        <v>0</v>
      </c>
      <c r="D15" s="8">
        <v>410000</v>
      </c>
      <c r="E15" s="39">
        <v>0.5</v>
      </c>
      <c r="F15" s="41">
        <f t="shared" si="1"/>
        <v>0.79463208685162845</v>
      </c>
      <c r="G15" s="44">
        <f t="shared" si="2"/>
        <v>0</v>
      </c>
      <c r="H15" s="42">
        <f t="shared" si="3"/>
        <v>0.71898211829436032</v>
      </c>
      <c r="I15" s="45">
        <f t="shared" si="4"/>
        <v>0</v>
      </c>
      <c r="J15" s="42">
        <f t="shared" si="5"/>
        <v>0.59082715802122976</v>
      </c>
      <c r="K15" s="45">
        <f t="shared" si="6"/>
        <v>0</v>
      </c>
      <c r="L15" s="42">
        <f t="shared" si="7"/>
        <v>0.38333836402052518</v>
      </c>
      <c r="M15" s="45">
        <f t="shared" si="8"/>
        <v>0</v>
      </c>
      <c r="N15" s="37"/>
      <c r="O15" s="11"/>
      <c r="P15" s="11"/>
      <c r="Q15" s="12"/>
      <c r="R15" s="4"/>
      <c r="S15" s="31"/>
      <c r="T15" s="32"/>
      <c r="U15" s="32"/>
      <c r="V15" s="32"/>
      <c r="W15" s="32"/>
      <c r="X15" s="32"/>
      <c r="Y15" s="32"/>
      <c r="Z15" s="33"/>
    </row>
    <row r="16" spans="2:26" x14ac:dyDescent="0.25">
      <c r="B16" s="7" t="s">
        <v>13</v>
      </c>
      <c r="C16" s="46">
        <f t="shared" si="0"/>
        <v>0</v>
      </c>
      <c r="D16" s="8">
        <v>350000</v>
      </c>
      <c r="E16" s="39">
        <v>0.45</v>
      </c>
      <c r="F16" s="41">
        <f t="shared" si="1"/>
        <v>0.82981503819863289</v>
      </c>
      <c r="G16" s="44">
        <f t="shared" si="2"/>
        <v>0</v>
      </c>
      <c r="H16" s="42">
        <f t="shared" si="3"/>
        <v>0.76712517193947727</v>
      </c>
      <c r="I16" s="45">
        <f t="shared" si="4"/>
        <v>0</v>
      </c>
      <c r="J16" s="42">
        <f t="shared" si="5"/>
        <v>0.66092529541357903</v>
      </c>
      <c r="K16" s="45">
        <f t="shared" si="6"/>
        <v>0</v>
      </c>
      <c r="L16" s="42">
        <f t="shared" si="7"/>
        <v>0.4889827950498038</v>
      </c>
      <c r="M16" s="45">
        <f t="shared" si="8"/>
        <v>0</v>
      </c>
      <c r="N16" s="37"/>
      <c r="O16" s="11"/>
      <c r="P16" s="11"/>
      <c r="Q16" s="12"/>
      <c r="R16" s="4"/>
      <c r="S16" s="31"/>
      <c r="T16" s="32"/>
      <c r="U16" s="32"/>
      <c r="V16" s="32"/>
      <c r="W16" s="32"/>
      <c r="X16" s="32"/>
      <c r="Y16" s="32"/>
      <c r="Z16" s="33"/>
    </row>
    <row r="17" spans="2:26" x14ac:dyDescent="0.25">
      <c r="B17" s="7" t="s">
        <v>14</v>
      </c>
      <c r="C17" s="46">
        <f t="shared" si="0"/>
        <v>0</v>
      </c>
      <c r="D17" s="8">
        <v>305000</v>
      </c>
      <c r="E17" s="39">
        <v>0.8</v>
      </c>
      <c r="F17" s="41">
        <f t="shared" si="1"/>
        <v>0.86047446722959386</v>
      </c>
      <c r="G17" s="44">
        <f t="shared" si="2"/>
        <v>0</v>
      </c>
      <c r="H17" s="42">
        <f t="shared" si="3"/>
        <v>0.80907840440165057</v>
      </c>
      <c r="I17" s="45">
        <f t="shared" si="4"/>
        <v>0</v>
      </c>
      <c r="J17" s="42">
        <f t="shared" si="5"/>
        <v>0.72201081514119769</v>
      </c>
      <c r="K17" s="45">
        <f t="shared" si="6"/>
        <v>0</v>
      </c>
      <c r="L17" s="42">
        <f t="shared" si="7"/>
        <v>0.58104437066103232</v>
      </c>
      <c r="M17" s="45">
        <f t="shared" si="8"/>
        <v>0</v>
      </c>
      <c r="N17" s="37"/>
      <c r="O17" s="11"/>
      <c r="P17" s="11"/>
      <c r="Q17" s="12"/>
      <c r="R17" s="4"/>
      <c r="S17" s="31"/>
      <c r="T17" s="32"/>
      <c r="U17" s="32"/>
      <c r="V17" s="32"/>
      <c r="W17" s="32"/>
      <c r="X17" s="32"/>
      <c r="Y17" s="32"/>
      <c r="Z17" s="33"/>
    </row>
    <row r="18" spans="2:26" x14ac:dyDescent="0.25">
      <c r="B18" s="7" t="s">
        <v>15</v>
      </c>
      <c r="C18" s="46">
        <f t="shared" si="0"/>
        <v>0</v>
      </c>
      <c r="D18" s="8">
        <v>300000</v>
      </c>
      <c r="E18" s="39">
        <v>0.35</v>
      </c>
      <c r="F18" s="41">
        <f t="shared" si="1"/>
        <v>0.89063128266988334</v>
      </c>
      <c r="G18" s="44">
        <f t="shared" si="2"/>
        <v>0</v>
      </c>
      <c r="H18" s="42">
        <f t="shared" si="3"/>
        <v>0.85034387895460795</v>
      </c>
      <c r="I18" s="45">
        <f t="shared" si="4"/>
        <v>0</v>
      </c>
      <c r="J18" s="42">
        <f t="shared" si="5"/>
        <v>0.78209493290606846</v>
      </c>
      <c r="K18" s="45">
        <f t="shared" si="6"/>
        <v>0</v>
      </c>
      <c r="L18" s="42">
        <f t="shared" si="7"/>
        <v>0.67159674011469972</v>
      </c>
      <c r="M18" s="45">
        <f t="shared" si="8"/>
        <v>0</v>
      </c>
      <c r="N18" s="37"/>
      <c r="O18" s="11"/>
      <c r="P18" s="11"/>
      <c r="Q18" s="12"/>
      <c r="R18" s="4"/>
      <c r="S18" s="31"/>
      <c r="T18" s="32"/>
      <c r="U18" s="32"/>
      <c r="V18" s="32"/>
      <c r="W18" s="32"/>
      <c r="X18" s="32"/>
      <c r="Y18" s="32"/>
      <c r="Z18" s="33"/>
    </row>
    <row r="19" spans="2:26" x14ac:dyDescent="0.25">
      <c r="B19" s="7" t="s">
        <v>16</v>
      </c>
      <c r="C19" s="46">
        <f t="shared" si="0"/>
        <v>0</v>
      </c>
      <c r="D19" s="8">
        <v>288000</v>
      </c>
      <c r="E19" s="39">
        <v>0.5</v>
      </c>
      <c r="F19" s="41">
        <f t="shared" si="1"/>
        <v>0.91958182549256129</v>
      </c>
      <c r="G19" s="44">
        <f t="shared" si="2"/>
        <v>0</v>
      </c>
      <c r="H19" s="42">
        <f t="shared" si="3"/>
        <v>0.88995873452544705</v>
      </c>
      <c r="I19" s="45">
        <f t="shared" si="4"/>
        <v>0</v>
      </c>
      <c r="J19" s="42">
        <f t="shared" si="5"/>
        <v>0.83977568596034446</v>
      </c>
      <c r="K19" s="45">
        <f t="shared" si="6"/>
        <v>0</v>
      </c>
      <c r="L19" s="42">
        <f t="shared" si="7"/>
        <v>0.75852701479022044</v>
      </c>
      <c r="M19" s="45">
        <f t="shared" si="8"/>
        <v>0</v>
      </c>
      <c r="N19" s="37"/>
      <c r="O19" s="11"/>
      <c r="P19" s="11"/>
      <c r="Q19" s="12"/>
      <c r="R19" s="4"/>
      <c r="S19" s="31"/>
      <c r="T19" s="32"/>
      <c r="U19" s="32"/>
      <c r="V19" s="32"/>
      <c r="W19" s="32"/>
      <c r="X19" s="32"/>
      <c r="Y19" s="32"/>
      <c r="Z19" s="33"/>
    </row>
    <row r="20" spans="2:26" x14ac:dyDescent="0.25">
      <c r="B20" s="7" t="s">
        <v>18</v>
      </c>
      <c r="C20" s="46">
        <f t="shared" si="0"/>
        <v>0</v>
      </c>
      <c r="D20" s="8">
        <v>250000</v>
      </c>
      <c r="E20" s="39">
        <v>0.45</v>
      </c>
      <c r="F20" s="41">
        <f t="shared" si="1"/>
        <v>0.94471250502613591</v>
      </c>
      <c r="G20" s="44">
        <f t="shared" si="2"/>
        <v>0</v>
      </c>
      <c r="H20" s="42">
        <f t="shared" si="3"/>
        <v>0.92434662998624484</v>
      </c>
      <c r="I20" s="45">
        <f t="shared" si="4"/>
        <v>0</v>
      </c>
      <c r="J20" s="42">
        <f t="shared" si="5"/>
        <v>0.88984578409773685</v>
      </c>
      <c r="K20" s="45">
        <f t="shared" si="6"/>
        <v>0</v>
      </c>
      <c r="L20" s="42">
        <f t="shared" si="7"/>
        <v>0.83398732266827658</v>
      </c>
      <c r="M20" s="45">
        <f t="shared" si="8"/>
        <v>0</v>
      </c>
      <c r="N20" s="37"/>
      <c r="O20" s="11"/>
      <c r="P20" s="11"/>
      <c r="Q20" s="12"/>
      <c r="R20" s="4"/>
      <c r="S20" s="31"/>
      <c r="T20" s="32"/>
      <c r="U20" s="32"/>
      <c r="V20" s="32"/>
      <c r="W20" s="32"/>
      <c r="X20" s="32"/>
      <c r="Y20" s="32"/>
      <c r="Z20" s="33"/>
    </row>
    <row r="21" spans="2:26" x14ac:dyDescent="0.25">
      <c r="B21" s="7" t="s">
        <v>17</v>
      </c>
      <c r="C21" s="46">
        <f t="shared" si="0"/>
        <v>0</v>
      </c>
      <c r="D21" s="8">
        <v>250000</v>
      </c>
      <c r="E21" s="39">
        <v>0.4</v>
      </c>
      <c r="F21" s="41">
        <f t="shared" si="1"/>
        <v>0.96984318455971052</v>
      </c>
      <c r="G21" s="44">
        <f t="shared" si="2"/>
        <v>0</v>
      </c>
      <c r="H21" s="42">
        <f t="shared" si="3"/>
        <v>0.95873452544704263</v>
      </c>
      <c r="I21" s="45">
        <f t="shared" si="4"/>
        <v>0</v>
      </c>
      <c r="J21" s="42">
        <f t="shared" si="5"/>
        <v>0.93991588223512923</v>
      </c>
      <c r="K21" s="45">
        <f t="shared" si="6"/>
        <v>0</v>
      </c>
      <c r="L21" s="42">
        <f t="shared" si="7"/>
        <v>0.90944763054633271</v>
      </c>
      <c r="M21" s="45">
        <f t="shared" si="8"/>
        <v>0</v>
      </c>
      <c r="N21" s="37"/>
      <c r="O21" s="11"/>
      <c r="P21" s="11"/>
      <c r="Q21" s="12"/>
      <c r="R21" s="4"/>
      <c r="S21" s="31"/>
      <c r="T21" s="32"/>
      <c r="U21" s="32"/>
      <c r="V21" s="32"/>
      <c r="W21" s="32"/>
      <c r="X21" s="32"/>
      <c r="Y21" s="32"/>
      <c r="Z21" s="33"/>
    </row>
    <row r="22" spans="2:26" x14ac:dyDescent="0.25">
      <c r="B22" s="7" t="s">
        <v>19</v>
      </c>
      <c r="C22" s="46">
        <f t="shared" si="0"/>
        <v>0</v>
      </c>
      <c r="D22" s="8">
        <v>150000</v>
      </c>
      <c r="E22" s="39">
        <v>0.6</v>
      </c>
      <c r="F22" s="41">
        <f t="shared" si="1"/>
        <v>0.98492159227985532</v>
      </c>
      <c r="G22" s="44">
        <f t="shared" si="2"/>
        <v>0</v>
      </c>
      <c r="H22" s="42">
        <f t="shared" si="3"/>
        <v>0.97936726272352126</v>
      </c>
      <c r="I22" s="45">
        <f t="shared" si="4"/>
        <v>0</v>
      </c>
      <c r="J22" s="42">
        <f t="shared" si="5"/>
        <v>0.96995794111756461</v>
      </c>
      <c r="K22" s="45">
        <f t="shared" si="6"/>
        <v>0</v>
      </c>
      <c r="L22" s="42">
        <f t="shared" si="7"/>
        <v>0.95472381527316641</v>
      </c>
      <c r="M22" s="45">
        <f t="shared" si="8"/>
        <v>0</v>
      </c>
      <c r="N22" s="37"/>
      <c r="O22" s="11"/>
      <c r="P22" s="11"/>
      <c r="Q22" s="12"/>
      <c r="R22" s="4"/>
      <c r="S22" s="31"/>
      <c r="T22" s="32"/>
      <c r="U22" s="32"/>
      <c r="V22" s="32"/>
      <c r="W22" s="32"/>
      <c r="X22" s="32"/>
      <c r="Y22" s="32"/>
      <c r="Z22" s="33"/>
    </row>
    <row r="23" spans="2:26" x14ac:dyDescent="0.25">
      <c r="B23" s="7" t="s">
        <v>20</v>
      </c>
      <c r="C23" s="46">
        <f t="shared" si="0"/>
        <v>0</v>
      </c>
      <c r="D23" s="8">
        <v>150000</v>
      </c>
      <c r="E23" s="40">
        <v>0.65</v>
      </c>
      <c r="F23" s="41">
        <f t="shared" si="1"/>
        <v>1</v>
      </c>
      <c r="G23" s="44">
        <f t="shared" si="2"/>
        <v>0</v>
      </c>
      <c r="H23" s="42">
        <f t="shared" si="3"/>
        <v>0.99999999999999989</v>
      </c>
      <c r="I23" s="45">
        <f t="shared" si="4"/>
        <v>0</v>
      </c>
      <c r="J23" s="42">
        <f t="shared" si="5"/>
        <v>1</v>
      </c>
      <c r="K23" s="45">
        <f t="shared" si="6"/>
        <v>0</v>
      </c>
      <c r="L23" s="42">
        <f t="shared" si="7"/>
        <v>1</v>
      </c>
      <c r="M23" s="45">
        <f t="shared" si="8"/>
        <v>0</v>
      </c>
      <c r="N23" s="37"/>
      <c r="O23" s="38"/>
      <c r="P23" s="11"/>
      <c r="Q23" s="11"/>
      <c r="R23" s="4"/>
      <c r="S23" s="31"/>
      <c r="T23" s="32"/>
      <c r="U23" s="32"/>
      <c r="V23" s="32"/>
      <c r="W23" s="32"/>
      <c r="X23" s="32"/>
      <c r="Y23" s="32"/>
      <c r="Z23" s="33"/>
    </row>
    <row r="24" spans="2:26" x14ac:dyDescent="0.25">
      <c r="B24" s="2"/>
      <c r="C24" s="22" t="s">
        <v>30</v>
      </c>
      <c r="D24" s="22">
        <f>SUM(D4:D23)</f>
        <v>9948000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S24" s="31"/>
      <c r="T24" s="32"/>
      <c r="U24" s="32"/>
      <c r="V24" s="32"/>
      <c r="W24" s="32"/>
      <c r="X24" s="32"/>
      <c r="Y24" s="32"/>
      <c r="Z24" s="33"/>
    </row>
    <row r="25" spans="2:26" s="1" customFormat="1" x14ac:dyDescent="0.25">
      <c r="R25" s="2"/>
      <c r="S25" s="31"/>
      <c r="T25" s="32"/>
      <c r="U25" s="32"/>
      <c r="V25" s="32"/>
      <c r="W25" s="32"/>
      <c r="X25" s="32"/>
      <c r="Y25" s="32"/>
      <c r="Z25" s="33"/>
    </row>
    <row r="26" spans="2:26" s="1" customFormat="1" ht="13.8" thickBot="1" x14ac:dyDescent="0.3">
      <c r="C26" s="3"/>
      <c r="R26" s="2"/>
      <c r="S26" s="34"/>
      <c r="T26" s="35"/>
      <c r="U26" s="35"/>
      <c r="V26" s="35"/>
      <c r="W26" s="35"/>
      <c r="X26" s="35"/>
      <c r="Y26" s="35"/>
      <c r="Z26" s="36"/>
    </row>
    <row r="27" spans="2:26" s="1" customFormat="1" ht="13.8" thickTop="1" x14ac:dyDescent="0.25">
      <c r="C27" s="3"/>
      <c r="R27" s="2"/>
      <c r="S27" s="23"/>
      <c r="T27" s="23"/>
      <c r="U27" s="23"/>
      <c r="V27" s="23"/>
      <c r="W27" s="23"/>
      <c r="X27" s="23"/>
      <c r="Y27" s="23"/>
    </row>
    <row r="28" spans="2:26" s="1" customFormat="1" x14ac:dyDescent="0.25">
      <c r="C28" s="3"/>
      <c r="R28" s="2"/>
      <c r="S28" s="23"/>
      <c r="T28" s="23"/>
      <c r="U28" s="23"/>
      <c r="V28" s="23"/>
      <c r="W28" s="23"/>
      <c r="X28" s="23"/>
      <c r="Y28" s="23"/>
    </row>
    <row r="29" spans="2:26" s="1" customFormat="1" x14ac:dyDescent="0.25">
      <c r="C29" s="3"/>
      <c r="R29" s="2"/>
      <c r="S29" s="23"/>
      <c r="T29" s="23"/>
      <c r="U29" s="23"/>
      <c r="V29" s="23"/>
      <c r="W29" s="23"/>
      <c r="X29" s="23"/>
      <c r="Y29" s="23"/>
    </row>
    <row r="30" spans="2:26" s="1" customFormat="1" x14ac:dyDescent="0.25">
      <c r="R30" s="2"/>
      <c r="S30" s="23"/>
      <c r="T30" s="23"/>
      <c r="U30" s="23"/>
      <c r="V30" s="23"/>
      <c r="W30" s="23"/>
      <c r="X30" s="23"/>
      <c r="Y30" s="23"/>
    </row>
    <row r="31" spans="2:26" s="1" customFormat="1" x14ac:dyDescent="0.25">
      <c r="R31" s="2"/>
      <c r="S31" s="23"/>
      <c r="T31" s="23"/>
      <c r="U31" s="23"/>
      <c r="V31" s="23"/>
      <c r="W31" s="23"/>
      <c r="X31" s="23"/>
      <c r="Y31" s="23"/>
    </row>
    <row r="32" spans="2:26" s="1" customFormat="1" x14ac:dyDescent="0.25">
      <c r="R32" s="2"/>
      <c r="S32" s="23"/>
      <c r="T32" s="23"/>
      <c r="U32" s="23"/>
      <c r="V32" s="23"/>
      <c r="W32" s="23"/>
      <c r="X32" s="23"/>
      <c r="Y32" s="23"/>
    </row>
    <row r="33" spans="18:25" s="1" customFormat="1" x14ac:dyDescent="0.25">
      <c r="R33" s="2"/>
      <c r="S33" s="23"/>
      <c r="T33" s="23"/>
      <c r="U33" s="23"/>
      <c r="V33" s="23"/>
      <c r="W33" s="23"/>
      <c r="X33" s="23"/>
      <c r="Y33" s="23"/>
    </row>
    <row r="34" spans="18:25" s="1" customFormat="1" x14ac:dyDescent="0.25">
      <c r="R34" s="2"/>
      <c r="S34" s="23"/>
      <c r="T34" s="23"/>
      <c r="U34" s="23"/>
      <c r="V34" s="23"/>
      <c r="W34" s="23"/>
      <c r="X34" s="23"/>
      <c r="Y34" s="23"/>
    </row>
    <row r="35" spans="18:25" s="1" customFormat="1" x14ac:dyDescent="0.25">
      <c r="R35" s="2"/>
      <c r="S35" s="23"/>
      <c r="T35" s="23"/>
      <c r="U35" s="23"/>
      <c r="V35" s="23"/>
      <c r="W35" s="23"/>
      <c r="X35" s="23"/>
      <c r="Y35" s="23"/>
    </row>
    <row r="36" spans="18:25" s="1" customFormat="1" x14ac:dyDescent="0.25">
      <c r="R36" s="2"/>
      <c r="S36" s="23"/>
      <c r="T36" s="23"/>
      <c r="U36" s="23"/>
      <c r="V36" s="23"/>
      <c r="W36" s="23"/>
      <c r="X36" s="23"/>
      <c r="Y36" s="23"/>
    </row>
    <row r="37" spans="18:25" s="1" customFormat="1" x14ac:dyDescent="0.25">
      <c r="R37" s="2"/>
      <c r="S37" s="23"/>
      <c r="T37" s="23"/>
      <c r="U37" s="23"/>
      <c r="V37" s="23"/>
      <c r="W37" s="23"/>
      <c r="X37" s="23"/>
      <c r="Y37" s="23"/>
    </row>
    <row r="38" spans="18:25" s="1" customFormat="1" x14ac:dyDescent="0.25">
      <c r="R38" s="2"/>
      <c r="S38" s="2"/>
      <c r="T38" s="2"/>
      <c r="U38" s="2"/>
      <c r="V38" s="2"/>
      <c r="W38" s="2"/>
      <c r="X38" s="2"/>
    </row>
    <row r="39" spans="18:25" s="1" customFormat="1" x14ac:dyDescent="0.25">
      <c r="R39" s="2"/>
      <c r="S39" s="2"/>
      <c r="T39" s="2"/>
      <c r="U39" s="2"/>
      <c r="V39" s="2"/>
      <c r="W39" s="2"/>
      <c r="X39" s="2"/>
    </row>
    <row r="40" spans="18:25" s="1" customFormat="1" x14ac:dyDescent="0.25">
      <c r="R40" s="2"/>
      <c r="S40" s="2"/>
      <c r="T40" s="2"/>
      <c r="U40" s="2"/>
      <c r="V40" s="2"/>
      <c r="W40" s="2"/>
      <c r="X40" s="2"/>
    </row>
    <row r="41" spans="18:25" s="1" customFormat="1" x14ac:dyDescent="0.25">
      <c r="R41" s="2"/>
      <c r="S41" s="2"/>
      <c r="T41" s="2"/>
      <c r="U41" s="2"/>
      <c r="V41" s="2"/>
      <c r="W41" s="2"/>
      <c r="X41" s="2"/>
    </row>
    <row r="42" spans="18:25" s="1" customFormat="1" x14ac:dyDescent="0.25">
      <c r="R42" s="2"/>
      <c r="S42" s="2"/>
      <c r="T42" s="2"/>
      <c r="U42" s="2"/>
      <c r="V42" s="2"/>
      <c r="W42" s="2"/>
      <c r="X42" s="2"/>
    </row>
    <row r="43" spans="18:25" s="1" customFormat="1" x14ac:dyDescent="0.25">
      <c r="R43" s="2"/>
      <c r="S43" s="2"/>
      <c r="T43" s="2"/>
      <c r="U43" s="2"/>
      <c r="V43" s="2"/>
      <c r="W43" s="2"/>
      <c r="X43" s="2"/>
    </row>
    <row r="44" spans="18:25" s="1" customFormat="1" x14ac:dyDescent="0.25">
      <c r="R44" s="2"/>
      <c r="S44" s="2"/>
      <c r="T44" s="2"/>
      <c r="U44" s="2"/>
      <c r="V44" s="2"/>
      <c r="W44" s="2"/>
      <c r="X44" s="2"/>
    </row>
    <row r="45" spans="18:25" s="1" customFormat="1" x14ac:dyDescent="0.25">
      <c r="R45" s="2"/>
      <c r="S45" s="2"/>
      <c r="T45" s="2"/>
      <c r="U45" s="2"/>
      <c r="V45" s="2"/>
      <c r="W45" s="2"/>
      <c r="X45" s="2"/>
    </row>
    <row r="46" spans="18:25" s="1" customFormat="1" x14ac:dyDescent="0.25">
      <c r="R46" s="2"/>
      <c r="S46" s="2"/>
      <c r="T46" s="2"/>
      <c r="U46" s="2"/>
      <c r="V46" s="2"/>
      <c r="W46" s="2"/>
      <c r="X46" s="2"/>
    </row>
    <row r="47" spans="18:25" s="1" customFormat="1" x14ac:dyDescent="0.25">
      <c r="R47" s="2"/>
      <c r="S47" s="2"/>
      <c r="T47" s="2"/>
      <c r="U47" s="2"/>
      <c r="V47" s="2"/>
      <c r="W47" s="2"/>
      <c r="X47" s="2"/>
    </row>
    <row r="48" spans="18:25" s="1" customFormat="1" x14ac:dyDescent="0.25">
      <c r="R48" s="2"/>
      <c r="S48" s="2"/>
      <c r="T48" s="2"/>
      <c r="U48" s="2"/>
      <c r="V48" s="2"/>
      <c r="W48" s="2"/>
      <c r="X48" s="2"/>
    </row>
    <row r="49" spans="18:24" s="1" customFormat="1" x14ac:dyDescent="0.25">
      <c r="R49" s="2"/>
      <c r="S49" s="2"/>
      <c r="T49" s="2"/>
      <c r="U49" s="2"/>
      <c r="V49" s="2"/>
      <c r="W49" s="2"/>
      <c r="X49" s="2"/>
    </row>
    <row r="50" spans="18:24" s="1" customFormat="1" x14ac:dyDescent="0.25">
      <c r="R50" s="2"/>
      <c r="S50" s="2"/>
      <c r="T50" s="2"/>
      <c r="U50" s="2"/>
      <c r="V50" s="2"/>
      <c r="W50" s="2"/>
      <c r="X50" s="2"/>
    </row>
    <row r="51" spans="18:24" s="1" customFormat="1" x14ac:dyDescent="0.25">
      <c r="R51" s="2"/>
      <c r="S51" s="2"/>
      <c r="T51" s="2"/>
      <c r="U51" s="2"/>
      <c r="V51" s="2"/>
      <c r="W51" s="2"/>
      <c r="X51" s="2"/>
    </row>
    <row r="52" spans="18:24" s="1" customFormat="1" x14ac:dyDescent="0.25">
      <c r="R52" s="2"/>
      <c r="S52" s="2"/>
      <c r="T52" s="2"/>
      <c r="U52" s="2"/>
      <c r="V52" s="2"/>
      <c r="W52" s="2"/>
      <c r="X52" s="2"/>
    </row>
    <row r="53" spans="18:24" s="1" customFormat="1" x14ac:dyDescent="0.25">
      <c r="R53" s="2"/>
      <c r="S53" s="2"/>
      <c r="T53" s="2"/>
      <c r="U53" s="2"/>
      <c r="V53" s="2"/>
      <c r="W53" s="2"/>
      <c r="X53" s="2"/>
    </row>
    <row r="54" spans="18:24" s="1" customFormat="1" x14ac:dyDescent="0.25">
      <c r="R54" s="2"/>
      <c r="S54" s="2"/>
      <c r="T54" s="2"/>
      <c r="U54" s="2"/>
      <c r="V54" s="2"/>
      <c r="W54" s="2"/>
      <c r="X54" s="2"/>
    </row>
    <row r="55" spans="18:24" s="1" customFormat="1" x14ac:dyDescent="0.25">
      <c r="R55" s="2"/>
      <c r="S55" s="2"/>
      <c r="T55" s="2"/>
      <c r="U55" s="2"/>
      <c r="V55" s="2"/>
      <c r="W55" s="2"/>
      <c r="X55" s="2"/>
    </row>
    <row r="56" spans="18:24" s="1" customFormat="1" x14ac:dyDescent="0.25">
      <c r="R56" s="2"/>
      <c r="S56" s="2"/>
      <c r="T56" s="2"/>
      <c r="U56" s="2"/>
      <c r="V56" s="2"/>
      <c r="W56" s="2"/>
      <c r="X56" s="2"/>
    </row>
    <row r="57" spans="18:24" s="1" customFormat="1" x14ac:dyDescent="0.25">
      <c r="R57" s="2"/>
      <c r="S57" s="2"/>
      <c r="T57" s="2"/>
      <c r="U57" s="2"/>
      <c r="V57" s="2"/>
      <c r="W57" s="2"/>
      <c r="X57" s="2"/>
    </row>
    <row r="58" spans="18:24" s="1" customFormat="1" x14ac:dyDescent="0.25">
      <c r="R58" s="2"/>
      <c r="S58" s="2"/>
      <c r="T58" s="2"/>
      <c r="U58" s="2"/>
      <c r="V58" s="2"/>
      <c r="W58" s="2"/>
      <c r="X58" s="2"/>
    </row>
    <row r="59" spans="18:24" s="1" customFormat="1" x14ac:dyDescent="0.25">
      <c r="R59" s="2"/>
      <c r="S59" s="2"/>
      <c r="T59" s="2"/>
      <c r="U59" s="2"/>
      <c r="V59" s="2"/>
      <c r="W59" s="2"/>
      <c r="X59" s="2"/>
    </row>
    <row r="60" spans="18:24" s="1" customFormat="1" x14ac:dyDescent="0.25">
      <c r="R60" s="2"/>
      <c r="S60" s="2"/>
      <c r="T60" s="2"/>
      <c r="U60" s="2"/>
      <c r="V60" s="2"/>
      <c r="W60" s="2"/>
      <c r="X60" s="2"/>
    </row>
    <row r="61" spans="18:24" s="1" customFormat="1" x14ac:dyDescent="0.25">
      <c r="R61" s="2"/>
      <c r="S61" s="2"/>
      <c r="T61" s="2"/>
      <c r="U61" s="2"/>
      <c r="V61" s="2"/>
      <c r="W61" s="2"/>
      <c r="X61" s="2"/>
    </row>
    <row r="62" spans="18:24" s="1" customFormat="1" x14ac:dyDescent="0.25">
      <c r="R62" s="2"/>
      <c r="S62" s="2"/>
      <c r="T62" s="2"/>
      <c r="U62" s="2"/>
      <c r="V62" s="2"/>
      <c r="W62" s="2"/>
      <c r="X62" s="2"/>
    </row>
    <row r="63" spans="18:24" s="1" customFormat="1" x14ac:dyDescent="0.25">
      <c r="R63" s="2"/>
      <c r="S63" s="2"/>
      <c r="T63" s="2"/>
      <c r="U63" s="2"/>
      <c r="V63" s="2"/>
      <c r="W63" s="2"/>
      <c r="X63" s="2"/>
    </row>
    <row r="64" spans="18:24" s="1" customFormat="1" x14ac:dyDescent="0.25">
      <c r="R64" s="2"/>
      <c r="S64" s="2"/>
      <c r="T64" s="2"/>
      <c r="U64" s="2"/>
      <c r="V64" s="2"/>
      <c r="W64" s="2"/>
      <c r="X64" s="2"/>
    </row>
    <row r="65" spans="18:24" s="1" customFormat="1" x14ac:dyDescent="0.25">
      <c r="R65" s="2"/>
      <c r="S65" s="2"/>
      <c r="T65" s="2"/>
      <c r="U65" s="2"/>
      <c r="V65" s="2"/>
      <c r="W65" s="2"/>
      <c r="X65" s="2"/>
    </row>
    <row r="66" spans="18:24" s="1" customFormat="1" x14ac:dyDescent="0.25">
      <c r="R66" s="2"/>
      <c r="S66" s="2"/>
      <c r="T66" s="2"/>
      <c r="U66" s="2"/>
      <c r="V66" s="2"/>
      <c r="W66" s="2"/>
      <c r="X66" s="2"/>
    </row>
    <row r="67" spans="18:24" s="1" customFormat="1" x14ac:dyDescent="0.25">
      <c r="R67" s="2"/>
      <c r="S67" s="2"/>
      <c r="T67" s="2"/>
      <c r="U67" s="2"/>
      <c r="V67" s="2"/>
      <c r="W67" s="2"/>
      <c r="X67" s="2"/>
    </row>
    <row r="68" spans="18:24" s="1" customFormat="1" x14ac:dyDescent="0.25">
      <c r="R68" s="2"/>
      <c r="S68" s="2"/>
      <c r="T68" s="2"/>
      <c r="U68" s="2"/>
      <c r="V68" s="2"/>
      <c r="W68" s="2"/>
      <c r="X68" s="2"/>
    </row>
    <row r="69" spans="18:24" s="1" customFormat="1" x14ac:dyDescent="0.25">
      <c r="R69" s="2"/>
      <c r="S69" s="2"/>
      <c r="T69" s="2"/>
      <c r="U69" s="2"/>
      <c r="V69" s="2"/>
      <c r="W69" s="2"/>
      <c r="X69" s="2"/>
    </row>
    <row r="70" spans="18:24" s="1" customFormat="1" x14ac:dyDescent="0.25">
      <c r="R70" s="2"/>
      <c r="S70" s="2"/>
      <c r="T70" s="2"/>
      <c r="U70" s="2"/>
      <c r="V70" s="2"/>
      <c r="W70" s="2"/>
      <c r="X70" s="2"/>
    </row>
    <row r="71" spans="18:24" s="1" customFormat="1" x14ac:dyDescent="0.25">
      <c r="R71" s="2"/>
      <c r="S71" s="2"/>
      <c r="T71" s="2"/>
      <c r="U71" s="2"/>
      <c r="V71" s="2"/>
      <c r="W71" s="2"/>
      <c r="X71" s="2"/>
    </row>
    <row r="72" spans="18:24" s="1" customFormat="1" x14ac:dyDescent="0.25">
      <c r="R72" s="2"/>
      <c r="S72" s="2"/>
      <c r="T72" s="2"/>
      <c r="U72" s="2"/>
      <c r="V72" s="2"/>
      <c r="W72" s="2"/>
      <c r="X72" s="2"/>
    </row>
    <row r="73" spans="18:24" s="1" customFormat="1" x14ac:dyDescent="0.25">
      <c r="R73" s="2"/>
      <c r="S73" s="2"/>
      <c r="T73" s="2"/>
      <c r="U73" s="2"/>
      <c r="V73" s="2"/>
      <c r="W73" s="2"/>
      <c r="X73" s="2"/>
    </row>
    <row r="74" spans="18:24" s="1" customFormat="1" x14ac:dyDescent="0.25">
      <c r="R74" s="2"/>
      <c r="S74" s="2"/>
      <c r="T74" s="2"/>
      <c r="U74" s="2"/>
      <c r="V74" s="2"/>
      <c r="W74" s="2"/>
      <c r="X74" s="2"/>
    </row>
    <row r="75" spans="18:24" s="1" customFormat="1" x14ac:dyDescent="0.25">
      <c r="R75" s="2"/>
      <c r="S75" s="2"/>
      <c r="T75" s="2"/>
      <c r="U75" s="2"/>
      <c r="V75" s="2"/>
      <c r="W75" s="2"/>
      <c r="X75" s="2"/>
    </row>
    <row r="76" spans="18:24" s="1" customFormat="1" x14ac:dyDescent="0.25">
      <c r="R76" s="2"/>
      <c r="S76" s="2"/>
      <c r="T76" s="2"/>
      <c r="U76" s="2"/>
      <c r="V76" s="2"/>
      <c r="W76" s="2"/>
      <c r="X76" s="2"/>
    </row>
    <row r="77" spans="18:24" s="1" customFormat="1" x14ac:dyDescent="0.25">
      <c r="R77" s="2"/>
      <c r="S77" s="2"/>
      <c r="T77" s="2"/>
      <c r="U77" s="2"/>
      <c r="V77" s="2"/>
      <c r="W77" s="2"/>
      <c r="X77" s="2"/>
    </row>
    <row r="78" spans="18:24" s="1" customFormat="1" x14ac:dyDescent="0.25">
      <c r="R78" s="2"/>
      <c r="S78" s="2"/>
      <c r="T78" s="2"/>
      <c r="U78" s="2"/>
      <c r="V78" s="2"/>
      <c r="W78" s="2"/>
      <c r="X78" s="2"/>
    </row>
    <row r="79" spans="18:24" s="1" customFormat="1" x14ac:dyDescent="0.25">
      <c r="R79" s="2"/>
      <c r="S79" s="2"/>
      <c r="T79" s="2"/>
      <c r="U79" s="2"/>
      <c r="V79" s="2"/>
      <c r="W79" s="2"/>
      <c r="X79" s="2"/>
    </row>
    <row r="80" spans="18:24" s="1" customFormat="1" x14ac:dyDescent="0.25">
      <c r="R80" s="2"/>
      <c r="S80" s="2"/>
      <c r="T80" s="2"/>
      <c r="U80" s="2"/>
      <c r="V80" s="2"/>
      <c r="W80" s="2"/>
      <c r="X80" s="2"/>
    </row>
    <row r="81" spans="18:24" s="1" customFormat="1" x14ac:dyDescent="0.25">
      <c r="R81" s="2"/>
      <c r="S81" s="2"/>
      <c r="T81" s="2"/>
      <c r="U81" s="2"/>
      <c r="V81" s="2"/>
      <c r="W81" s="2"/>
      <c r="X81" s="2"/>
    </row>
    <row r="82" spans="18:24" s="1" customFormat="1" x14ac:dyDescent="0.25">
      <c r="R82" s="2"/>
      <c r="S82" s="2"/>
      <c r="T82" s="2"/>
      <c r="U82" s="2"/>
      <c r="V82" s="2"/>
      <c r="W82" s="2"/>
      <c r="X82" s="2"/>
    </row>
    <row r="83" spans="18:24" s="1" customFormat="1" x14ac:dyDescent="0.25">
      <c r="R83" s="2"/>
      <c r="S83" s="2"/>
      <c r="T83" s="2"/>
      <c r="U83" s="2"/>
      <c r="V83" s="2"/>
      <c r="W83" s="2"/>
      <c r="X83" s="2"/>
    </row>
    <row r="84" spans="18:24" s="1" customFormat="1" x14ac:dyDescent="0.25">
      <c r="R84" s="2"/>
      <c r="S84" s="2"/>
      <c r="T84" s="2"/>
      <c r="U84" s="2"/>
      <c r="V84" s="2"/>
      <c r="W84" s="2"/>
      <c r="X84" s="2"/>
    </row>
    <row r="85" spans="18:24" s="1" customFormat="1" x14ac:dyDescent="0.25">
      <c r="R85" s="2"/>
      <c r="S85" s="2"/>
      <c r="T85" s="2"/>
      <c r="U85" s="2"/>
      <c r="V85" s="2"/>
      <c r="W85" s="2"/>
      <c r="X85" s="2"/>
    </row>
    <row r="86" spans="18:24" s="1" customFormat="1" x14ac:dyDescent="0.25">
      <c r="R86" s="2"/>
      <c r="S86" s="2"/>
      <c r="T86" s="2"/>
      <c r="U86" s="2"/>
      <c r="V86" s="2"/>
      <c r="W86" s="2"/>
      <c r="X86" s="2"/>
    </row>
    <row r="87" spans="18:24" s="1" customFormat="1" x14ac:dyDescent="0.25">
      <c r="R87" s="2"/>
      <c r="S87" s="2"/>
      <c r="T87" s="2"/>
      <c r="U87" s="2"/>
      <c r="V87" s="2"/>
      <c r="W87" s="2"/>
      <c r="X87" s="2"/>
    </row>
    <row r="88" spans="18:24" s="1" customFormat="1" x14ac:dyDescent="0.25">
      <c r="R88" s="2"/>
      <c r="S88" s="2"/>
      <c r="T88" s="2"/>
      <c r="U88" s="2"/>
      <c r="V88" s="2"/>
      <c r="W88" s="2"/>
      <c r="X88" s="2"/>
    </row>
    <row r="89" spans="18:24" s="1" customFormat="1" x14ac:dyDescent="0.25">
      <c r="R89" s="2"/>
      <c r="S89" s="2"/>
      <c r="T89" s="2"/>
      <c r="U89" s="2"/>
      <c r="V89" s="2"/>
      <c r="W89" s="2"/>
      <c r="X89" s="2"/>
    </row>
    <row r="90" spans="18:24" s="1" customFormat="1" x14ac:dyDescent="0.25">
      <c r="R90" s="2"/>
      <c r="S90" s="2"/>
      <c r="T90" s="2"/>
      <c r="U90" s="2"/>
      <c r="V90" s="2"/>
      <c r="W90" s="2"/>
      <c r="X90" s="2"/>
    </row>
    <row r="91" spans="18:24" s="1" customFormat="1" x14ac:dyDescent="0.25">
      <c r="R91" s="2"/>
      <c r="S91" s="2"/>
      <c r="T91" s="2"/>
      <c r="U91" s="2"/>
      <c r="V91" s="2"/>
      <c r="W91" s="2"/>
      <c r="X91" s="2"/>
    </row>
    <row r="92" spans="18:24" s="1" customFormat="1" x14ac:dyDescent="0.25">
      <c r="R92" s="2"/>
      <c r="S92" s="2"/>
      <c r="T92" s="2"/>
      <c r="U92" s="2"/>
      <c r="V92" s="2"/>
      <c r="W92" s="2"/>
      <c r="X92" s="2"/>
    </row>
    <row r="93" spans="18:24" s="1" customFormat="1" x14ac:dyDescent="0.25">
      <c r="R93" s="2"/>
      <c r="S93" s="2"/>
      <c r="T93" s="2"/>
      <c r="U93" s="2"/>
      <c r="V93" s="2"/>
      <c r="W93" s="2"/>
      <c r="X93" s="2"/>
    </row>
    <row r="94" spans="18:24" s="1" customFormat="1" x14ac:dyDescent="0.25">
      <c r="R94" s="2"/>
      <c r="S94" s="2"/>
      <c r="T94" s="2"/>
      <c r="U94" s="2"/>
      <c r="V94" s="2"/>
      <c r="W94" s="2"/>
      <c r="X94" s="2"/>
    </row>
    <row r="95" spans="18:24" s="1" customFormat="1" x14ac:dyDescent="0.25">
      <c r="R95" s="2"/>
      <c r="S95" s="2"/>
      <c r="T95" s="2"/>
      <c r="U95" s="2"/>
      <c r="V95" s="2"/>
      <c r="W95" s="2"/>
      <c r="X95" s="2"/>
    </row>
    <row r="96" spans="18:24" s="1" customFormat="1" x14ac:dyDescent="0.25">
      <c r="R96" s="2"/>
      <c r="S96" s="2"/>
      <c r="T96" s="2"/>
      <c r="U96" s="2"/>
      <c r="V96" s="2"/>
      <c r="W96" s="2"/>
      <c r="X96" s="2"/>
    </row>
    <row r="97" spans="18:24" s="1" customFormat="1" x14ac:dyDescent="0.25">
      <c r="R97" s="2"/>
      <c r="S97" s="2"/>
      <c r="T97" s="2"/>
      <c r="U97" s="2"/>
      <c r="V97" s="2"/>
      <c r="W97" s="2"/>
      <c r="X97" s="2"/>
    </row>
    <row r="98" spans="18:24" s="1" customFormat="1" x14ac:dyDescent="0.25">
      <c r="R98" s="2"/>
      <c r="S98" s="2"/>
      <c r="T98" s="2"/>
      <c r="U98" s="2"/>
      <c r="V98" s="2"/>
      <c r="W98" s="2"/>
      <c r="X98" s="2"/>
    </row>
    <row r="99" spans="18:24" s="1" customFormat="1" x14ac:dyDescent="0.25">
      <c r="R99" s="2"/>
      <c r="S99" s="2"/>
      <c r="T99" s="2"/>
      <c r="U99" s="2"/>
      <c r="V99" s="2"/>
      <c r="W99" s="2"/>
      <c r="X99" s="2"/>
    </row>
    <row r="100" spans="18:24" s="1" customFormat="1" x14ac:dyDescent="0.25">
      <c r="R100" s="2"/>
      <c r="S100" s="2"/>
      <c r="T100" s="2"/>
      <c r="U100" s="2"/>
      <c r="V100" s="2"/>
      <c r="W100" s="2"/>
      <c r="X100" s="2"/>
    </row>
    <row r="101" spans="18:24" s="1" customFormat="1" x14ac:dyDescent="0.25">
      <c r="R101" s="2"/>
      <c r="S101" s="2"/>
      <c r="T101" s="2"/>
      <c r="U101" s="2"/>
      <c r="V101" s="2"/>
      <c r="W101" s="2"/>
      <c r="X101" s="2"/>
    </row>
    <row r="102" spans="18:24" s="1" customFormat="1" x14ac:dyDescent="0.25">
      <c r="R102" s="2"/>
      <c r="S102" s="2"/>
      <c r="T102" s="2"/>
      <c r="U102" s="2"/>
      <c r="V102" s="2"/>
      <c r="W102" s="2"/>
      <c r="X102" s="2"/>
    </row>
    <row r="103" spans="18:24" s="1" customFormat="1" x14ac:dyDescent="0.25">
      <c r="R103" s="2"/>
      <c r="S103" s="2"/>
      <c r="T103" s="2"/>
      <c r="U103" s="2"/>
      <c r="V103" s="2"/>
      <c r="W103" s="2"/>
      <c r="X103" s="2"/>
    </row>
    <row r="104" spans="18:24" s="1" customFormat="1" x14ac:dyDescent="0.25">
      <c r="R104" s="2"/>
      <c r="S104" s="2"/>
      <c r="T104" s="2"/>
      <c r="U104" s="2"/>
      <c r="V104" s="2"/>
      <c r="W104" s="2"/>
      <c r="X104" s="2"/>
    </row>
    <row r="105" spans="18:24" s="1" customFormat="1" x14ac:dyDescent="0.25">
      <c r="R105" s="2"/>
      <c r="S105" s="2"/>
      <c r="T105" s="2"/>
      <c r="U105" s="2"/>
      <c r="V105" s="2"/>
      <c r="W105" s="2"/>
      <c r="X105" s="2"/>
    </row>
    <row r="106" spans="18:24" s="1" customFormat="1" x14ac:dyDescent="0.25">
      <c r="R106" s="2"/>
      <c r="S106" s="2"/>
      <c r="T106" s="2"/>
      <c r="U106" s="2"/>
      <c r="V106" s="2"/>
      <c r="W106" s="2"/>
      <c r="X106" s="2"/>
    </row>
    <row r="107" spans="18:24" s="1" customFormat="1" x14ac:dyDescent="0.25">
      <c r="R107" s="2"/>
      <c r="S107" s="2"/>
      <c r="T107" s="2"/>
      <c r="U107" s="2"/>
      <c r="V107" s="2"/>
      <c r="W107" s="2"/>
      <c r="X107" s="2"/>
    </row>
    <row r="108" spans="18:24" s="1" customFormat="1" x14ac:dyDescent="0.25">
      <c r="R108" s="2"/>
      <c r="S108" s="2"/>
      <c r="T108" s="2"/>
      <c r="U108" s="2"/>
      <c r="V108" s="2"/>
      <c r="W108" s="2"/>
      <c r="X108" s="2"/>
    </row>
    <row r="109" spans="18:24" s="1" customFormat="1" x14ac:dyDescent="0.25">
      <c r="R109" s="2"/>
      <c r="S109" s="2"/>
      <c r="T109" s="2"/>
      <c r="U109" s="2"/>
      <c r="V109" s="2"/>
      <c r="W109" s="2"/>
      <c r="X109" s="2"/>
    </row>
    <row r="110" spans="18:24" s="1" customFormat="1" x14ac:dyDescent="0.25">
      <c r="R110" s="2"/>
      <c r="S110" s="2"/>
      <c r="T110" s="2"/>
      <c r="U110" s="2"/>
      <c r="V110" s="2"/>
      <c r="W110" s="2"/>
      <c r="X110" s="2"/>
    </row>
    <row r="111" spans="18:24" s="1" customFormat="1" x14ac:dyDescent="0.25">
      <c r="R111" s="2"/>
      <c r="S111" s="2"/>
      <c r="T111" s="2"/>
      <c r="U111" s="2"/>
      <c r="V111" s="2"/>
      <c r="W111" s="2"/>
      <c r="X111" s="2"/>
    </row>
    <row r="112" spans="18:24" s="1" customFormat="1" x14ac:dyDescent="0.25">
      <c r="R112" s="2"/>
      <c r="S112" s="2"/>
      <c r="T112" s="2"/>
      <c r="U112" s="2"/>
      <c r="V112" s="2"/>
      <c r="W112" s="2"/>
      <c r="X112" s="2"/>
    </row>
    <row r="113" spans="18:24" s="1" customFormat="1" x14ac:dyDescent="0.25">
      <c r="R113" s="2"/>
      <c r="S113" s="2"/>
      <c r="T113" s="2"/>
      <c r="U113" s="2"/>
      <c r="V113" s="2"/>
      <c r="W113" s="2"/>
      <c r="X113" s="2"/>
    </row>
    <row r="114" spans="18:24" s="1" customFormat="1" x14ac:dyDescent="0.25">
      <c r="R114" s="2"/>
      <c r="S114" s="2"/>
      <c r="T114" s="2"/>
      <c r="U114" s="2"/>
      <c r="V114" s="2"/>
      <c r="W114" s="2"/>
      <c r="X114" s="2"/>
    </row>
    <row r="115" spans="18:24" s="1" customFormat="1" x14ac:dyDescent="0.25">
      <c r="R115" s="2"/>
      <c r="S115" s="2"/>
      <c r="T115" s="2"/>
      <c r="U115" s="2"/>
      <c r="V115" s="2"/>
      <c r="W115" s="2"/>
      <c r="X115" s="2"/>
    </row>
    <row r="116" spans="18:24" s="1" customFormat="1" x14ac:dyDescent="0.25">
      <c r="R116" s="2"/>
      <c r="S116" s="2"/>
      <c r="T116" s="2"/>
      <c r="U116" s="2"/>
      <c r="V116" s="2"/>
      <c r="W116" s="2"/>
      <c r="X116" s="2"/>
    </row>
    <row r="117" spans="18:24" s="1" customFormat="1" x14ac:dyDescent="0.25">
      <c r="R117" s="2"/>
      <c r="S117" s="2"/>
      <c r="T117" s="2"/>
      <c r="U117" s="2"/>
      <c r="V117" s="2"/>
      <c r="W117" s="2"/>
      <c r="X117" s="2"/>
    </row>
    <row r="118" spans="18:24" s="1" customFormat="1" x14ac:dyDescent="0.25">
      <c r="R118" s="2"/>
      <c r="S118" s="2"/>
      <c r="T118" s="2"/>
      <c r="U118" s="2"/>
      <c r="V118" s="2"/>
      <c r="W118" s="2"/>
      <c r="X118" s="2"/>
    </row>
    <row r="119" spans="18:24" s="1" customFormat="1" x14ac:dyDescent="0.25">
      <c r="R119" s="2"/>
      <c r="S119" s="2"/>
      <c r="T119" s="2"/>
      <c r="U119" s="2"/>
      <c r="V119" s="2"/>
      <c r="W119" s="2"/>
      <c r="X119" s="2"/>
    </row>
    <row r="120" spans="18:24" s="1" customFormat="1" x14ac:dyDescent="0.25">
      <c r="R120" s="2"/>
      <c r="S120" s="2"/>
      <c r="T120" s="2"/>
      <c r="U120" s="2"/>
      <c r="V120" s="2"/>
      <c r="W120" s="2"/>
      <c r="X120" s="2"/>
    </row>
    <row r="121" spans="18:24" s="1" customFormat="1" x14ac:dyDescent="0.25">
      <c r="R121" s="2"/>
      <c r="S121" s="2"/>
      <c r="T121" s="2"/>
      <c r="U121" s="2"/>
      <c r="V121" s="2"/>
      <c r="W121" s="2"/>
      <c r="X121" s="2"/>
    </row>
    <row r="122" spans="18:24" s="1" customFormat="1" x14ac:dyDescent="0.25">
      <c r="R122" s="2"/>
      <c r="S122" s="2"/>
      <c r="T122" s="2"/>
      <c r="U122" s="2"/>
      <c r="V122" s="2"/>
      <c r="W122" s="2"/>
      <c r="X122" s="2"/>
    </row>
    <row r="123" spans="18:24" s="1" customFormat="1" x14ac:dyDescent="0.25">
      <c r="R123" s="2"/>
      <c r="S123" s="2"/>
      <c r="T123" s="2"/>
      <c r="U123" s="2"/>
      <c r="V123" s="2"/>
      <c r="W123" s="2"/>
      <c r="X123" s="2"/>
    </row>
    <row r="124" spans="18:24" s="1" customFormat="1" x14ac:dyDescent="0.25">
      <c r="R124" s="2"/>
      <c r="S124" s="2"/>
      <c r="T124" s="2"/>
      <c r="U124" s="2"/>
      <c r="V124" s="2"/>
      <c r="W124" s="2"/>
      <c r="X124" s="2"/>
    </row>
    <row r="125" spans="18:24" s="1" customFormat="1" x14ac:dyDescent="0.25">
      <c r="R125" s="2"/>
      <c r="S125" s="2"/>
      <c r="T125" s="2"/>
      <c r="U125" s="2"/>
      <c r="V125" s="2"/>
      <c r="W125" s="2"/>
      <c r="X125" s="2"/>
    </row>
    <row r="126" spans="18:24" s="1" customFormat="1" x14ac:dyDescent="0.25">
      <c r="R126" s="2"/>
      <c r="S126" s="2"/>
      <c r="T126" s="2"/>
      <c r="U126" s="2"/>
      <c r="V126" s="2"/>
      <c r="W126" s="2"/>
      <c r="X126" s="2"/>
    </row>
    <row r="127" spans="18:24" s="1" customFormat="1" x14ac:dyDescent="0.25">
      <c r="R127" s="2"/>
      <c r="S127" s="2"/>
      <c r="T127" s="2"/>
      <c r="U127" s="2"/>
      <c r="V127" s="2"/>
      <c r="W127" s="2"/>
      <c r="X127" s="2"/>
    </row>
    <row r="128" spans="18:24" s="1" customFormat="1" x14ac:dyDescent="0.25">
      <c r="R128" s="2"/>
      <c r="S128" s="2"/>
      <c r="T128" s="2"/>
      <c r="U128" s="2"/>
      <c r="V128" s="2"/>
      <c r="W128" s="2"/>
      <c r="X128" s="2"/>
    </row>
    <row r="129" spans="18:24" s="1" customFormat="1" x14ac:dyDescent="0.25">
      <c r="R129" s="2"/>
      <c r="S129" s="2"/>
      <c r="T129" s="2"/>
      <c r="U129" s="2"/>
      <c r="V129" s="2"/>
      <c r="W129" s="2"/>
      <c r="X129" s="2"/>
    </row>
    <row r="130" spans="18:24" s="1" customFormat="1" x14ac:dyDescent="0.25">
      <c r="R130" s="2"/>
      <c r="S130" s="2"/>
      <c r="T130" s="2"/>
      <c r="U130" s="2"/>
      <c r="V130" s="2"/>
      <c r="W130" s="2"/>
      <c r="X130" s="2"/>
    </row>
    <row r="131" spans="18:24" s="1" customFormat="1" x14ac:dyDescent="0.25">
      <c r="R131" s="2"/>
      <c r="S131" s="2"/>
      <c r="T131" s="2"/>
      <c r="U131" s="2"/>
      <c r="V131" s="2"/>
      <c r="W131" s="2"/>
      <c r="X131" s="2"/>
    </row>
    <row r="132" spans="18:24" s="1" customFormat="1" x14ac:dyDescent="0.25">
      <c r="R132" s="2"/>
      <c r="S132" s="2"/>
      <c r="T132" s="2"/>
      <c r="U132" s="2"/>
      <c r="V132" s="2"/>
      <c r="W132" s="2"/>
      <c r="X132" s="2"/>
    </row>
    <row r="133" spans="18:24" s="1" customFormat="1" x14ac:dyDescent="0.25">
      <c r="R133" s="2"/>
      <c r="S133" s="2"/>
      <c r="T133" s="2"/>
      <c r="U133" s="2"/>
      <c r="V133" s="2"/>
      <c r="W133" s="2"/>
      <c r="X133" s="2"/>
    </row>
    <row r="134" spans="18:24" s="1" customFormat="1" x14ac:dyDescent="0.25">
      <c r="R134" s="2"/>
      <c r="S134" s="2"/>
      <c r="T134" s="2"/>
      <c r="U134" s="2"/>
      <c r="V134" s="2"/>
      <c r="W134" s="2"/>
      <c r="X134" s="2"/>
    </row>
    <row r="135" spans="18:24" s="1" customFormat="1" x14ac:dyDescent="0.25">
      <c r="R135" s="2"/>
      <c r="S135" s="2"/>
      <c r="T135" s="2"/>
      <c r="U135" s="2"/>
      <c r="V135" s="2"/>
      <c r="W135" s="2"/>
      <c r="X135" s="2"/>
    </row>
    <row r="136" spans="18:24" s="1" customFormat="1" x14ac:dyDescent="0.25">
      <c r="R136" s="2"/>
      <c r="S136" s="2"/>
      <c r="T136" s="2"/>
      <c r="U136" s="2"/>
      <c r="V136" s="2"/>
      <c r="W136" s="2"/>
      <c r="X136" s="2"/>
    </row>
    <row r="137" spans="18:24" s="1" customFormat="1" x14ac:dyDescent="0.25">
      <c r="R137" s="2"/>
      <c r="S137" s="2"/>
      <c r="T137" s="2"/>
      <c r="U137" s="2"/>
      <c r="V137" s="2"/>
      <c r="W137" s="2"/>
      <c r="X137" s="2"/>
    </row>
    <row r="138" spans="18:24" s="1" customFormat="1" x14ac:dyDescent="0.25">
      <c r="R138" s="2"/>
      <c r="S138" s="2"/>
      <c r="T138" s="2"/>
      <c r="U138" s="2"/>
      <c r="V138" s="2"/>
      <c r="W138" s="2"/>
      <c r="X138" s="2"/>
    </row>
    <row r="139" spans="18:24" s="1" customFormat="1" x14ac:dyDescent="0.25">
      <c r="R139" s="2"/>
      <c r="S139" s="2"/>
      <c r="T139" s="2"/>
      <c r="U139" s="2"/>
      <c r="V139" s="2"/>
      <c r="W139" s="2"/>
      <c r="X139" s="2"/>
    </row>
  </sheetData>
  <sheetProtection selectLockedCells="1" selectUnlockedCells="1"/>
  <sortState xmlns:xlrd2="http://schemas.microsoft.com/office/spreadsheetml/2017/richdata2" ref="B3:E22">
    <sortCondition descending="1" ref="D3:D22"/>
  </sortState>
  <mergeCells count="3">
    <mergeCell ref="B2:E2"/>
    <mergeCell ref="O2:Q2"/>
    <mergeCell ref="S4:Z26"/>
  </mergeCells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Bordier Martin</cp:lastModifiedBy>
  <dcterms:created xsi:type="dcterms:W3CDTF">2021-09-29T14:27:21Z</dcterms:created>
  <dcterms:modified xsi:type="dcterms:W3CDTF">2021-09-29T17:27:27Z</dcterms:modified>
</cp:coreProperties>
</file>