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29690155-350A-4B20-BA08-E59D875D1BA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Track Record" sheetId="3" r:id="rId1"/>
  </sheets>
  <definedNames>
    <definedName name="Plage_Graph">OFFSET(#REF!,MATCH(#REF!,#REF!,0),1,,COUNTA(#REF!))</definedName>
  </definedNames>
  <calcPr calcId="191029" calcMode="manual"/>
  <pivotCaches>
    <pivotCache cacheId="3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0" i="3" l="1"/>
  <c r="G20" i="3"/>
  <c r="H20" i="3"/>
  <c r="I20" i="3"/>
  <c r="J20" i="3"/>
  <c r="F21" i="3"/>
  <c r="G21" i="3"/>
  <c r="H21" i="3"/>
  <c r="I21" i="3"/>
  <c r="J21" i="3"/>
  <c r="F22" i="3"/>
  <c r="G22" i="3"/>
  <c r="H22" i="3"/>
  <c r="I22" i="3"/>
  <c r="J22" i="3"/>
  <c r="F23" i="3"/>
  <c r="G23" i="3"/>
  <c r="H23" i="3"/>
  <c r="I23" i="3"/>
  <c r="J23" i="3"/>
  <c r="F24" i="3"/>
  <c r="G24" i="3"/>
  <c r="H24" i="3"/>
  <c r="I24" i="3"/>
  <c r="J24" i="3"/>
  <c r="F25" i="3"/>
  <c r="G25" i="3"/>
  <c r="H25" i="3"/>
  <c r="I25" i="3"/>
  <c r="J25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2" i="3"/>
  <c r="K2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E20" i="3" l="1"/>
  <c r="E25" i="3"/>
  <c r="E23" i="3"/>
  <c r="E21" i="3"/>
  <c r="E24" i="3"/>
  <c r="E22" i="3"/>
</calcChain>
</file>

<file path=xl/sharedStrings.xml><?xml version="1.0" encoding="utf-8"?>
<sst xmlns="http://schemas.openxmlformats.org/spreadsheetml/2006/main" count="62" uniqueCount="34">
  <si>
    <t>W11</t>
  </si>
  <si>
    <t>% OK</t>
  </si>
  <si>
    <t>% Validated</t>
  </si>
  <si>
    <t>% Not usable</t>
  </si>
  <si>
    <t>% Red</t>
  </si>
  <si>
    <t>Groupe 1</t>
  </si>
  <si>
    <t>Groupe 2</t>
  </si>
  <si>
    <t>Groupe 3</t>
  </si>
  <si>
    <t>Groupe 4</t>
  </si>
  <si>
    <t>Groupe 5</t>
  </si>
  <si>
    <t>W12</t>
  </si>
  <si>
    <t>W13</t>
  </si>
  <si>
    <t>% Not Ready</t>
  </si>
  <si>
    <t>% Not Rating</t>
  </si>
  <si>
    <t>Total Dossiers</t>
  </si>
  <si>
    <t>Year</t>
  </si>
  <si>
    <t>Groupe</t>
  </si>
  <si>
    <t>Étiquettes de lignes</t>
  </si>
  <si>
    <t>Total général</t>
  </si>
  <si>
    <t>Week</t>
  </si>
  <si>
    <t>Moyenne de % OK</t>
  </si>
  <si>
    <t>Moyenne de % Validated</t>
  </si>
  <si>
    <t>Moyenne de % Not usable</t>
  </si>
  <si>
    <t>Moyenne de % Red</t>
  </si>
  <si>
    <t>Moyenne de % Not Ready</t>
  </si>
  <si>
    <t>Moyenne de % Not Rating</t>
  </si>
  <si>
    <t>Moyenne de Total Dossiers</t>
  </si>
  <si>
    <t>(vide)</t>
  </si>
  <si>
    <t>(Tous)</t>
  </si>
  <si>
    <t xml:space="preserve">Moyenne W11 </t>
  </si>
  <si>
    <t xml:space="preserve">Moyenne Pondéré W11 </t>
  </si>
  <si>
    <t>Moyenne W12</t>
  </si>
  <si>
    <t>Moyenne W13</t>
  </si>
  <si>
    <t>Moyenne Pondéré W12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</si>
</sst>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9" fontId="0" fillId="5" borderId="1" xfId="0" applyNumberFormat="1" applyFill="1" applyBorder="1" applyAlignment="1">
      <alignment horizontal="center"/>
    </xf>
    <xf numFmtId="9" fontId="0" fillId="7" borderId="1" xfId="0" applyNumberFormat="1" applyFill="1" applyBorder="1" applyAlignment="1">
      <alignment horizontal="center"/>
    </xf>
    <xf numFmtId="9" fontId="0" fillId="9" borderId="1" xfId="0" applyNumberFormat="1" applyFill="1" applyBorder="1" applyAlignment="1">
      <alignment horizontal="center"/>
    </xf>
    <xf numFmtId="9" fontId="0" fillId="11" borderId="1" xfId="0" applyNumberForma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/>
    </xf>
    <xf numFmtId="9" fontId="0" fillId="0" borderId="0" xfId="0" applyNumberFormat="1"/>
    <xf numFmtId="9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3" fillId="12" borderId="0" xfId="0" applyFont="1" applyFill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12" borderId="0" xfId="0" applyFont="1" applyFill="1"/>
    <xf numFmtId="0" fontId="3" fillId="12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68">
    <dxf>
      <alignment horizontal="center"/>
    </dxf>
    <dxf>
      <numFmt numFmtId="13" formatCode="0%"/>
    </dxf>
    <dxf>
      <numFmt numFmtId="13" formatCode="0%"/>
    </dxf>
    <dxf>
      <numFmt numFmtId="1" formatCode="0"/>
    </dxf>
    <dxf>
      <numFmt numFmtId="13" formatCode="0%"/>
    </dxf>
    <dxf>
      <numFmt numFmtId="1" formatCode="0"/>
    </dxf>
    <dxf>
      <alignment horizontal="center"/>
    </dxf>
    <dxf>
      <numFmt numFmtId="13" formatCode="0%"/>
    </dxf>
    <dxf>
      <numFmt numFmtId="13" formatCode="0%"/>
    </dxf>
    <dxf>
      <numFmt numFmtId="1" formatCode="0"/>
    </dxf>
    <dxf>
      <numFmt numFmtId="13" formatCode="0%"/>
    </dxf>
    <dxf>
      <numFmt numFmtId="1" formatCode="0"/>
    </dxf>
    <dxf>
      <numFmt numFmtId="171" formatCode="0.0"/>
    </dxf>
    <dxf>
      <numFmt numFmtId="1" formatCode="0"/>
    </dxf>
    <dxf>
      <numFmt numFmtId="2" formatCode="0.00"/>
    </dxf>
    <dxf>
      <numFmt numFmtId="170" formatCode="0.000"/>
    </dxf>
    <dxf>
      <numFmt numFmtId="169" formatCode="0.0000"/>
    </dxf>
    <dxf>
      <numFmt numFmtId="168" formatCode="0.00000"/>
    </dxf>
    <dxf>
      <numFmt numFmtId="167" formatCode="0.000000"/>
    </dxf>
    <dxf>
      <numFmt numFmtId="166" formatCode="0.0000000"/>
    </dxf>
    <dxf>
      <numFmt numFmtId="164" formatCode="0.00000000"/>
    </dxf>
    <dxf>
      <numFmt numFmtId="165" formatCode="0.000000000"/>
    </dxf>
    <dxf>
      <numFmt numFmtId="164" formatCode="0.00000000"/>
    </dxf>
    <dxf>
      <numFmt numFmtId="13" formatCode="0%"/>
    </dxf>
    <dxf>
      <numFmt numFmtId="171" formatCode="0.0"/>
    </dxf>
    <dxf>
      <numFmt numFmtId="1" formatCode="0"/>
    </dxf>
    <dxf>
      <numFmt numFmtId="2" formatCode="0.00"/>
    </dxf>
    <dxf>
      <numFmt numFmtId="170" formatCode="0.000"/>
    </dxf>
    <dxf>
      <numFmt numFmtId="169" formatCode="0.0000"/>
    </dxf>
    <dxf>
      <numFmt numFmtId="168" formatCode="0.00000"/>
    </dxf>
    <dxf>
      <numFmt numFmtId="167" formatCode="0.000000"/>
    </dxf>
    <dxf>
      <numFmt numFmtId="166" formatCode="0.0000000"/>
    </dxf>
    <dxf>
      <numFmt numFmtId="164" formatCode="0.00000000"/>
    </dxf>
    <dxf>
      <numFmt numFmtId="165" formatCode="0.000000000"/>
    </dxf>
    <dxf>
      <numFmt numFmtId="164" formatCode="0.00000000"/>
    </dxf>
    <dxf>
      <numFmt numFmtId="13" formatCode="0%"/>
    </dxf>
    <dxf>
      <numFmt numFmtId="13" formatCode="0%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 patternType="solid"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[Exemple.xlsx]Track Record!Tableau croisé dynamique2</c:name>
    <c:fmtId val="0"/>
  </c:pivotSource>
  <c:chart>
    <c:title>
      <c:tx>
        <c:strRef>
          <c:f>'Track Record'!$M$1</c:f>
          <c:strCache>
            <c:ptCount val="1"/>
            <c:pt idx="0">
              <c:v>(Tous)</c:v>
            </c:pt>
          </c:strCache>
        </c:strRef>
      </c:tx>
      <c:layout>
        <c:manualLayout>
          <c:xMode val="edge"/>
          <c:yMode val="edge"/>
          <c:x val="0.43487814023247096"/>
          <c:y val="3.98148640876978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7440029298663254E-2"/>
          <c:y val="0.11089963441222933"/>
          <c:w val="0.89819673703577751"/>
          <c:h val="0.51774856081562526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'Track Record'!$M$1</c:f>
              <c:strCache>
                <c:ptCount val="1"/>
                <c:pt idx="0">
                  <c:v>Moyenne de % Validated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'Track Record'!$M$1</c:f>
              <c:multiLvlStrCache>
                <c:ptCount val="4"/>
                <c:lvl>
                  <c:pt idx="0">
                    <c:v>W11</c:v>
                  </c:pt>
                  <c:pt idx="1">
                    <c:v>W12</c:v>
                  </c:pt>
                  <c:pt idx="2">
                    <c:v>W13</c:v>
                  </c:pt>
                  <c:pt idx="3">
                    <c:v>(vide)</c:v>
                  </c:pt>
                </c:lvl>
                <c:lvl>
                  <c:pt idx="0">
                    <c:v>2021</c:v>
                  </c:pt>
                  <c:pt idx="3">
                    <c:v>(vide)</c:v>
                  </c:pt>
                </c:lvl>
              </c:multiLvlStrCache>
            </c:multiLvlStrRef>
          </c:cat>
          <c:val>
            <c:numRef>
              <c:f>'Track Record'!$M$1</c:f>
              <c:numCache>
                <c:formatCode>General</c:formatCode>
                <c:ptCount val="4"/>
                <c:pt idx="0">
                  <c:v>0.3</c:v>
                </c:pt>
                <c:pt idx="1">
                  <c:v>0.51045871559633027</c:v>
                </c:pt>
                <c:pt idx="2">
                  <c:v>0.58000000000000007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C7-4DF2-8F20-D7AC539B181F}"/>
            </c:ext>
          </c:extLst>
        </c:ser>
        <c:ser>
          <c:idx val="2"/>
          <c:order val="2"/>
          <c:tx>
            <c:strRef>
              <c:f>'Track Record'!$M$1</c:f>
              <c:strCache>
                <c:ptCount val="1"/>
                <c:pt idx="0">
                  <c:v>Moyenne de % Not usable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'Track Record'!$M$1</c:f>
              <c:multiLvlStrCache>
                <c:ptCount val="4"/>
                <c:lvl>
                  <c:pt idx="0">
                    <c:v>W11</c:v>
                  </c:pt>
                  <c:pt idx="1">
                    <c:v>W12</c:v>
                  </c:pt>
                  <c:pt idx="2">
                    <c:v>W13</c:v>
                  </c:pt>
                  <c:pt idx="3">
                    <c:v>(vide)</c:v>
                  </c:pt>
                </c:lvl>
                <c:lvl>
                  <c:pt idx="0">
                    <c:v>2021</c:v>
                  </c:pt>
                  <c:pt idx="3">
                    <c:v>(vide)</c:v>
                  </c:pt>
                </c:lvl>
              </c:multiLvlStrCache>
            </c:multiLvlStrRef>
          </c:cat>
          <c:val>
            <c:numRef>
              <c:f>'Track Record'!$M$1</c:f>
              <c:numCache>
                <c:formatCode>General</c:formatCode>
                <c:ptCount val="4"/>
                <c:pt idx="0">
                  <c:v>0.12000000000000002</c:v>
                </c:pt>
                <c:pt idx="1">
                  <c:v>0.16770642201834862</c:v>
                </c:pt>
                <c:pt idx="2">
                  <c:v>0.17400000000000002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8C7-4DF2-8F20-D7AC539B181F}"/>
            </c:ext>
          </c:extLst>
        </c:ser>
        <c:ser>
          <c:idx val="3"/>
          <c:order val="3"/>
          <c:tx>
            <c:strRef>
              <c:f>'Track Record'!$M$1</c:f>
              <c:strCache>
                <c:ptCount val="1"/>
                <c:pt idx="0">
                  <c:v>Moyenne de % Red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'Track Record'!$M$1</c:f>
              <c:multiLvlStrCache>
                <c:ptCount val="4"/>
                <c:lvl>
                  <c:pt idx="0">
                    <c:v>W11</c:v>
                  </c:pt>
                  <c:pt idx="1">
                    <c:v>W12</c:v>
                  </c:pt>
                  <c:pt idx="2">
                    <c:v>W13</c:v>
                  </c:pt>
                  <c:pt idx="3">
                    <c:v>(vide)</c:v>
                  </c:pt>
                </c:lvl>
                <c:lvl>
                  <c:pt idx="0">
                    <c:v>2021</c:v>
                  </c:pt>
                  <c:pt idx="3">
                    <c:v>(vide)</c:v>
                  </c:pt>
                </c:lvl>
              </c:multiLvlStrCache>
            </c:multiLvlStrRef>
          </c:cat>
          <c:val>
            <c:numRef>
              <c:f>'Track Record'!$M$1</c:f>
              <c:numCache>
                <c:formatCode>General</c:formatCode>
                <c:ptCount val="4"/>
                <c:pt idx="0">
                  <c:v>0.12000000000000002</c:v>
                </c:pt>
                <c:pt idx="1">
                  <c:v>0.10954128440366973</c:v>
                </c:pt>
                <c:pt idx="2">
                  <c:v>6.5541284403669728E-2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C7-4DF2-8F20-D7AC539B181F}"/>
            </c:ext>
          </c:extLst>
        </c:ser>
        <c:ser>
          <c:idx val="4"/>
          <c:order val="4"/>
          <c:tx>
            <c:strRef>
              <c:f>'Track Record'!$M$1</c:f>
              <c:strCache>
                <c:ptCount val="1"/>
                <c:pt idx="0">
                  <c:v>Moyenne de % Not Ready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'Track Record'!$M$1</c:f>
              <c:multiLvlStrCache>
                <c:ptCount val="4"/>
                <c:lvl>
                  <c:pt idx="0">
                    <c:v>W11</c:v>
                  </c:pt>
                  <c:pt idx="1">
                    <c:v>W12</c:v>
                  </c:pt>
                  <c:pt idx="2">
                    <c:v>W13</c:v>
                  </c:pt>
                  <c:pt idx="3">
                    <c:v>(vide)</c:v>
                  </c:pt>
                </c:lvl>
                <c:lvl>
                  <c:pt idx="0">
                    <c:v>2021</c:v>
                  </c:pt>
                  <c:pt idx="3">
                    <c:v>(vide)</c:v>
                  </c:pt>
                </c:lvl>
              </c:multiLvlStrCache>
            </c:multiLvlStrRef>
          </c:cat>
          <c:val>
            <c:numRef>
              <c:f>'Track Record'!$M$1</c:f>
              <c:numCache>
                <c:formatCode>General</c:formatCode>
                <c:ptCount val="4"/>
                <c:pt idx="0">
                  <c:v>0.42000000000000004</c:v>
                </c:pt>
                <c:pt idx="1">
                  <c:v>0.17844036697247706</c:v>
                </c:pt>
                <c:pt idx="2">
                  <c:v>0.14000000000000001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8C7-4DF2-8F20-D7AC539B181F}"/>
            </c:ext>
          </c:extLst>
        </c:ser>
        <c:ser>
          <c:idx val="5"/>
          <c:order val="5"/>
          <c:tx>
            <c:strRef>
              <c:f>'Track Record'!$M$1</c:f>
              <c:strCache>
                <c:ptCount val="1"/>
                <c:pt idx="0">
                  <c:v>Moyenne de % Not Rating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'Track Record'!$M$1</c:f>
              <c:multiLvlStrCache>
                <c:ptCount val="4"/>
                <c:lvl>
                  <c:pt idx="0">
                    <c:v>W11</c:v>
                  </c:pt>
                  <c:pt idx="1">
                    <c:v>W12</c:v>
                  </c:pt>
                  <c:pt idx="2">
                    <c:v>W13</c:v>
                  </c:pt>
                  <c:pt idx="3">
                    <c:v>(vide)</c:v>
                  </c:pt>
                </c:lvl>
                <c:lvl>
                  <c:pt idx="0">
                    <c:v>2021</c:v>
                  </c:pt>
                  <c:pt idx="3">
                    <c:v>(vide)</c:v>
                  </c:pt>
                </c:lvl>
              </c:multiLvlStrCache>
            </c:multiLvlStrRef>
          </c:cat>
          <c:val>
            <c:numRef>
              <c:f>'Track Record'!$M$1</c:f>
              <c:numCache>
                <c:formatCode>General</c:formatCode>
                <c:ptCount val="4"/>
                <c:pt idx="0">
                  <c:v>0.04</c:v>
                </c:pt>
                <c:pt idx="1">
                  <c:v>3.3853211009174308E-2</c:v>
                </c:pt>
                <c:pt idx="2">
                  <c:v>0.04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C7-4DF2-8F20-D7AC539B1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884616272"/>
        <c:axId val="478654592"/>
      </c:barChart>
      <c:lineChart>
        <c:grouping val="standard"/>
        <c:varyColors val="0"/>
        <c:ser>
          <c:idx val="0"/>
          <c:order val="0"/>
          <c:tx>
            <c:strRef>
              <c:f>'Track Record'!$M$1</c:f>
              <c:strCache>
                <c:ptCount val="1"/>
                <c:pt idx="0">
                  <c:v>Moyenne de % OK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'Track Record'!$M$1</c:f>
              <c:multiLvlStrCache>
                <c:ptCount val="4"/>
                <c:lvl>
                  <c:pt idx="0">
                    <c:v>W11</c:v>
                  </c:pt>
                  <c:pt idx="1">
                    <c:v>W12</c:v>
                  </c:pt>
                  <c:pt idx="2">
                    <c:v>W13</c:v>
                  </c:pt>
                  <c:pt idx="3">
                    <c:v>(vide)</c:v>
                  </c:pt>
                </c:lvl>
                <c:lvl>
                  <c:pt idx="0">
                    <c:v>2021</c:v>
                  </c:pt>
                  <c:pt idx="3">
                    <c:v>(vide)</c:v>
                  </c:pt>
                </c:lvl>
              </c:multiLvlStrCache>
            </c:multiLvlStrRef>
          </c:cat>
          <c:val>
            <c:numRef>
              <c:f>'Track Record'!$M$1</c:f>
              <c:numCache>
                <c:formatCode>General</c:formatCode>
                <c:ptCount val="4"/>
                <c:pt idx="0">
                  <c:v>0.42000000000000004</c:v>
                </c:pt>
                <c:pt idx="1">
                  <c:v>0.67816513761467889</c:v>
                </c:pt>
                <c:pt idx="2">
                  <c:v>0.754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C7-4DF2-8F20-D7AC539B18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4616272"/>
        <c:axId val="478654592"/>
      </c:lineChart>
      <c:lineChart>
        <c:grouping val="standard"/>
        <c:varyColors val="0"/>
        <c:ser>
          <c:idx val="6"/>
          <c:order val="6"/>
          <c:tx>
            <c:strRef>
              <c:f>'Track Record'!$M$1</c:f>
              <c:strCache>
                <c:ptCount val="1"/>
                <c:pt idx="0">
                  <c:v>Moyenne de Total Dossiers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multiLvlStrRef>
              <c:f>'Track Record'!$M$1</c:f>
              <c:multiLvlStrCache>
                <c:ptCount val="4"/>
                <c:lvl>
                  <c:pt idx="0">
                    <c:v>W11</c:v>
                  </c:pt>
                  <c:pt idx="1">
                    <c:v>W12</c:v>
                  </c:pt>
                  <c:pt idx="2">
                    <c:v>W13</c:v>
                  </c:pt>
                  <c:pt idx="3">
                    <c:v>(vide)</c:v>
                  </c:pt>
                </c:lvl>
                <c:lvl>
                  <c:pt idx="0">
                    <c:v>2021</c:v>
                  </c:pt>
                  <c:pt idx="3">
                    <c:v>(vide)</c:v>
                  </c:pt>
                </c:lvl>
              </c:multiLvlStrCache>
            </c:multiLvlStrRef>
          </c:cat>
          <c:val>
            <c:numRef>
              <c:f>'Track Record'!$M$1</c:f>
              <c:numCache>
                <c:formatCode>General</c:formatCode>
                <c:ptCount val="4"/>
                <c:pt idx="0">
                  <c:v>347</c:v>
                </c:pt>
                <c:pt idx="1">
                  <c:v>369</c:v>
                </c:pt>
                <c:pt idx="2">
                  <c:v>387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FE-4F85-8C1A-65AB4BDD3C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778544"/>
        <c:axId val="1465778128"/>
      </c:lineChart>
      <c:catAx>
        <c:axId val="88461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8654592"/>
        <c:crosses val="autoZero"/>
        <c:auto val="1"/>
        <c:lblAlgn val="ctr"/>
        <c:lblOffset val="100"/>
        <c:noMultiLvlLbl val="0"/>
      </c:catAx>
      <c:valAx>
        <c:axId val="47865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616272"/>
        <c:crosses val="autoZero"/>
        <c:crossBetween val="between"/>
      </c:valAx>
      <c:valAx>
        <c:axId val="146577812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65778544"/>
        <c:crosses val="max"/>
        <c:crossBetween val="between"/>
      </c:valAx>
      <c:catAx>
        <c:axId val="1465778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6577812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431470456436848"/>
          <c:y val="0.75965641990030042"/>
          <c:w val="0.79137042240708355"/>
          <c:h val="0.2268729322204707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</xdr:colOff>
      <xdr:row>11</xdr:row>
      <xdr:rowOff>10476</xdr:rowOff>
    </xdr:from>
    <xdr:to>
      <xdr:col>15</xdr:col>
      <xdr:colOff>350520</xdr:colOff>
      <xdr:row>30</xdr:row>
      <xdr:rowOff>99059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2FF2015-EB25-452C-8FEB-38910E31E2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rdier Martin" refreshedDate="44276.444266087965" createdVersion="6" refreshedVersion="6" minRefreshableVersion="3" recordCount="16" xr:uid="{A89F2A5E-8C07-4CA5-A412-E59E411D1D25}">
  <cacheSource type="worksheet">
    <worksheetSource ref="A1:J1048576" sheet="Track Record"/>
  </cacheSource>
  <cacheFields count="10">
    <cacheField name="Year" numFmtId="0">
      <sharedItems containsString="0" containsBlank="1" containsNumber="1" containsInteger="1" minValue="2021" maxValue="2021" count="2">
        <n v="2021"/>
        <m/>
      </sharedItems>
    </cacheField>
    <cacheField name="Week" numFmtId="0">
      <sharedItems containsBlank="1" count="4">
        <s v="W11"/>
        <s v="W12"/>
        <s v="W13"/>
        <m/>
      </sharedItems>
    </cacheField>
    <cacheField name="Groupe" numFmtId="0">
      <sharedItems containsBlank="1" count="6">
        <s v="Groupe 1"/>
        <s v="Groupe 2"/>
        <s v="Groupe 3"/>
        <s v="Groupe 4"/>
        <s v="Groupe 5"/>
        <m/>
      </sharedItems>
    </cacheField>
    <cacheField name="Total Dossiers" numFmtId="0">
      <sharedItems containsString="0" containsBlank="1" containsNumber="1" containsInteger="1" minValue="200" maxValue="505"/>
    </cacheField>
    <cacheField name="% OK" numFmtId="0">
      <sharedItems containsString="0" containsBlank="1" containsNumber="1" minValue="0" maxValue="1"/>
    </cacheField>
    <cacheField name="% Validated" numFmtId="0">
      <sharedItems containsString="0" containsBlank="1" containsNumber="1" minValue="0" maxValue="0.8"/>
    </cacheField>
    <cacheField name="% Not usable" numFmtId="0">
      <sharedItems containsString="0" containsBlank="1" containsNumber="1" minValue="0" maxValue="0.32"/>
    </cacheField>
    <cacheField name="% Red" numFmtId="0">
      <sharedItems containsString="0" containsBlank="1" containsNumber="1" minValue="0" maxValue="0.3"/>
    </cacheField>
    <cacheField name="% Not Ready" numFmtId="0">
      <sharedItems containsString="0" containsBlank="1" containsNumber="1" minValue="0" maxValue="1"/>
    </cacheField>
    <cacheField name="% Not Rating" numFmtId="0">
      <sharedItems containsString="0" containsBlank="1" containsNumber="1" minValue="0" maxValue="0.119266055045871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n v="500"/>
    <n v="0.89999999999999991"/>
    <n v="0.7"/>
    <n v="0.2"/>
    <n v="0.1"/>
    <n v="0"/>
    <n v="0"/>
  </r>
  <r>
    <x v="0"/>
    <x v="0"/>
    <x v="1"/>
    <n v="200"/>
    <n v="0.6"/>
    <n v="0.5"/>
    <n v="0.1"/>
    <n v="0.2"/>
    <n v="0.1"/>
    <n v="0.1"/>
  </r>
  <r>
    <x v="0"/>
    <x v="0"/>
    <x v="2"/>
    <n v="380"/>
    <n v="0.6"/>
    <n v="0.3"/>
    <n v="0.3"/>
    <n v="0.3"/>
    <n v="0"/>
    <n v="0.1"/>
  </r>
  <r>
    <x v="0"/>
    <x v="0"/>
    <x v="3"/>
    <n v="205"/>
    <n v="0"/>
    <n v="0"/>
    <n v="0"/>
    <n v="0"/>
    <n v="1"/>
    <n v="0"/>
  </r>
  <r>
    <x v="0"/>
    <x v="0"/>
    <x v="4"/>
    <n v="450"/>
    <n v="0"/>
    <n v="0"/>
    <n v="0"/>
    <n v="0"/>
    <n v="1"/>
    <n v="0"/>
  </r>
  <r>
    <x v="0"/>
    <x v="1"/>
    <x v="2"/>
    <n v="380"/>
    <n v="0.8"/>
    <n v="0.5"/>
    <n v="0.3"/>
    <n v="0.2"/>
    <n v="0"/>
    <n v="0"/>
  </r>
  <r>
    <x v="0"/>
    <x v="1"/>
    <x v="1"/>
    <n v="250"/>
    <n v="0.7"/>
    <n v="0.6"/>
    <n v="0.1"/>
    <n v="0.1"/>
    <n v="0.2"/>
    <n v="0"/>
  </r>
  <r>
    <x v="0"/>
    <x v="1"/>
    <x v="3"/>
    <n v="210"/>
    <n v="0.79082568807339448"/>
    <n v="0.55229357798165135"/>
    <n v="0.23853211009174313"/>
    <n v="4.7706422018348627E-2"/>
    <n v="4.2201834862385323E-2"/>
    <n v="0.11926605504587157"/>
  </r>
  <r>
    <x v="0"/>
    <x v="1"/>
    <x v="0"/>
    <n v="500"/>
    <n v="0.89999999999999991"/>
    <n v="0.7"/>
    <n v="0.2"/>
    <n v="0.1"/>
    <n v="0"/>
    <n v="0"/>
  </r>
  <r>
    <x v="0"/>
    <x v="1"/>
    <x v="4"/>
    <n v="505"/>
    <n v="0.2"/>
    <n v="0.2"/>
    <n v="0"/>
    <n v="0.1"/>
    <n v="0.65"/>
    <n v="0.05"/>
  </r>
  <r>
    <x v="0"/>
    <x v="2"/>
    <x v="4"/>
    <n v="505"/>
    <n v="0.25"/>
    <n v="0.25"/>
    <n v="0"/>
    <n v="0.1"/>
    <n v="0.65"/>
    <n v="0"/>
  </r>
  <r>
    <x v="0"/>
    <x v="2"/>
    <x v="2"/>
    <n v="400"/>
    <n v="0.87000000000000011"/>
    <n v="0.55000000000000004"/>
    <n v="0.32"/>
    <n v="0.08"/>
    <n v="0"/>
    <n v="0.05"/>
  </r>
  <r>
    <x v="0"/>
    <x v="2"/>
    <x v="1"/>
    <n v="320"/>
    <n v="0.79999999999999993"/>
    <n v="0.7"/>
    <n v="0.1"/>
    <n v="0.1"/>
    <n v="0"/>
    <n v="0.1"/>
  </r>
  <r>
    <x v="0"/>
    <x v="2"/>
    <x v="3"/>
    <n v="210"/>
    <n v="0.85"/>
    <n v="0.6"/>
    <n v="0.25"/>
    <n v="4.7706422018348627E-2"/>
    <n v="0.05"/>
    <n v="0.05"/>
  </r>
  <r>
    <x v="0"/>
    <x v="2"/>
    <x v="0"/>
    <n v="500"/>
    <n v="1"/>
    <n v="0.8"/>
    <n v="0.2"/>
    <n v="0"/>
    <n v="0"/>
    <n v="0"/>
  </r>
  <r>
    <x v="1"/>
    <x v="3"/>
    <x v="5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6C03F7-C4CC-4A70-BB0D-0AA47FE8CD42}" name="Tableau croisé dynamique2" cacheId="3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L3:S10" firstHeaderRow="0" firstDataRow="1" firstDataCol="1" rowPageCount="1" colPageCount="1"/>
  <pivotFields count="10">
    <pivotField axis="axisRow" showAll="0">
      <items count="3">
        <item x="0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Page" showAll="0">
      <items count="7">
        <item x="0"/>
        <item x="1"/>
        <item x="2"/>
        <item x="3"/>
        <item x="4"/>
        <item x="5"/>
        <item t="default"/>
      </items>
    </pivotField>
    <pivotField dataField="1" showAll="0"/>
    <pivotField dataField="1" numFmtId="9" showAll="0"/>
    <pivotField dataField="1" numFmtId="9" showAll="0"/>
    <pivotField dataField="1" numFmtId="9" showAll="0"/>
    <pivotField dataField="1" numFmtId="9" showAll="0"/>
    <pivotField dataField="1" numFmtId="9" showAll="0"/>
    <pivotField dataField="1" numFmtId="9" showAll="0"/>
  </pivotFields>
  <rowFields count="2">
    <field x="0"/>
    <field x="1"/>
  </rowFields>
  <rowItems count="7">
    <i>
      <x/>
    </i>
    <i r="1">
      <x/>
    </i>
    <i r="1">
      <x v="1"/>
    </i>
    <i r="1">
      <x v="2"/>
    </i>
    <i>
      <x v="1"/>
    </i>
    <i r="1">
      <x v="3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1">
    <pageField fld="2" hier="-1"/>
  </pageFields>
  <dataFields count="7">
    <dataField name="Moyenne de % OK" fld="4" subtotal="average" baseField="0" baseItem="1650703616"/>
    <dataField name="Moyenne de % Validated" fld="5" subtotal="average" baseField="0" baseItem="0"/>
    <dataField name="Moyenne de % Not usable" fld="6" subtotal="average" baseField="0" baseItem="0"/>
    <dataField name="Moyenne de % Red" fld="7" subtotal="average" baseField="0" baseItem="0"/>
    <dataField name="Moyenne de % Not Ready" fld="8" subtotal="average" baseField="0" baseItem="0"/>
    <dataField name="Moyenne de % Not Rating" fld="9" subtotal="average" baseField="0" baseItem="0"/>
    <dataField name="Moyenne de Total Dossiers" fld="3" subtotal="average" baseField="0" baseItem="0"/>
  </dataFields>
  <formats count="6">
    <format dxfId="52">
      <pivotArea outline="0" collapsedLevelsAreSubtotals="1" fieldPosition="0"/>
    </format>
    <format dxfId="36">
      <pivotArea collapsedLevelsAreSubtotals="1" fieldPosition="0">
        <references count="2">
          <reference field="4294967294" count="6" selected="0">
            <x v="0"/>
            <x v="1"/>
            <x v="2"/>
            <x v="3"/>
            <x v="4"/>
            <x v="5"/>
          </reference>
          <reference field="0" count="1">
            <x v="0"/>
          </reference>
        </references>
      </pivotArea>
    </format>
    <format dxfId="35">
      <pivotArea collapsedLevelsAreSubtotals="1" fieldPosition="0">
        <references count="3">
          <reference field="4294967294" count="6" selected="0">
            <x v="0"/>
            <x v="1"/>
            <x v="2"/>
            <x v="3"/>
            <x v="4"/>
            <x v="5"/>
          </reference>
          <reference field="0" count="1" selected="0">
            <x v="0"/>
          </reference>
          <reference field="1" count="3">
            <x v="0"/>
            <x v="1"/>
            <x v="2"/>
          </reference>
        </references>
      </pivotArea>
    </format>
    <format dxfId="25">
      <pivotArea collapsedLevelsAreSubtotals="1" fieldPosition="0">
        <references count="2">
          <reference field="4294967294" count="1" selected="0">
            <x v="6"/>
          </reference>
          <reference field="0" count="1">
            <x v="0"/>
          </reference>
        </references>
      </pivotArea>
    </format>
    <format dxfId="23">
      <pivotArea field="0" grandRow="1" outline="0" collapsedLevelsAreSubtotals="1" axis="axisRow" fieldPosition="0">
        <references count="1">
          <reference field="4294967294" count="6" selected="0">
            <x v="0"/>
            <x v="1"/>
            <x v="2"/>
            <x v="3"/>
            <x v="4"/>
            <x v="5"/>
          </reference>
        </references>
      </pivotArea>
    </format>
    <format dxfId="13">
      <pivotArea field="0" grandRow="1" outline="0" collapsedLevelsAreSubtotals="1" axis="axisRow" fieldPosition="0">
        <references count="1">
          <reference field="4294967294" count="1" selected="0">
            <x v="6"/>
          </reference>
        </references>
      </pivotArea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C5E7F-E0C9-4DCF-9838-C0826A2E67C1}">
  <dimension ref="A1:S25"/>
  <sheetViews>
    <sheetView tabSelected="1" zoomScaleNormal="100" workbookViewId="0">
      <selection activeCell="A17" sqref="A17"/>
    </sheetView>
  </sheetViews>
  <sheetFormatPr baseColWidth="10" defaultColWidth="10.77734375" defaultRowHeight="14.4" x14ac:dyDescent="0.3"/>
  <cols>
    <col min="1" max="3" width="16.6640625" customWidth="1"/>
    <col min="4" max="4" width="13.33203125" bestFit="1" customWidth="1"/>
    <col min="12" max="12" width="19.5546875" bestFit="1" customWidth="1"/>
    <col min="13" max="13" width="16.5546875" bestFit="1" customWidth="1"/>
    <col min="14" max="14" width="22.21875" bestFit="1" customWidth="1"/>
    <col min="15" max="15" width="23.21875" bestFit="1" customWidth="1"/>
    <col min="16" max="16" width="17.33203125" bestFit="1" customWidth="1"/>
    <col min="17" max="17" width="23" bestFit="1" customWidth="1"/>
    <col min="18" max="18" width="23.109375" bestFit="1" customWidth="1"/>
    <col min="19" max="19" width="23.77734375" bestFit="1" customWidth="1"/>
  </cols>
  <sheetData>
    <row r="1" spans="1:19" x14ac:dyDescent="0.3">
      <c r="A1" s="17" t="s">
        <v>15</v>
      </c>
      <c r="B1" s="18" t="s">
        <v>19</v>
      </c>
      <c r="C1" s="19" t="s">
        <v>16</v>
      </c>
      <c r="D1" s="20" t="s">
        <v>14</v>
      </c>
      <c r="E1" s="21" t="s">
        <v>1</v>
      </c>
      <c r="F1" s="22" t="s">
        <v>2</v>
      </c>
      <c r="G1" s="23" t="s">
        <v>3</v>
      </c>
      <c r="H1" s="24" t="s">
        <v>4</v>
      </c>
      <c r="I1" s="25" t="s">
        <v>12</v>
      </c>
      <c r="J1" s="26" t="s">
        <v>13</v>
      </c>
      <c r="L1" s="9" t="s">
        <v>16</v>
      </c>
      <c r="M1" t="s">
        <v>28</v>
      </c>
    </row>
    <row r="2" spans="1:19" x14ac:dyDescent="0.3">
      <c r="A2" s="1">
        <v>2021</v>
      </c>
      <c r="B2" s="1" t="s">
        <v>0</v>
      </c>
      <c r="C2" s="1" t="s">
        <v>5</v>
      </c>
      <c r="D2" s="2">
        <v>500</v>
      </c>
      <c r="E2" s="3">
        <f>F2+G2</f>
        <v>0.89999999999999991</v>
      </c>
      <c r="F2" s="4">
        <v>0.7</v>
      </c>
      <c r="G2" s="5">
        <v>0.2</v>
      </c>
      <c r="H2" s="6">
        <v>0.1</v>
      </c>
      <c r="I2" s="7">
        <v>0</v>
      </c>
      <c r="J2" s="8">
        <v>0</v>
      </c>
      <c r="K2" s="13">
        <f>SUM(F2:J2)</f>
        <v>0.99999999999999989</v>
      </c>
    </row>
    <row r="3" spans="1:19" x14ac:dyDescent="0.3">
      <c r="A3" s="1">
        <v>2021</v>
      </c>
      <c r="B3" s="1" t="s">
        <v>0</v>
      </c>
      <c r="C3" s="1" t="s">
        <v>6</v>
      </c>
      <c r="D3" s="2">
        <v>200</v>
      </c>
      <c r="E3" s="3">
        <f t="shared" ref="E3:E16" si="0">F3+G3</f>
        <v>0.6</v>
      </c>
      <c r="F3" s="4">
        <v>0.5</v>
      </c>
      <c r="G3" s="5">
        <v>0.1</v>
      </c>
      <c r="H3" s="6">
        <v>0.2</v>
      </c>
      <c r="I3" s="7">
        <v>0.1</v>
      </c>
      <c r="J3" s="8">
        <v>0.1</v>
      </c>
      <c r="K3" s="13">
        <f t="shared" ref="K3:K16" si="1">SUM(F3:J3)</f>
        <v>1</v>
      </c>
      <c r="L3" s="9" t="s">
        <v>17</v>
      </c>
      <c r="M3" t="s">
        <v>20</v>
      </c>
      <c r="N3" t="s">
        <v>21</v>
      </c>
      <c r="O3" t="s">
        <v>22</v>
      </c>
      <c r="P3" t="s">
        <v>23</v>
      </c>
      <c r="Q3" t="s">
        <v>24</v>
      </c>
      <c r="R3" t="s">
        <v>25</v>
      </c>
      <c r="S3" t="s">
        <v>26</v>
      </c>
    </row>
    <row r="4" spans="1:19" x14ac:dyDescent="0.3">
      <c r="A4" s="1">
        <v>2021</v>
      </c>
      <c r="B4" s="1" t="s">
        <v>0</v>
      </c>
      <c r="C4" s="1" t="s">
        <v>7</v>
      </c>
      <c r="D4" s="2">
        <v>380</v>
      </c>
      <c r="E4" s="3">
        <f t="shared" si="0"/>
        <v>0.6</v>
      </c>
      <c r="F4" s="4">
        <v>0.3</v>
      </c>
      <c r="G4" s="5">
        <v>0.3</v>
      </c>
      <c r="H4" s="6">
        <v>0.3</v>
      </c>
      <c r="I4" s="7">
        <v>0</v>
      </c>
      <c r="J4" s="8">
        <v>0.1</v>
      </c>
      <c r="K4" s="13">
        <f t="shared" si="1"/>
        <v>0.99999999999999989</v>
      </c>
      <c r="L4" s="10">
        <v>2021</v>
      </c>
      <c r="M4" s="13">
        <v>0.61738837920489309</v>
      </c>
      <c r="N4" s="13">
        <v>0.46348623853211007</v>
      </c>
      <c r="O4" s="13">
        <v>0.15390214067278291</v>
      </c>
      <c r="P4" s="13">
        <v>9.8360856269113187E-2</v>
      </c>
      <c r="Q4" s="13">
        <v>0.24614678899082568</v>
      </c>
      <c r="R4" s="13">
        <v>3.7951070336391439E-2</v>
      </c>
      <c r="S4" s="16">
        <v>367.66666666666669</v>
      </c>
    </row>
    <row r="5" spans="1:19" x14ac:dyDescent="0.3">
      <c r="A5" s="1">
        <v>2021</v>
      </c>
      <c r="B5" s="1" t="s">
        <v>0</v>
      </c>
      <c r="C5" s="1" t="s">
        <v>8</v>
      </c>
      <c r="D5" s="2">
        <v>205</v>
      </c>
      <c r="E5" s="3">
        <f t="shared" si="0"/>
        <v>0</v>
      </c>
      <c r="F5" s="4">
        <v>0</v>
      </c>
      <c r="G5" s="5">
        <v>0</v>
      </c>
      <c r="H5" s="6">
        <v>0</v>
      </c>
      <c r="I5" s="7">
        <v>1</v>
      </c>
      <c r="J5" s="8">
        <v>0</v>
      </c>
      <c r="K5" s="13">
        <f t="shared" si="1"/>
        <v>1</v>
      </c>
      <c r="L5" s="14" t="s">
        <v>0</v>
      </c>
      <c r="M5" s="13">
        <v>0.42000000000000004</v>
      </c>
      <c r="N5" s="13">
        <v>0.3</v>
      </c>
      <c r="O5" s="13">
        <v>0.12000000000000002</v>
      </c>
      <c r="P5" s="13">
        <v>0.12000000000000002</v>
      </c>
      <c r="Q5" s="13">
        <v>0.42000000000000004</v>
      </c>
      <c r="R5" s="13">
        <v>0.04</v>
      </c>
      <c r="S5" s="15">
        <v>347</v>
      </c>
    </row>
    <row r="6" spans="1:19" x14ac:dyDescent="0.3">
      <c r="A6" s="1">
        <v>2021</v>
      </c>
      <c r="B6" s="1" t="s">
        <v>0</v>
      </c>
      <c r="C6" s="1" t="s">
        <v>9</v>
      </c>
      <c r="D6" s="2">
        <v>450</v>
      </c>
      <c r="E6" s="3">
        <f t="shared" si="0"/>
        <v>0</v>
      </c>
      <c r="F6" s="4">
        <v>0</v>
      </c>
      <c r="G6" s="5">
        <v>0</v>
      </c>
      <c r="H6" s="6">
        <v>0</v>
      </c>
      <c r="I6" s="7">
        <v>1</v>
      </c>
      <c r="J6" s="8">
        <v>0</v>
      </c>
      <c r="K6" s="13">
        <f t="shared" si="1"/>
        <v>1</v>
      </c>
      <c r="L6" s="14" t="s">
        <v>10</v>
      </c>
      <c r="M6" s="13">
        <v>0.67816513761467889</v>
      </c>
      <c r="N6" s="13">
        <v>0.51045871559633027</v>
      </c>
      <c r="O6" s="13">
        <v>0.16770642201834862</v>
      </c>
      <c r="P6" s="13">
        <v>0.10954128440366973</v>
      </c>
      <c r="Q6" s="13">
        <v>0.17844036697247706</v>
      </c>
      <c r="R6" s="13">
        <v>3.3853211009174308E-2</v>
      </c>
      <c r="S6" s="15">
        <v>369</v>
      </c>
    </row>
    <row r="7" spans="1:19" x14ac:dyDescent="0.3">
      <c r="A7" s="1">
        <v>2021</v>
      </c>
      <c r="B7" s="1" t="s">
        <v>10</v>
      </c>
      <c r="C7" s="1" t="s">
        <v>7</v>
      </c>
      <c r="D7" s="2">
        <v>380</v>
      </c>
      <c r="E7" s="3">
        <f t="shared" si="0"/>
        <v>0.8</v>
      </c>
      <c r="F7" s="4">
        <v>0.5</v>
      </c>
      <c r="G7" s="5">
        <v>0.3</v>
      </c>
      <c r="H7" s="6">
        <v>0.2</v>
      </c>
      <c r="I7" s="7">
        <v>0</v>
      </c>
      <c r="J7" s="8">
        <v>0</v>
      </c>
      <c r="K7" s="13">
        <f t="shared" si="1"/>
        <v>1</v>
      </c>
      <c r="L7" s="14" t="s">
        <v>11</v>
      </c>
      <c r="M7" s="13">
        <v>0.754</v>
      </c>
      <c r="N7" s="13">
        <v>0.58000000000000007</v>
      </c>
      <c r="O7" s="13">
        <v>0.17400000000000002</v>
      </c>
      <c r="P7" s="13">
        <v>6.5541284403669728E-2</v>
      </c>
      <c r="Q7" s="13">
        <v>0.14000000000000001</v>
      </c>
      <c r="R7" s="13">
        <v>0.04</v>
      </c>
      <c r="S7" s="15">
        <v>387</v>
      </c>
    </row>
    <row r="8" spans="1:19" x14ac:dyDescent="0.3">
      <c r="A8" s="1">
        <v>2021</v>
      </c>
      <c r="B8" s="1" t="s">
        <v>10</v>
      </c>
      <c r="C8" s="1" t="s">
        <v>6</v>
      </c>
      <c r="D8" s="2">
        <v>250</v>
      </c>
      <c r="E8" s="3">
        <f t="shared" si="0"/>
        <v>0.7</v>
      </c>
      <c r="F8" s="4">
        <v>0.6</v>
      </c>
      <c r="G8" s="5">
        <v>0.1</v>
      </c>
      <c r="H8" s="6">
        <v>0.1</v>
      </c>
      <c r="I8" s="7">
        <v>0.2</v>
      </c>
      <c r="J8" s="8">
        <v>0</v>
      </c>
      <c r="K8" s="13">
        <f t="shared" si="1"/>
        <v>1</v>
      </c>
      <c r="L8" s="10" t="s">
        <v>27</v>
      </c>
      <c r="M8" s="15"/>
      <c r="N8" s="15"/>
      <c r="O8" s="15"/>
      <c r="P8" s="15"/>
      <c r="Q8" s="15"/>
      <c r="R8" s="15"/>
      <c r="S8" s="15"/>
    </row>
    <row r="9" spans="1:19" x14ac:dyDescent="0.3">
      <c r="A9" s="1">
        <v>2021</v>
      </c>
      <c r="B9" s="1" t="s">
        <v>10</v>
      </c>
      <c r="C9" s="1" t="s">
        <v>8</v>
      </c>
      <c r="D9" s="2">
        <v>210</v>
      </c>
      <c r="E9" s="3">
        <f t="shared" si="0"/>
        <v>0.79082568807339448</v>
      </c>
      <c r="F9" s="4">
        <v>0.55229357798165135</v>
      </c>
      <c r="G9" s="5">
        <v>0.23853211009174313</v>
      </c>
      <c r="H9" s="6">
        <v>4.7706422018348627E-2</v>
      </c>
      <c r="I9" s="7">
        <v>4.2201834862385323E-2</v>
      </c>
      <c r="J9" s="8">
        <v>0.11926605504587157</v>
      </c>
      <c r="K9" s="13">
        <f t="shared" si="1"/>
        <v>1</v>
      </c>
      <c r="L9" s="14" t="s">
        <v>27</v>
      </c>
      <c r="M9" s="15"/>
      <c r="N9" s="15"/>
      <c r="O9" s="15"/>
      <c r="P9" s="15"/>
      <c r="Q9" s="15"/>
      <c r="R9" s="15"/>
      <c r="S9" s="15"/>
    </row>
    <row r="10" spans="1:19" x14ac:dyDescent="0.3">
      <c r="A10" s="1">
        <v>2021</v>
      </c>
      <c r="B10" s="1" t="s">
        <v>10</v>
      </c>
      <c r="C10" s="1" t="s">
        <v>5</v>
      </c>
      <c r="D10" s="2">
        <v>500</v>
      </c>
      <c r="E10" s="3">
        <f t="shared" si="0"/>
        <v>0.89999999999999991</v>
      </c>
      <c r="F10" s="4">
        <v>0.7</v>
      </c>
      <c r="G10" s="5">
        <v>0.2</v>
      </c>
      <c r="H10" s="6">
        <v>0.1</v>
      </c>
      <c r="I10" s="7">
        <v>0</v>
      </c>
      <c r="J10" s="8">
        <v>0</v>
      </c>
      <c r="K10" s="13">
        <f t="shared" si="1"/>
        <v>0.99999999999999989</v>
      </c>
      <c r="L10" s="10" t="s">
        <v>18</v>
      </c>
      <c r="M10" s="13">
        <v>0.61738837920489309</v>
      </c>
      <c r="N10" s="13">
        <v>0.46348623853211007</v>
      </c>
      <c r="O10" s="13">
        <v>0.15390214067278291</v>
      </c>
      <c r="P10" s="13">
        <v>9.8360856269113187E-2</v>
      </c>
      <c r="Q10" s="13">
        <v>0.24614678899082568</v>
      </c>
      <c r="R10" s="13">
        <v>3.7951070336391439E-2</v>
      </c>
      <c r="S10" s="16">
        <v>367.66666666666669</v>
      </c>
    </row>
    <row r="11" spans="1:19" x14ac:dyDescent="0.3">
      <c r="A11" s="1">
        <v>2021</v>
      </c>
      <c r="B11" s="1" t="s">
        <v>10</v>
      </c>
      <c r="C11" s="1" t="s">
        <v>9</v>
      </c>
      <c r="D11" s="2">
        <v>505</v>
      </c>
      <c r="E11" s="3">
        <f t="shared" si="0"/>
        <v>0.2</v>
      </c>
      <c r="F11" s="4">
        <v>0.2</v>
      </c>
      <c r="G11" s="5">
        <v>0</v>
      </c>
      <c r="H11" s="6">
        <v>0.1</v>
      </c>
      <c r="I11" s="7">
        <v>0.65</v>
      </c>
      <c r="J11" s="8">
        <v>0.05</v>
      </c>
      <c r="K11" s="13">
        <f t="shared" si="1"/>
        <v>1</v>
      </c>
    </row>
    <row r="12" spans="1:19" x14ac:dyDescent="0.3">
      <c r="A12" s="1">
        <v>2021</v>
      </c>
      <c r="B12" s="1" t="s">
        <v>11</v>
      </c>
      <c r="C12" s="1" t="s">
        <v>9</v>
      </c>
      <c r="D12" s="2">
        <v>505</v>
      </c>
      <c r="E12" s="3">
        <f t="shared" si="0"/>
        <v>0.25</v>
      </c>
      <c r="F12" s="4">
        <v>0.25</v>
      </c>
      <c r="G12" s="5">
        <v>0</v>
      </c>
      <c r="H12" s="6">
        <v>0.1</v>
      </c>
      <c r="I12" s="7">
        <v>0.65</v>
      </c>
      <c r="J12" s="8">
        <v>0</v>
      </c>
      <c r="K12" s="13">
        <f t="shared" si="1"/>
        <v>1</v>
      </c>
    </row>
    <row r="13" spans="1:19" x14ac:dyDescent="0.3">
      <c r="A13" s="1">
        <v>2021</v>
      </c>
      <c r="B13" s="1" t="s">
        <v>11</v>
      </c>
      <c r="C13" s="1" t="s">
        <v>7</v>
      </c>
      <c r="D13" s="2">
        <v>400</v>
      </c>
      <c r="E13" s="3">
        <f t="shared" si="0"/>
        <v>0.87000000000000011</v>
      </c>
      <c r="F13" s="4">
        <v>0.55000000000000004</v>
      </c>
      <c r="G13" s="5">
        <v>0.32</v>
      </c>
      <c r="H13" s="6">
        <v>0.08</v>
      </c>
      <c r="I13" s="7">
        <v>0</v>
      </c>
      <c r="J13" s="8">
        <v>0.05</v>
      </c>
      <c r="K13" s="13">
        <f t="shared" si="1"/>
        <v>1</v>
      </c>
    </row>
    <row r="14" spans="1:19" x14ac:dyDescent="0.3">
      <c r="A14" s="1">
        <v>2021</v>
      </c>
      <c r="B14" s="1" t="s">
        <v>11</v>
      </c>
      <c r="C14" s="1" t="s">
        <v>6</v>
      </c>
      <c r="D14" s="2">
        <v>320</v>
      </c>
      <c r="E14" s="3">
        <f t="shared" si="0"/>
        <v>0.79999999999999993</v>
      </c>
      <c r="F14" s="4">
        <v>0.7</v>
      </c>
      <c r="G14" s="5">
        <v>0.1</v>
      </c>
      <c r="H14" s="6">
        <v>0.1</v>
      </c>
      <c r="I14" s="7">
        <v>0</v>
      </c>
      <c r="J14" s="8">
        <v>0.1</v>
      </c>
      <c r="K14" s="13">
        <f t="shared" si="1"/>
        <v>0.99999999999999989</v>
      </c>
    </row>
    <row r="15" spans="1:19" x14ac:dyDescent="0.3">
      <c r="A15" s="1">
        <v>2021</v>
      </c>
      <c r="B15" s="1" t="s">
        <v>11</v>
      </c>
      <c r="C15" s="1" t="s">
        <v>8</v>
      </c>
      <c r="D15" s="2">
        <v>210</v>
      </c>
      <c r="E15" s="3">
        <f t="shared" si="0"/>
        <v>0.85</v>
      </c>
      <c r="F15" s="4">
        <v>0.6</v>
      </c>
      <c r="G15" s="5">
        <v>0.25</v>
      </c>
      <c r="H15" s="6">
        <v>4.7706422018348627E-2</v>
      </c>
      <c r="I15" s="7">
        <v>0.05</v>
      </c>
      <c r="J15" s="8">
        <v>0.05</v>
      </c>
      <c r="K15" s="13">
        <f t="shared" si="1"/>
        <v>0.99770642201834869</v>
      </c>
    </row>
    <row r="16" spans="1:19" x14ac:dyDescent="0.3">
      <c r="A16" s="1">
        <v>2021</v>
      </c>
      <c r="B16" s="1" t="s">
        <v>11</v>
      </c>
      <c r="C16" s="11" t="s">
        <v>5</v>
      </c>
      <c r="D16" s="1">
        <v>500</v>
      </c>
      <c r="E16" s="3">
        <f t="shared" si="0"/>
        <v>1</v>
      </c>
      <c r="F16" s="4">
        <v>0.8</v>
      </c>
      <c r="G16" s="5">
        <v>0.2</v>
      </c>
      <c r="H16" s="6">
        <v>0</v>
      </c>
      <c r="I16" s="7">
        <v>0</v>
      </c>
      <c r="J16" s="8">
        <v>0</v>
      </c>
      <c r="K16" s="13">
        <f t="shared" si="1"/>
        <v>1</v>
      </c>
    </row>
    <row r="20" spans="1:10" x14ac:dyDescent="0.3">
      <c r="A20" t="s">
        <v>29</v>
      </c>
      <c r="E20" s="12">
        <f>AVERAGE(E2:E6)</f>
        <v>0.42000000000000004</v>
      </c>
      <c r="F20" s="12">
        <f t="shared" ref="F20:J20" si="2">AVERAGE(F2:F6)</f>
        <v>0.3</v>
      </c>
      <c r="G20" s="12">
        <f t="shared" si="2"/>
        <v>0.12000000000000002</v>
      </c>
      <c r="H20" s="12">
        <f t="shared" si="2"/>
        <v>0.12000000000000002</v>
      </c>
      <c r="I20" s="12">
        <f t="shared" si="2"/>
        <v>0.42000000000000004</v>
      </c>
      <c r="J20" s="12">
        <f t="shared" si="2"/>
        <v>0.04</v>
      </c>
    </row>
    <row r="21" spans="1:10" x14ac:dyDescent="0.3">
      <c r="A21" t="s">
        <v>30</v>
      </c>
      <c r="E21" s="27">
        <f>SUMPRODUCT($D2:$D6,E2:E6)/SUM($D2:$D6)</f>
        <v>0.45994236311239195</v>
      </c>
      <c r="F21" s="27">
        <f t="shared" ref="F21:J21" si="3">SUMPRODUCT($D2:$D6,F2:F6)/SUM($D2:$D6)</f>
        <v>0.32507204610951007</v>
      </c>
      <c r="G21" s="27">
        <f t="shared" si="3"/>
        <v>0.13487031700288185</v>
      </c>
      <c r="H21" s="27">
        <f t="shared" si="3"/>
        <v>0.11757925072046109</v>
      </c>
      <c r="I21" s="27">
        <f t="shared" si="3"/>
        <v>0.38904899135446686</v>
      </c>
      <c r="J21" s="27">
        <f t="shared" si="3"/>
        <v>3.3429394812680112E-2</v>
      </c>
    </row>
    <row r="22" spans="1:10" x14ac:dyDescent="0.3">
      <c r="A22" t="s">
        <v>31</v>
      </c>
      <c r="E22" s="12">
        <f>AVERAGE(E7:E11)</f>
        <v>0.67816513761467889</v>
      </c>
      <c r="F22" s="12">
        <f t="shared" ref="F22:J22" si="4">AVERAGE(F7:F11)</f>
        <v>0.51045871559633027</v>
      </c>
      <c r="G22" s="12">
        <f t="shared" si="4"/>
        <v>0.16770642201834862</v>
      </c>
      <c r="H22" s="12">
        <f t="shared" si="4"/>
        <v>0.10954128440366973</v>
      </c>
      <c r="I22" s="12">
        <f t="shared" si="4"/>
        <v>0.17844036697247706</v>
      </c>
      <c r="J22" s="12">
        <f t="shared" si="4"/>
        <v>3.3853211009174308E-2</v>
      </c>
    </row>
    <row r="23" spans="1:10" x14ac:dyDescent="0.3">
      <c r="A23" t="s">
        <v>33</v>
      </c>
      <c r="E23" s="27">
        <f>SUMPRODUCT($D7:$D11,E7:E11)/SUM($D7:$D11)</f>
        <v>0.64827826259913968</v>
      </c>
      <c r="F23" s="27">
        <f t="shared" ref="F23:J23" si="5">SUMPRODUCT($D7:$D11,F7:F11)/SUM($D7:$D11)</f>
        <v>0.49158897093558096</v>
      </c>
      <c r="G23" s="27">
        <f t="shared" si="5"/>
        <v>0.15668929166355886</v>
      </c>
      <c r="H23" s="27">
        <f t="shared" si="5"/>
        <v>0.11464409139504241</v>
      </c>
      <c r="I23" s="27">
        <f t="shared" si="5"/>
        <v>0.20981701101414685</v>
      </c>
      <c r="J23" s="27">
        <f t="shared" si="5"/>
        <v>2.7260634991671018E-2</v>
      </c>
    </row>
    <row r="24" spans="1:10" x14ac:dyDescent="0.3">
      <c r="A24" t="s">
        <v>32</v>
      </c>
      <c r="E24" s="12">
        <f>AVERAGE(E12:E16)</f>
        <v>0.754</v>
      </c>
      <c r="F24" s="12">
        <f t="shared" ref="F24:J24" si="6">AVERAGE(F12:F16)</f>
        <v>0.58000000000000007</v>
      </c>
      <c r="G24" s="12">
        <f t="shared" si="6"/>
        <v>0.17400000000000002</v>
      </c>
      <c r="H24" s="12">
        <f t="shared" si="6"/>
        <v>6.5541284403669728E-2</v>
      </c>
      <c r="I24" s="12">
        <f t="shared" si="6"/>
        <v>0.14000000000000001</v>
      </c>
      <c r="J24" s="12">
        <f t="shared" si="6"/>
        <v>0.04</v>
      </c>
    </row>
    <row r="25" spans="1:10" x14ac:dyDescent="0.3">
      <c r="A25" t="s">
        <v>33</v>
      </c>
      <c r="E25" s="27">
        <f>SUMPRODUCT($D12:$D16,E12:E16)/SUM($D12:$D16)</f>
        <v>0.72803617571059431</v>
      </c>
      <c r="F25" s="27">
        <f t="shared" ref="F25:J25" si="7">SUMPRODUCT($D12:$D16,F12:F16)/SUM($D12:$D16)</f>
        <v>0.56653746770025837</v>
      </c>
      <c r="G25" s="27">
        <f t="shared" si="7"/>
        <v>0.16149870801033592</v>
      </c>
      <c r="H25" s="27">
        <f t="shared" si="7"/>
        <v>6.4350567764265232E-2</v>
      </c>
      <c r="I25" s="27">
        <f t="shared" si="7"/>
        <v>0.17506459948320413</v>
      </c>
      <c r="J25" s="27">
        <f t="shared" si="7"/>
        <v>3.2299741602067181E-2</v>
      </c>
    </row>
  </sheetData>
  <phoneticPr fontId="1" type="noConversion"/>
  <conditionalFormatting sqref="E1:E16">
    <cfRule type="cellIs" dxfId="64" priority="19" operator="between">
      <formula>0.8</formula>
      <formula>0.9</formula>
    </cfRule>
    <cfRule type="cellIs" dxfId="63" priority="20" operator="between">
      <formula>0</formula>
      <formula>0.8</formula>
    </cfRule>
    <cfRule type="cellIs" dxfId="62" priority="21" operator="greaterThan">
      <formula>0.9</formula>
    </cfRule>
  </conditionalFormatting>
  <pageMargins left="0.7" right="0.7" top="0.75" bottom="0.75" header="0.3" footer="0.3"/>
  <ignoredErrors>
    <ignoredError sqref="E20:J25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Track Record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Bordier Martin</cp:lastModifiedBy>
  <dcterms:created xsi:type="dcterms:W3CDTF">2021-03-19T09:49:26Z</dcterms:created>
  <dcterms:modified xsi:type="dcterms:W3CDTF">2021-03-21T09:46:47Z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2021-03-19T09:49:27Z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dfb3d80b-b30b-4820-a7b7-10368b5d0ca9</vt:lpwstr>
  </property>
  <property fmtid="{D5CDD505-2E9C-101B-9397-08002B2CF9AE}" pid="8" name="MSIP_Label_2fd53d93-3f4c-4b90-b511-bd6bdbb4fba9_ContentBits">
    <vt:lpwstr>0</vt:lpwstr>
  </property>
</Properties>
</file>