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m-my.sharepoint.com/personal/imad_hamamouche_adm_com/Documents/Desktop/"/>
    </mc:Choice>
  </mc:AlternateContent>
  <xr:revisionPtr revIDLastSave="2" documentId="8_{5F0A5561-0DDC-44DC-BE3A-2ED1AC0E5759}" xr6:coauthVersionLast="45" xr6:coauthVersionMax="45" xr10:uidLastSave="{C343BEFC-4D63-45E3-AA78-3486557737B0}"/>
  <bookViews>
    <workbookView xWindow="22305" yWindow="-16320" windowWidth="29040" windowHeight="15840" activeTab="1" xr2:uid="{A73BE517-35C8-4DDB-B2DE-65E0D501C03C}"/>
  </bookViews>
  <sheets>
    <sheet name="Feuil1" sheetId="1" r:id="rId1"/>
    <sheet name="Programme" sheetId="3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rret">[1]Données!$E$2:$E$4</definedName>
    <definedName name="atelier">[1]Données!$B$2:$B$33</definedName>
    <definedName name="Domaine">[1]Données!$H$2:$H$14</definedName>
    <definedName name="Ecaillage">[2]Données!$B$2:$B$32</definedName>
    <definedName name="emetteur">[1]Données!$I$2:$I$21</definedName>
    <definedName name="Equipement">#REF!</definedName>
    <definedName name="Etat">[1]Données!$A$2:$A$7</definedName>
    <definedName name="Interv">[1]Données!$G$2:$G$113</definedName>
    <definedName name="Liste_Dégazeur">[4]!Tableau245[Code PID]</definedName>
    <definedName name="ListeDecolo">[4]!Tableau24[Code PID]</definedName>
    <definedName name="ListeLaveur">[4]!Tableau2[Code PID]</definedName>
    <definedName name="mon_image">INDIRECT(VLOOKUP(#REF!,#REF!,3,0))</definedName>
    <definedName name="monimage">INDIRECT(VLOOKUP(#REF!,3,0))</definedName>
    <definedName name="Nomenclature">[4]!Tableau11[Code PID]</definedName>
    <definedName name="NOMENCLATURE_BXR">[4]!Tableau11[Code PID]</definedName>
    <definedName name="permis">#REF!</definedName>
    <definedName name="suivi">[1]Données!$J$2:$J$11</definedName>
    <definedName name="Tableau1">" 'TRVX FINIS'!$A$1:$Z$6950"</definedName>
    <definedName name="Tableau200">'[5]Copie de TRAVAUX (1)'!#REF!</definedName>
    <definedName name="TABLEAU5">#REF!</definedName>
    <definedName name="type">[1]Données!$F$2:$F$10</definedName>
    <definedName name="Urgence">[1]Données!$D$2:$D$4</definedName>
    <definedName name="Vestiaires">'[1]TRVX EN COURS'!#REF!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4" i="1" l="1"/>
  <c r="Z3" i="1"/>
  <c r="Z2" i="1"/>
  <c r="AA3" i="3"/>
  <c r="W3" i="3"/>
  <c r="Y3" i="3" s="1"/>
  <c r="V3" i="3"/>
  <c r="L3" i="3"/>
  <c r="Q3" i="3" s="1"/>
  <c r="AB3" i="3" s="1"/>
  <c r="AA2" i="3"/>
  <c r="W2" i="3"/>
  <c r="Y2" i="3" s="1"/>
  <c r="V2" i="3"/>
  <c r="Q2" i="3"/>
  <c r="AB2" i="3" s="1"/>
  <c r="L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MWillefert</author>
  </authors>
  <commentList>
    <comment ref="B1" authorId="0" shapeId="0" xr:uid="{030C5644-2B1C-4EE2-8E9D-794A76B10ECE}">
      <text>
        <r>
          <rPr>
            <b/>
            <i/>
            <sz val="9"/>
            <color indexed="81"/>
            <rFont val="Tahoma"/>
            <family val="2"/>
          </rPr>
          <t xml:space="preserve">1 - A faire tout de suite - Pannes avec arrêt ou gêne (production, qualité ou sécurité)
2 - Dans la semaine - Pannes sans arrêt ou gêne
3 - Dans le mois - Préventif, amélioration…
Si plusieurs pannes avec arrêt apparaissent en même temps, il faut consulter le responsable de production pour décider des priorités à donner.Ejsmont, Stephane:
</t>
        </r>
      </text>
    </comment>
    <comment ref="C1" authorId="0" shapeId="0" xr:uid="{97417257-2C6E-4E66-9C8E-6F41348BD113}">
      <text>
        <r>
          <rPr>
            <sz val="9"/>
            <color indexed="81"/>
            <rFont val="Tahoma"/>
            <family val="2"/>
          </rPr>
          <t xml:space="preserve">MWillefert:
A </t>
        </r>
        <r>
          <rPr>
            <b/>
            <i/>
            <sz val="9"/>
            <color indexed="81"/>
            <rFont val="Tahoma"/>
            <family val="2"/>
          </rPr>
          <t>arrêt production</t>
        </r>
        <r>
          <rPr>
            <sz val="9"/>
            <color indexed="81"/>
            <rFont val="Tahoma"/>
            <family val="2"/>
          </rPr>
          <t xml:space="preserve">
G </t>
        </r>
        <r>
          <rPr>
            <b/>
            <i/>
            <sz val="9"/>
            <color indexed="81"/>
            <rFont val="Tahoma"/>
            <family val="2"/>
          </rPr>
          <t>gène production</t>
        </r>
        <r>
          <rPr>
            <sz val="9"/>
            <color indexed="81"/>
            <rFont val="Tahoma"/>
            <family val="2"/>
          </rPr>
          <t xml:space="preserve">
N </t>
        </r>
        <r>
          <rPr>
            <b/>
            <i/>
            <sz val="9"/>
            <color indexed="81"/>
            <rFont val="Tahoma"/>
            <family val="2"/>
          </rPr>
          <t xml:space="preserve">pas d'incidence
</t>
        </r>
      </text>
    </comment>
    <comment ref="D1" authorId="0" shapeId="0" xr:uid="{53833725-A6D8-416A-AA29-69E51B8896CF}">
      <text>
        <r>
          <rPr>
            <sz val="9"/>
            <color indexed="81"/>
            <rFont val="Tahoma"/>
            <family val="2"/>
          </rPr>
          <t xml:space="preserve">MWillefert:
0   </t>
        </r>
        <r>
          <rPr>
            <b/>
            <i/>
            <sz val="9"/>
            <color indexed="81"/>
            <rFont val="Tahoma"/>
            <family val="2"/>
          </rPr>
          <t>non commencé</t>
        </r>
        <r>
          <rPr>
            <sz val="9"/>
            <color indexed="81"/>
            <rFont val="Tahoma"/>
            <family val="2"/>
          </rPr>
          <t xml:space="preserve">
ec </t>
        </r>
        <r>
          <rPr>
            <b/>
            <i/>
            <sz val="9"/>
            <color indexed="81"/>
            <rFont val="Tahoma"/>
            <family val="2"/>
          </rPr>
          <t>en cours de réalisation</t>
        </r>
        <r>
          <rPr>
            <sz val="9"/>
            <color indexed="81"/>
            <rFont val="Tahoma"/>
            <family val="2"/>
          </rPr>
          <t xml:space="preserve">
T   </t>
        </r>
        <r>
          <rPr>
            <b/>
            <i/>
            <sz val="9"/>
            <color indexed="81"/>
            <rFont val="Tahoma"/>
            <family val="2"/>
          </rPr>
          <t xml:space="preserve">terminé
Vergneaux, Alexandre:
</t>
        </r>
      </text>
    </comment>
    <comment ref="I1" authorId="0" shapeId="0" xr:uid="{8A485EC7-4FEA-466F-ACEF-80C19234F036}">
      <text>
        <r>
          <rPr>
            <sz val="9"/>
            <color indexed="81"/>
            <rFont val="Tahoma"/>
            <family val="2"/>
          </rPr>
          <t>MWillefert:AI</t>
        </r>
        <r>
          <rPr>
            <b/>
            <i/>
            <sz val="9"/>
            <color indexed="81"/>
            <rFont val="Tahoma"/>
            <family val="2"/>
          </rPr>
          <t xml:space="preserve">  automate/instrumentation          </t>
        </r>
        <r>
          <rPr>
            <sz val="9"/>
            <color indexed="81"/>
            <rFont val="Tahoma"/>
            <family val="2"/>
          </rPr>
          <t>E</t>
        </r>
        <r>
          <rPr>
            <b/>
            <i/>
            <sz val="9"/>
            <color indexed="81"/>
            <rFont val="Tahoma"/>
            <family val="2"/>
          </rPr>
          <t xml:space="preserve"> électrique
</t>
        </r>
        <r>
          <rPr>
            <sz val="9"/>
            <color indexed="81"/>
            <rFont val="Tahoma"/>
            <family val="2"/>
          </rPr>
          <t>D</t>
        </r>
        <r>
          <rPr>
            <b/>
            <i/>
            <sz val="9"/>
            <color indexed="81"/>
            <rFont val="Tahoma"/>
            <family val="2"/>
          </rPr>
          <t xml:space="preserve"> divers          </t>
        </r>
        <r>
          <rPr>
            <sz val="9"/>
            <color indexed="81"/>
            <rFont val="Tahoma"/>
            <family val="2"/>
          </rPr>
          <t>H</t>
        </r>
        <r>
          <rPr>
            <b/>
            <i/>
            <sz val="9"/>
            <color indexed="81"/>
            <rFont val="Tahoma"/>
            <family val="2"/>
          </rPr>
          <t xml:space="preserve"> hydraulique           </t>
        </r>
        <r>
          <rPr>
            <sz val="9"/>
            <color indexed="81"/>
            <rFont val="Tahoma"/>
            <family val="2"/>
          </rPr>
          <t>M</t>
        </r>
        <r>
          <rPr>
            <b/>
            <i/>
            <sz val="9"/>
            <color indexed="81"/>
            <rFont val="Tahoma"/>
            <family val="2"/>
          </rPr>
          <t xml:space="preserve"> mécanique
</t>
        </r>
        <r>
          <rPr>
            <sz val="9"/>
            <color indexed="81"/>
            <rFont val="Tahoma"/>
            <family val="2"/>
          </rPr>
          <t>C</t>
        </r>
        <r>
          <rPr>
            <b/>
            <i/>
            <sz val="9"/>
            <color indexed="81"/>
            <rFont val="Tahoma"/>
            <family val="2"/>
          </rPr>
          <t xml:space="preserve"> condensat   </t>
        </r>
        <r>
          <rPr>
            <sz val="9"/>
            <color indexed="81"/>
            <rFont val="Tahoma"/>
            <family val="2"/>
          </rPr>
          <t xml:space="preserve"> V</t>
        </r>
        <r>
          <rPr>
            <b/>
            <i/>
            <sz val="9"/>
            <color indexed="81"/>
            <rFont val="Tahoma"/>
            <family val="2"/>
          </rPr>
          <t xml:space="preserve"> vapeur    </t>
        </r>
        <r>
          <rPr>
            <sz val="9"/>
            <color indexed="81"/>
            <rFont val="Tahoma"/>
            <family val="2"/>
          </rPr>
          <t>P</t>
        </r>
        <r>
          <rPr>
            <b/>
            <i/>
            <sz val="9"/>
            <color indexed="81"/>
            <rFont val="Tahoma"/>
            <family val="2"/>
          </rPr>
          <t xml:space="preserve"> produit     </t>
        </r>
        <r>
          <rPr>
            <sz val="9"/>
            <color indexed="81"/>
            <rFont val="Tahoma"/>
            <family val="2"/>
          </rPr>
          <t>L</t>
        </r>
        <r>
          <rPr>
            <b/>
            <i/>
            <sz val="9"/>
            <color indexed="81"/>
            <rFont val="Tahoma"/>
            <family val="2"/>
          </rPr>
          <t xml:space="preserve"> lubrification
</t>
        </r>
        <r>
          <rPr>
            <sz val="9"/>
            <color indexed="81"/>
            <rFont val="Tahoma"/>
            <family val="2"/>
          </rPr>
          <t>S</t>
        </r>
        <r>
          <rPr>
            <b/>
            <i/>
            <sz val="9"/>
            <color indexed="81"/>
            <rFont val="Tahoma"/>
            <family val="2"/>
          </rPr>
          <t xml:space="preserve"> sécurité    </t>
        </r>
        <r>
          <rPr>
            <sz val="9"/>
            <color indexed="81"/>
            <rFont val="Tahoma"/>
            <family val="2"/>
          </rPr>
          <t>B</t>
        </r>
        <r>
          <rPr>
            <b/>
            <i/>
            <sz val="9"/>
            <color indexed="81"/>
            <rFont val="Tahoma"/>
            <family val="2"/>
          </rPr>
          <t xml:space="preserve"> batiment    </t>
        </r>
        <r>
          <rPr>
            <sz val="9"/>
            <color indexed="81"/>
            <rFont val="Tahoma"/>
            <family val="2"/>
          </rPr>
          <t>F</t>
        </r>
        <r>
          <rPr>
            <b/>
            <i/>
            <sz val="9"/>
            <color indexed="81"/>
            <rFont val="Tahoma"/>
            <family val="2"/>
          </rPr>
          <t xml:space="preserve"> fluides
Willefert, Marc:   </t>
        </r>
        <r>
          <rPr>
            <i/>
            <sz val="9"/>
            <color indexed="81"/>
            <rFont val="Tahoma"/>
            <family val="2"/>
          </rPr>
          <t>N</t>
        </r>
        <r>
          <rPr>
            <b/>
            <i/>
            <sz val="9"/>
            <color indexed="81"/>
            <rFont val="Tahoma"/>
            <family val="2"/>
          </rPr>
          <t xml:space="preserve">  Environnement
Hamamouche, Imad (Contractor):
</t>
        </r>
      </text>
    </comment>
    <comment ref="J1" authorId="0" shapeId="0" xr:uid="{5B574E42-3C6E-4CD2-BEBB-600C1C217496}">
      <text>
        <r>
          <rPr>
            <i/>
            <sz val="9"/>
            <color indexed="81"/>
            <rFont val="Tahoma"/>
            <family val="2"/>
          </rPr>
          <t>MWillefert:
Pr    Préventif
Cu   Curatif
Ex   Exceptionnel
Pp   Produit/Process
Sp   Sécurité/propreté
Am   Ameliorations/Petits travaux</t>
        </r>
        <r>
          <rPr>
            <b/>
            <i/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 xml:space="preserve">TN </t>
        </r>
        <r>
          <rPr>
            <b/>
            <i/>
            <sz val="9"/>
            <color indexed="81"/>
            <rFont val="Tahoma"/>
            <family val="2"/>
          </rPr>
          <t xml:space="preserve">  </t>
        </r>
        <r>
          <rPr>
            <i/>
            <sz val="9"/>
            <color indexed="81"/>
            <rFont val="Tahoma"/>
            <family val="2"/>
          </rPr>
          <t>Travaux neufs
Ree  remise en étatEjsmont, Stephane:
Jakijmiw, Jean-François (Contractor):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<sst xmlns="http://schemas.openxmlformats.org/spreadsheetml/2006/main" count="83" uniqueCount="64">
  <si>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</si>
  <si>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</si>
  <si>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</si>
  <si>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</si>
  <si>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</si>
  <si>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</si>
  <si>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</si>
  <si>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</si>
  <si>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</si>
  <si>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</si>
  <si>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</si>
  <si>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</si>
  <si>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</si>
  <si>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</si>
  <si>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</si>
  <si>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 xml:space="preserve">Remarque </t>
  </si>
  <si>
    <t>Date de fin de travaux</t>
  </si>
  <si>
    <t>temps d'arrêt machine</t>
  </si>
  <si>
    <t>consignation</t>
  </si>
  <si>
    <t>Etat cuve ou machine</t>
  </si>
  <si>
    <t>Imputation</t>
  </si>
  <si>
    <t>Temps hh</t>
  </si>
  <si>
    <t>PID</t>
  </si>
  <si>
    <t>Année</t>
  </si>
  <si>
    <t>Mois</t>
  </si>
  <si>
    <t>Commentaire</t>
  </si>
  <si>
    <t>N</t>
  </si>
  <si>
    <t>T</t>
  </si>
  <si>
    <t>ENT</t>
  </si>
  <si>
    <t>SE</t>
  </si>
  <si>
    <t>F</t>
  </si>
  <si>
    <t>Cu</t>
  </si>
  <si>
    <t>DPI</t>
  </si>
  <si>
    <t>Usine 1</t>
  </si>
  <si>
    <t>eau de forage</t>
  </si>
  <si>
    <t/>
  </si>
  <si>
    <t>IM</t>
  </si>
  <si>
    <t>B</t>
  </si>
  <si>
    <t>Am</t>
  </si>
  <si>
    <t>RENTOKIL</t>
  </si>
  <si>
    <t>MG GMP2</t>
  </si>
  <si>
    <t>Ex-atelier mix</t>
  </si>
  <si>
    <t>An</t>
  </si>
  <si>
    <t>CARLIER</t>
  </si>
  <si>
    <t>Raff. 2</t>
  </si>
  <si>
    <t>batiment</t>
  </si>
  <si>
    <t>ETN</t>
  </si>
  <si>
    <t>Pr</t>
  </si>
  <si>
    <t>n</t>
  </si>
  <si>
    <t>M</t>
  </si>
  <si>
    <t>DFR</t>
  </si>
  <si>
    <t>Air comprimé</t>
  </si>
  <si>
    <t>Usine 2</t>
  </si>
  <si>
    <t>Matériel de levage</t>
  </si>
  <si>
    <t>HERIPRET</t>
  </si>
  <si>
    <t>O</t>
  </si>
  <si>
    <t>Préventif N°001 - 6 Mois</t>
  </si>
  <si>
    <t>PL</t>
  </si>
  <si>
    <t>Préventif N°002 - 12 Mois</t>
  </si>
  <si>
    <t>Raff Spéciale</t>
  </si>
  <si>
    <t>001</t>
  </si>
  <si>
    <t>002</t>
  </si>
  <si>
    <t>rplt cables, guides et fdc surcharge</t>
  </si>
  <si>
    <t xml:space="preserve">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</si>
</sst>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#,##0.00\ &quot;F&quot;"/>
    <numFmt numFmtId="166" formatCode="dd/mm/yy"/>
    <numFmt numFmtId="167" formatCode="mmmm\ yyyy"/>
  </numFmts>
  <fonts count="21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8"/>
      <color rgb="FF0000FF"/>
      <name val="Calibri"/>
      <family val="2"/>
      <scheme val="minor"/>
    </font>
    <font>
      <u/>
      <sz val="8"/>
      <color theme="10"/>
      <name val="Arial"/>
      <family val="2"/>
    </font>
    <font>
      <b/>
      <u/>
      <sz val="8"/>
      <color rgb="FF0000FF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1B2CCB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1B2CCB"/>
      <name val="Calibri"/>
      <family val="2"/>
      <scheme val="minor"/>
    </font>
    <font>
      <sz val="8"/>
      <color rgb="FF0033CC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indexed="12"/>
      <name val="Calibri"/>
      <family val="2"/>
      <scheme val="minor"/>
    </font>
    <font>
      <sz val="8"/>
      <color indexed="56"/>
      <name val="Calibri"/>
      <family val="2"/>
      <scheme val="minor"/>
    </font>
    <font>
      <u/>
      <sz val="10"/>
      <color indexed="12"/>
      <name val="Arial"/>
      <family val="2"/>
    </font>
    <font>
      <b/>
      <i/>
      <sz val="9"/>
      <color indexed="81"/>
      <name val="Tahoma"/>
      <family val="2"/>
    </font>
    <font>
      <sz val="9"/>
      <color indexed="81"/>
      <name val="Tahoma"/>
      <family val="2"/>
    </font>
    <font>
      <i/>
      <sz val="9"/>
      <color indexed="81"/>
      <name val="Tahom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/>
    </xf>
    <xf numFmtId="16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1" fillId="0" borderId="2" xfId="0" applyFont="1" applyBorder="1" applyAlignment="1">
      <alignment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textRotation="90"/>
    </xf>
    <xf numFmtId="165" fontId="8" fillId="0" borderId="2" xfId="0" applyNumberFormat="1" applyFont="1" applyBorder="1" applyAlignment="1">
      <alignment horizontal="center" vertical="center" textRotation="90" wrapText="1"/>
    </xf>
    <xf numFmtId="14" fontId="8" fillId="0" borderId="2" xfId="0" applyNumberFormat="1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9" fillId="0" borderId="0" xfId="0" applyFont="1"/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14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0" fillId="2" borderId="0" xfId="0" applyFont="1" applyFill="1" applyAlignment="1">
      <alignment vertical="center"/>
    </xf>
    <xf numFmtId="166" fontId="10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/>
    <xf numFmtId="14" fontId="10" fillId="0" borderId="0" xfId="0" applyNumberFormat="1" applyFont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14" fontId="10" fillId="3" borderId="0" xfId="0" applyNumberFormat="1" applyFont="1" applyFill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10" fillId="0" borderId="0" xfId="0" applyNumberFormat="1" applyFont="1" applyAlignment="1">
      <alignment horizontal="center" vertical="center"/>
    </xf>
    <xf numFmtId="0" fontId="10" fillId="4" borderId="0" xfId="0" applyFont="1" applyFill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17" fontId="10" fillId="0" borderId="0" xfId="0" applyNumberFormat="1" applyFont="1" applyAlignment="1">
      <alignment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vertical="center"/>
    </xf>
  </cellXfs>
  <cellStyles count="3">
    <cellStyle name="Lien hypertexte 2" xfId="2" xr:uid="{45161B60-8461-464A-AB56-400127B10663}"/>
    <cellStyle name="Lien hypertexte 5" xfId="1" xr:uid="{7F88CD18-8477-4C62-BA48-6E420A918EF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17/10/relationships/person" Target="persons/perso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01EUFS1\Group\TRAVAIL\SUIVI\travaux%20-%20Backup\TRAVAUX%20backup1803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%20IMADv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Nomenclature%20Atelier%20BAXTER\Nomenclature%20Atelier%20BAXTER-VF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tagiaires\Maintenance\HAMAMOUCHE%20Imad\Fichier%20TRAVAUX\Copie%20de%20TRAVAUX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BORD"/>
      <sheetName val="Permis de travail"/>
      <sheetName val="TRVX EN COUR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OGRAMME GLOBAL"/>
      <sheetName val="Preventif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6">
          <cell r="A6" t="str">
            <v>TERMINES</v>
          </cell>
        </row>
      </sheetData>
      <sheetData sheetId="31">
        <row r="4">
          <cell r="R4">
            <v>0.28155339805825241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G2" t="str">
            <v>actemium</v>
          </cell>
          <cell r="H2" t="str">
            <v>AI</v>
          </cell>
          <cell r="I2" t="str">
            <v>ETN</v>
          </cell>
          <cell r="J2" t="str">
            <v>AL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G3" t="str">
            <v>ACTIWORK</v>
          </cell>
          <cell r="H3" t="str">
            <v>C</v>
          </cell>
          <cell r="I3" t="str">
            <v>Liste sécu</v>
          </cell>
          <cell r="J3" t="str">
            <v>AU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G4" t="str">
            <v>ADM IT</v>
          </cell>
          <cell r="H4" t="str">
            <v>D</v>
          </cell>
          <cell r="I4" t="str">
            <v>QUA</v>
          </cell>
          <cell r="J4" t="str">
            <v>ED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G5" t="str">
            <v>AEEM</v>
          </cell>
          <cell r="H5" t="str">
            <v>E</v>
          </cell>
          <cell r="I5" t="str">
            <v>J Kock</v>
          </cell>
          <cell r="J5" t="str">
            <v>JD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G6" t="str">
            <v>AGGREKO</v>
          </cell>
          <cell r="H6" t="str">
            <v>F</v>
          </cell>
          <cell r="I6" t="str">
            <v>impact</v>
          </cell>
          <cell r="J6" t="str">
            <v>KD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G7" t="str">
            <v>AGILICE</v>
          </cell>
          <cell r="H7" t="str">
            <v>H</v>
          </cell>
          <cell r="I7" t="str">
            <v>AL</v>
          </cell>
          <cell r="J7" t="str">
            <v>MW</v>
          </cell>
        </row>
        <row r="8">
          <cell r="B8" t="str">
            <v>Eau</v>
          </cell>
          <cell r="F8" t="str">
            <v>TN</v>
          </cell>
          <cell r="G8" t="str">
            <v>AIR LIQUIDE</v>
          </cell>
          <cell r="H8" t="str">
            <v>L</v>
          </cell>
          <cell r="I8" t="str">
            <v>AU</v>
          </cell>
          <cell r="J8" t="str">
            <v>PR</v>
          </cell>
        </row>
        <row r="9">
          <cell r="B9" t="str">
            <v>Ecaillage</v>
          </cell>
          <cell r="F9" t="str">
            <v>Ree</v>
          </cell>
          <cell r="G9" t="str">
            <v>AITEC</v>
          </cell>
          <cell r="H9" t="str">
            <v>M</v>
          </cell>
          <cell r="I9" t="str">
            <v>ED</v>
          </cell>
          <cell r="J9" t="str">
            <v>TDu</v>
          </cell>
        </row>
        <row r="10">
          <cell r="B10" t="str">
            <v>Entretien</v>
          </cell>
          <cell r="F10" t="str">
            <v>AS</v>
          </cell>
          <cell r="G10" t="str">
            <v>ALSTOM</v>
          </cell>
          <cell r="H10" t="str">
            <v>P</v>
          </cell>
          <cell r="I10" t="str">
            <v>GL</v>
          </cell>
          <cell r="J10" t="str">
            <v>TL</v>
          </cell>
        </row>
        <row r="11">
          <cell r="B11" t="str">
            <v>Filtration fine</v>
          </cell>
          <cell r="G11" t="str">
            <v>APAVE</v>
          </cell>
          <cell r="H11" t="str">
            <v>V</v>
          </cell>
          <cell r="I11" t="str">
            <v>JD</v>
          </cell>
          <cell r="J11" t="str">
            <v>AV</v>
          </cell>
        </row>
        <row r="12">
          <cell r="B12" t="str">
            <v>Force</v>
          </cell>
          <cell r="G12" t="str">
            <v>ARTEBAT</v>
          </cell>
          <cell r="H12" t="str">
            <v>S</v>
          </cell>
          <cell r="I12" t="str">
            <v>KD</v>
          </cell>
        </row>
        <row r="13">
          <cell r="B13" t="str">
            <v>Laboratoire</v>
          </cell>
          <cell r="G13" t="str">
            <v>At. Elec</v>
          </cell>
          <cell r="H13" t="str">
            <v>B</v>
          </cell>
          <cell r="I13" t="str">
            <v>MW</v>
          </cell>
        </row>
        <row r="14">
          <cell r="B14" t="str">
            <v>Malaxage</v>
          </cell>
          <cell r="G14" t="str">
            <v>At. Méca</v>
          </cell>
          <cell r="H14" t="str">
            <v>N</v>
          </cell>
          <cell r="I14" t="str">
            <v>PROD</v>
          </cell>
        </row>
        <row r="15">
          <cell r="B15" t="str">
            <v>MG GMP2</v>
          </cell>
          <cell r="G15" t="str">
            <v>ATESYA</v>
          </cell>
          <cell r="I15" t="str">
            <v>Tdu</v>
          </cell>
        </row>
        <row r="16">
          <cell r="B16" t="str">
            <v>MG Raff. Spé.</v>
          </cell>
          <cell r="G16" t="str">
            <v>ATTILA NORD</v>
          </cell>
          <cell r="I16" t="str">
            <v>TL</v>
          </cell>
        </row>
        <row r="17">
          <cell r="B17" t="str">
            <v>MG1500</v>
          </cell>
          <cell r="G17" t="str">
            <v>ATTILA NORD</v>
          </cell>
          <cell r="I17" t="str">
            <v>EG</v>
          </cell>
        </row>
        <row r="18">
          <cell r="B18" t="str">
            <v>MG1600</v>
          </cell>
          <cell r="G18" t="str">
            <v>AVIME</v>
          </cell>
          <cell r="I18" t="str">
            <v>Informatique</v>
          </cell>
        </row>
        <row r="19">
          <cell r="B19" t="str">
            <v>MG1900</v>
          </cell>
          <cell r="G19" t="str">
            <v>AVIPUR</v>
          </cell>
          <cell r="I19" t="str">
            <v>GH</v>
          </cell>
        </row>
        <row r="20">
          <cell r="B20" t="str">
            <v>Pastillage</v>
          </cell>
          <cell r="G20" t="str">
            <v>BALBONI</v>
          </cell>
          <cell r="I20" t="str">
            <v>Labo</v>
          </cell>
        </row>
        <row r="21">
          <cell r="B21" t="str">
            <v>Raff Spéciale</v>
          </cell>
          <cell r="G21" t="str">
            <v>BASSERY</v>
          </cell>
          <cell r="I21" t="str">
            <v>AV</v>
          </cell>
        </row>
        <row r="22">
          <cell r="B22" t="str">
            <v>Raff. 2</v>
          </cell>
          <cell r="G22" t="str">
            <v>BCM</v>
          </cell>
        </row>
        <row r="23">
          <cell r="B23" t="str">
            <v>Savonnerie</v>
          </cell>
          <cell r="G23" t="str">
            <v>BE</v>
          </cell>
        </row>
        <row r="24">
          <cell r="B24" t="str">
            <v>Usine 1</v>
          </cell>
          <cell r="G24" t="str">
            <v>BRIDAULT SOLUTIONS</v>
          </cell>
        </row>
        <row r="25">
          <cell r="B25" t="str">
            <v>Usines 1&amp;2</v>
          </cell>
          <cell r="G25" t="str">
            <v>BT France</v>
          </cell>
        </row>
        <row r="26">
          <cell r="B26" t="str">
            <v>Usine 2</v>
          </cell>
          <cell r="G26" t="str">
            <v>C MENUISERIE</v>
          </cell>
        </row>
        <row r="27">
          <cell r="B27" t="str">
            <v>Vapeur</v>
          </cell>
          <cell r="G27" t="str">
            <v>CABINET ARES</v>
          </cell>
        </row>
        <row r="28">
          <cell r="B28"/>
          <cell r="G28" t="str">
            <v>CARAMIAUX</v>
          </cell>
        </row>
        <row r="29">
          <cell r="B29"/>
          <cell r="G29" t="str">
            <v>CARLIER</v>
          </cell>
        </row>
        <row r="30">
          <cell r="B30"/>
          <cell r="G30" t="str">
            <v>CATU</v>
          </cell>
        </row>
        <row r="31">
          <cell r="B31"/>
          <cell r="G31" t="str">
            <v>CEF</v>
          </cell>
        </row>
        <row r="32">
          <cell r="B32"/>
          <cell r="G32" t="str">
            <v>CLAUGER</v>
          </cell>
        </row>
        <row r="33">
          <cell r="B33"/>
          <cell r="G33" t="str">
            <v>CLINITEX</v>
          </cell>
        </row>
        <row r="34">
          <cell r="G34" t="str">
            <v>CLOTIBAT</v>
          </cell>
        </row>
        <row r="35">
          <cell r="G35" t="str">
            <v>CML</v>
          </cell>
        </row>
        <row r="36">
          <cell r="G36" t="str">
            <v>CMMI</v>
          </cell>
        </row>
        <row r="37">
          <cell r="G37" t="str">
            <v>COFELY</v>
          </cell>
        </row>
        <row r="38">
          <cell r="G38" t="str">
            <v>COVERGLASS</v>
          </cell>
        </row>
        <row r="39">
          <cell r="G39" t="str">
            <v>DELAHAY</v>
          </cell>
        </row>
        <row r="40">
          <cell r="G40" t="str">
            <v>DELTA 2S</v>
          </cell>
        </row>
        <row r="41">
          <cell r="G41" t="str">
            <v>DELTA NEU</v>
          </cell>
        </row>
        <row r="42">
          <cell r="G42" t="str">
            <v>DERCO</v>
          </cell>
        </row>
        <row r="43">
          <cell r="G43" t="str">
            <v>DESCAMPS VENTILATION</v>
          </cell>
        </row>
        <row r="44">
          <cell r="G44" t="str">
            <v>DIMACO</v>
          </cell>
        </row>
        <row r="45">
          <cell r="G45" t="str">
            <v>DPI</v>
          </cell>
        </row>
        <row r="46">
          <cell r="G46" t="str">
            <v>DUFOUR</v>
          </cell>
        </row>
        <row r="47">
          <cell r="G47" t="str">
            <v>EAUTEX</v>
          </cell>
        </row>
        <row r="48">
          <cell r="G48" t="str">
            <v>EDF</v>
          </cell>
        </row>
        <row r="49">
          <cell r="G49" t="str">
            <v>ELSCOLAB</v>
          </cell>
        </row>
        <row r="50">
          <cell r="G50" t="str">
            <v>ENERSYS</v>
          </cell>
        </row>
        <row r="51">
          <cell r="G51" t="str">
            <v>ENTREPOSE</v>
          </cell>
        </row>
        <row r="52">
          <cell r="G52" t="str">
            <v>etandex</v>
          </cell>
        </row>
        <row r="53">
          <cell r="G53" t="str">
            <v>EURISOL</v>
          </cell>
        </row>
        <row r="54">
          <cell r="G54" t="str">
            <v>EuroDB</v>
          </cell>
        </row>
        <row r="55">
          <cell r="G55" t="str">
            <v>FERMOTHERM</v>
          </cell>
        </row>
        <row r="56">
          <cell r="G56" t="str">
            <v>FLAMME</v>
          </cell>
        </row>
        <row r="57">
          <cell r="G57" t="str">
            <v>FLOURET</v>
          </cell>
        </row>
        <row r="58">
          <cell r="G58" t="str">
            <v>FORCLUM</v>
          </cell>
        </row>
        <row r="59">
          <cell r="G59" t="str">
            <v>GDF</v>
          </cell>
        </row>
        <row r="60">
          <cell r="G60" t="str">
            <v>GINGER</v>
          </cell>
        </row>
        <row r="61">
          <cell r="G61" t="str">
            <v>GOBEAUX</v>
          </cell>
        </row>
        <row r="62">
          <cell r="G62" t="str">
            <v>GRAVE RUFIN</v>
          </cell>
        </row>
        <row r="63">
          <cell r="G63" t="str">
            <v>GTI</v>
          </cell>
        </row>
        <row r="64">
          <cell r="G64" t="str">
            <v>HERAL</v>
          </cell>
        </row>
        <row r="65">
          <cell r="G65" t="str">
            <v>HERIPRET</v>
          </cell>
        </row>
        <row r="66">
          <cell r="G66" t="str">
            <v>HURE CHEV</v>
          </cell>
        </row>
        <row r="67">
          <cell r="G67" t="str">
            <v>HYDROMECA</v>
          </cell>
        </row>
        <row r="68">
          <cell r="G68" t="str">
            <v>IGIENAIR</v>
          </cell>
        </row>
        <row r="69">
          <cell r="G69" t="str">
            <v>IMPORT BUREAU</v>
          </cell>
        </row>
        <row r="70">
          <cell r="G70" t="str">
            <v>INDELEC</v>
          </cell>
        </row>
        <row r="71">
          <cell r="G71" t="str">
            <v>INEO</v>
          </cell>
        </row>
        <row r="72">
          <cell r="G72" t="str">
            <v>INITIAL SEC</v>
          </cell>
        </row>
        <row r="73">
          <cell r="G73" t="str">
            <v>ITT FLYGT</v>
          </cell>
        </row>
        <row r="74">
          <cell r="G74" t="str">
            <v>JCI</v>
          </cell>
        </row>
        <row r="75">
          <cell r="G75" t="str">
            <v>KIMO</v>
          </cell>
        </row>
        <row r="76">
          <cell r="G76" t="str">
            <v>LCI</v>
          </cell>
        </row>
        <row r="77">
          <cell r="G77" t="str">
            <v>LOCABIS</v>
          </cell>
        </row>
        <row r="78">
          <cell r="G78" t="str">
            <v>LUBRON</v>
          </cell>
        </row>
        <row r="79">
          <cell r="G79" t="str">
            <v>LUMPP</v>
          </cell>
        </row>
        <row r="80">
          <cell r="G80" t="str">
            <v>LVH</v>
          </cell>
        </row>
        <row r="81">
          <cell r="G81" t="str">
            <v>MD</v>
          </cell>
        </row>
        <row r="82">
          <cell r="G82" t="str">
            <v>METTLER TOLEDO</v>
          </cell>
        </row>
        <row r="83">
          <cell r="G83" t="str">
            <v>MTMI</v>
          </cell>
        </row>
        <row r="84">
          <cell r="G84" t="str">
            <v>MUNTERS</v>
          </cell>
        </row>
        <row r="85">
          <cell r="G85" t="str">
            <v>NLI</v>
          </cell>
        </row>
        <row r="86">
          <cell r="G86" t="str">
            <v>NORD ISOLATION</v>
          </cell>
        </row>
        <row r="87">
          <cell r="G87" t="str">
            <v>OLDHAM</v>
          </cell>
        </row>
        <row r="88">
          <cell r="G88" t="str">
            <v>OVIVE</v>
          </cell>
        </row>
        <row r="89">
          <cell r="G89" t="str">
            <v>PEME GOURDIN</v>
          </cell>
        </row>
        <row r="90">
          <cell r="G90" t="str">
            <v>PHOENIX EFFAROUCHEMENT</v>
          </cell>
        </row>
        <row r="91">
          <cell r="G91" t="str">
            <v>PMS Nergeco</v>
          </cell>
        </row>
        <row r="92">
          <cell r="G92" t="str">
            <v>PRECIA</v>
          </cell>
        </row>
        <row r="93">
          <cell r="G93" t="str">
            <v>PROTEC</v>
          </cell>
        </row>
        <row r="94">
          <cell r="G94" t="str">
            <v>PSD</v>
          </cell>
        </row>
        <row r="95">
          <cell r="G95" t="str">
            <v>RAYONOR</v>
          </cell>
        </row>
        <row r="96">
          <cell r="G96" t="str">
            <v>REATUB</v>
          </cell>
        </row>
        <row r="97">
          <cell r="G97" t="str">
            <v>SAUDEMONT</v>
          </cell>
        </row>
        <row r="98">
          <cell r="G98" t="str">
            <v>SCM</v>
          </cell>
        </row>
        <row r="99">
          <cell r="G99" t="str">
            <v>SDB</v>
          </cell>
        </row>
        <row r="100">
          <cell r="G100" t="str">
            <v>SETREM</v>
          </cell>
        </row>
        <row r="101">
          <cell r="G101" t="str">
            <v>SIGN PLUS</v>
          </cell>
        </row>
        <row r="102">
          <cell r="G102" t="str">
            <v>SIIN</v>
          </cell>
        </row>
        <row r="103">
          <cell r="G103" t="str">
            <v>SOCOFRI</v>
          </cell>
        </row>
        <row r="104">
          <cell r="G104" t="str">
            <v>SOCOTEC</v>
          </cell>
        </row>
        <row r="105">
          <cell r="G105" t="str">
            <v>SOGEA</v>
          </cell>
        </row>
        <row r="106">
          <cell r="G106" t="str">
            <v>SOLIMAN</v>
          </cell>
        </row>
        <row r="107">
          <cell r="G107" t="str">
            <v>SOMAFERM</v>
          </cell>
        </row>
        <row r="108">
          <cell r="G108" t="str">
            <v>SPIE</v>
          </cell>
        </row>
        <row r="109">
          <cell r="G109" t="str">
            <v>SPIRAX SARCO</v>
          </cell>
        </row>
        <row r="110">
          <cell r="G110" t="str">
            <v>SUEZ</v>
          </cell>
        </row>
        <row r="111">
          <cell r="G111" t="str">
            <v>THERMISOL</v>
          </cell>
        </row>
        <row r="112">
          <cell r="G112" t="str">
            <v>TIFLEX</v>
          </cell>
        </row>
        <row r="113">
          <cell r="G113" t="str">
            <v>TOYOTA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 aout 2018"/>
      <sheetName val=" aout 2017"/>
      <sheetName val="Arrêt 2016"/>
      <sheetName val="aout 2016"/>
      <sheetName val="KPI Aout 16"/>
      <sheetName val="KPI Aout 17"/>
      <sheetName val="MaJ Doc"/>
      <sheetName val="STATISTIQUES"/>
      <sheetName val="STATISTIQUES 2"/>
      <sheetName val="Preventif"/>
      <sheetName val="Données"/>
      <sheetName val="test"/>
      <sheetName val="crtl permi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</row>
        <row r="3">
          <cell r="B3" t="str">
            <v>At. Esters</v>
          </cell>
        </row>
        <row r="4">
          <cell r="B4" t="str">
            <v>At. Fluides</v>
          </cell>
        </row>
        <row r="5">
          <cell r="B5" t="str">
            <v>Bureaux</v>
          </cell>
        </row>
        <row r="6">
          <cell r="B6" t="str">
            <v>Château</v>
          </cell>
        </row>
        <row r="7">
          <cell r="B7" t="str">
            <v>Cuverie</v>
          </cell>
        </row>
        <row r="8">
          <cell r="B8" t="str">
            <v>Eau</v>
          </cell>
        </row>
        <row r="9">
          <cell r="B9" t="str">
            <v>Ecaillage</v>
          </cell>
        </row>
        <row r="10">
          <cell r="B10" t="str">
            <v>Entretien</v>
          </cell>
        </row>
        <row r="11">
          <cell r="B11" t="str">
            <v>Filtration fine</v>
          </cell>
        </row>
        <row r="12">
          <cell r="B12" t="str">
            <v>Force</v>
          </cell>
        </row>
        <row r="13">
          <cell r="B13" t="str">
            <v>Laboratoire</v>
          </cell>
        </row>
        <row r="14">
          <cell r="B14" t="str">
            <v>Malaxage</v>
          </cell>
        </row>
        <row r="15">
          <cell r="B15" t="str">
            <v>MG Raff. Spé.</v>
          </cell>
        </row>
        <row r="16">
          <cell r="B16" t="str">
            <v>MG1500</v>
          </cell>
        </row>
        <row r="17">
          <cell r="B17" t="str">
            <v>MG1600</v>
          </cell>
        </row>
        <row r="18">
          <cell r="B18" t="str">
            <v>MG1900</v>
          </cell>
        </row>
        <row r="19">
          <cell r="B19" t="str">
            <v>Pastillage</v>
          </cell>
        </row>
        <row r="20">
          <cell r="B20" t="str">
            <v>Raff Spéciale</v>
          </cell>
        </row>
        <row r="21">
          <cell r="B21" t="str">
            <v>Raff. 2</v>
          </cell>
        </row>
        <row r="22">
          <cell r="B22" t="str">
            <v>Savonnerie</v>
          </cell>
        </row>
        <row r="23">
          <cell r="B23" t="str">
            <v>Usine 1</v>
          </cell>
        </row>
        <row r="24">
          <cell r="B24" t="str">
            <v>Usines 1&amp;2</v>
          </cell>
        </row>
        <row r="25">
          <cell r="B25" t="str">
            <v>Usine 2</v>
          </cell>
        </row>
        <row r="26">
          <cell r="B26" t="str">
            <v>Vapeur</v>
          </cell>
        </row>
        <row r="27">
          <cell r="B27" t="str">
            <v>Vestiaires</v>
          </cell>
        </row>
        <row r="28">
          <cell r="B28" t="str">
            <v>Magasin refonte</v>
          </cell>
        </row>
        <row r="29">
          <cell r="B29" t="str">
            <v>Poste Air Liquide</v>
          </cell>
        </row>
        <row r="30">
          <cell r="B30" t="str">
            <v>Cantine</v>
          </cell>
        </row>
        <row r="31">
          <cell r="B31" t="str">
            <v>Magasin Concrêtes</v>
          </cell>
        </row>
        <row r="32">
          <cell r="B32" t="str">
            <v>Laboratoire application</v>
          </cell>
        </row>
      </sheetData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RVX EN COURS"/>
      <sheetName val="Programme global"/>
      <sheetName val="TRVX FINIS"/>
      <sheetName val="Statistiques"/>
      <sheetName val="Reporting"/>
      <sheetName val="Kpi"/>
      <sheetName val="Instruction"/>
      <sheetName val="Permis de travail"/>
      <sheetName val="Utilisateur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T9_table valeur"/>
      <sheetName val="Feuil4"/>
      <sheetName val="Liste T10 &amp; T17_table fnct "/>
      <sheetName val="Détails"/>
      <sheetName val="Menu"/>
      <sheetName val="BDD MAXIMO"/>
      <sheetName val="Nomenclature BAXTER"/>
      <sheetName val="ACCUEIL"/>
      <sheetName val="Description de la cuve"/>
      <sheetName val="Composants Laveur C001"/>
      <sheetName val="Composants Décolo C002"/>
      <sheetName val="Composants Dégazeur C003"/>
      <sheetName val="Composants RF1 C004"/>
      <sheetName val="Composants Palmitate C005"/>
      <sheetName val="Stockage existant huile C006"/>
      <sheetName val="Stockage existant huile C007"/>
      <sheetName val="Cuve de dosage Ethanol C008"/>
      <sheetName val="Cuve filtration Fine C009"/>
      <sheetName val="Cuve récup huile sale C010"/>
      <sheetName val="Cuve Dilution sel C014"/>
      <sheetName val="Cuve dilution soude C015"/>
      <sheetName val="RECUPERATION CONDENSAT C016"/>
      <sheetName val="Cuve eau récupérée C018"/>
      <sheetName val="Cuve stockage Eau chaude C019"/>
      <sheetName val="Cuve stockage neuf huile C020"/>
      <sheetName val="Cuve transfert terre C021"/>
      <sheetName val="HUILE PROPRE LAVAGE C024"/>
      <sheetName val="CUVE EAU GLACEE C025"/>
      <sheetName val="Cuve stockage neuf C026"/>
      <sheetName val="STATION BIG BAG BB01-BB02"/>
      <sheetName val="ECHANGEUR E001"/>
      <sheetName val="ECHANGEUR E002"/>
      <sheetName val="ECHANGEUR E003"/>
      <sheetName val="ECHANGEUR E004"/>
      <sheetName val="ADOUCISSEUR D'EAU"/>
      <sheetName val="GROUPE DE VIDE GV001"/>
      <sheetName val="GROUPE DE FROID GF001"/>
      <sheetName val="Nomenclature Atelier BAXTER-V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RETARD NOK"/>
      <sheetName val=" aout 2021"/>
      <sheetName val=" aout 2020"/>
      <sheetName val="Arrêt 2020"/>
      <sheetName val="KPI Aout 20 "/>
      <sheetName val="PM MaJ"/>
      <sheetName val="STATISTIQUES"/>
      <sheetName val="STATISTIQUES 2"/>
      <sheetName val="Preventif"/>
      <sheetName val="Données"/>
      <sheetName val="test"/>
      <sheetName val="crtl permis"/>
      <sheetName val="Feuil1"/>
      <sheetName val="Copie de TRAVAUX 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A2">
            <v>0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file:///C:\Users\Communs\Services%20Techniques\Securit&#233;\CONSIGNATION\Liste%20PSC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02A86-7CBC-44FF-87AC-D481A1E724BE}">
  <dimension ref="A1:Z4"/>
  <sheetViews>
    <sheetView workbookViewId="0">
      <selection activeCell="M22" sqref="M22"/>
    </sheetView>
  </sheetViews>
  <sheetFormatPr baseColWidth="10" defaultRowHeight="15" x14ac:dyDescent="0.25"/>
  <cols>
    <col min="2" max="4" width="4" customWidth="1"/>
    <col min="6" max="6" width="51.5703125" customWidth="1"/>
    <col min="7" max="11" width="7.28515625" customWidth="1"/>
    <col min="16" max="16" width="33.7109375" customWidth="1"/>
  </cols>
  <sheetData>
    <row r="1" spans="1:26" s="20" customFormat="1" ht="81.75" customHeight="1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4" t="s">
        <v>8</v>
      </c>
      <c r="J1" s="7" t="s">
        <v>9</v>
      </c>
      <c r="K1" s="3" t="s">
        <v>10</v>
      </c>
      <c r="L1" s="8" t="s">
        <v>11</v>
      </c>
      <c r="M1" s="9" t="s">
        <v>12</v>
      </c>
      <c r="N1" s="10" t="s">
        <v>13</v>
      </c>
      <c r="O1" s="11" t="s">
        <v>14</v>
      </c>
      <c r="P1" s="12" t="s">
        <v>15</v>
      </c>
      <c r="Q1" s="13" t="s">
        <v>16</v>
      </c>
      <c r="R1" s="14" t="s">
        <v>17</v>
      </c>
      <c r="S1" s="15" t="s">
        <v>18</v>
      </c>
      <c r="T1" s="16" t="s">
        <v>19</v>
      </c>
      <c r="U1" s="16" t="s">
        <v>20</v>
      </c>
      <c r="V1" s="17" t="s">
        <v>21</v>
      </c>
      <c r="W1" s="18" t="s">
        <v>22</v>
      </c>
      <c r="X1" s="4" t="s">
        <v>23</v>
      </c>
      <c r="Y1" s="4" t="s">
        <v>24</v>
      </c>
      <c r="Z1" s="19" t="s">
        <v>25</v>
      </c>
    </row>
    <row r="2" spans="1:26" s="20" customFormat="1" ht="14.1" customHeight="1" x14ac:dyDescent="0.2">
      <c r="A2" s="21">
        <v>202001001</v>
      </c>
      <c r="B2" s="22">
        <v>3</v>
      </c>
      <c r="C2" s="21" t="s">
        <v>26</v>
      </c>
      <c r="D2" s="23" t="s">
        <v>27</v>
      </c>
      <c r="E2" s="24">
        <v>43832</v>
      </c>
      <c r="F2" s="25"/>
      <c r="G2" s="21" t="s">
        <v>28</v>
      </c>
      <c r="H2" s="21" t="s">
        <v>29</v>
      </c>
      <c r="I2" s="26" t="s">
        <v>30</v>
      </c>
      <c r="J2" s="27" t="s">
        <v>31</v>
      </c>
      <c r="K2" s="28" t="s">
        <v>32</v>
      </c>
      <c r="L2" s="24">
        <v>43831</v>
      </c>
      <c r="M2" s="29" t="s">
        <v>33</v>
      </c>
      <c r="N2" s="25" t="s">
        <v>34</v>
      </c>
      <c r="O2" s="21"/>
      <c r="P2" s="30" t="s">
        <v>56</v>
      </c>
      <c r="Q2" s="24">
        <v>43833</v>
      </c>
      <c r="R2" s="25"/>
      <c r="S2" s="25"/>
      <c r="T2" s="25"/>
      <c r="U2" s="31"/>
      <c r="V2" s="32"/>
      <c r="W2" s="25"/>
      <c r="X2" s="33">
        <v>2020</v>
      </c>
      <c r="Y2" s="34" t="s">
        <v>35</v>
      </c>
      <c r="Z2" s="33" t="str">
        <f t="shared" ref="Z2:Z4" si="0">IF(Y2="","-",IF(Y2="1",IF(EOMONTH(Q2,0)-EOMONTH(L2,0)&gt;1,"NOK","OK"),IF(EOMONTH(Q2,0)-EOMONTH(L2,1)&gt;1,"NOK","OK")))</f>
        <v>-</v>
      </c>
    </row>
    <row r="3" spans="1:26" s="20" customFormat="1" ht="14.1" customHeight="1" x14ac:dyDescent="0.2">
      <c r="A3" s="21">
        <v>202001002</v>
      </c>
      <c r="B3" s="22">
        <v>3</v>
      </c>
      <c r="C3" s="21" t="s">
        <v>26</v>
      </c>
      <c r="D3" s="23" t="s">
        <v>27</v>
      </c>
      <c r="E3" s="24">
        <v>43832</v>
      </c>
      <c r="F3" s="35"/>
      <c r="G3" s="21" t="s">
        <v>36</v>
      </c>
      <c r="H3" s="21" t="s">
        <v>36</v>
      </c>
      <c r="I3" s="26" t="s">
        <v>37</v>
      </c>
      <c r="J3" s="27" t="s">
        <v>38</v>
      </c>
      <c r="K3" s="28" t="s">
        <v>39</v>
      </c>
      <c r="L3" s="24">
        <v>43860</v>
      </c>
      <c r="M3" s="29" t="s">
        <v>40</v>
      </c>
      <c r="N3" s="25" t="s">
        <v>41</v>
      </c>
      <c r="O3" s="21"/>
      <c r="P3" s="35" t="s">
        <v>58</v>
      </c>
      <c r="Q3" s="24">
        <v>43875</v>
      </c>
      <c r="R3" s="25"/>
      <c r="S3" s="25"/>
      <c r="T3" s="25"/>
      <c r="U3" s="31"/>
      <c r="V3" s="32"/>
      <c r="W3" s="25"/>
      <c r="X3" s="33">
        <v>2020</v>
      </c>
      <c r="Y3" s="34" t="s">
        <v>35</v>
      </c>
      <c r="Z3" s="33" t="str">
        <f t="shared" si="0"/>
        <v>-</v>
      </c>
    </row>
    <row r="4" spans="1:26" s="20" customFormat="1" ht="14.1" customHeight="1" x14ac:dyDescent="0.2">
      <c r="A4" s="21">
        <v>202001003</v>
      </c>
      <c r="B4" s="22">
        <v>3</v>
      </c>
      <c r="C4" s="21" t="s">
        <v>26</v>
      </c>
      <c r="D4" s="23" t="s">
        <v>42</v>
      </c>
      <c r="E4" s="24">
        <v>43832</v>
      </c>
      <c r="F4" s="25"/>
      <c r="G4" s="21" t="s">
        <v>36</v>
      </c>
      <c r="H4" s="21" t="s">
        <v>36</v>
      </c>
      <c r="I4" s="26" t="s">
        <v>37</v>
      </c>
      <c r="J4" s="27" t="s">
        <v>31</v>
      </c>
      <c r="K4" s="28" t="s">
        <v>43</v>
      </c>
      <c r="L4" s="24">
        <v>43860</v>
      </c>
      <c r="M4" s="29" t="s">
        <v>44</v>
      </c>
      <c r="N4" s="36" t="s">
        <v>45</v>
      </c>
      <c r="O4" s="21"/>
      <c r="P4" s="30" t="s">
        <v>56</v>
      </c>
      <c r="Q4" s="24">
        <v>43864</v>
      </c>
      <c r="R4" s="25"/>
      <c r="S4" s="25"/>
      <c r="T4" s="25"/>
      <c r="U4" s="31"/>
      <c r="V4" s="32"/>
      <c r="W4" s="25"/>
      <c r="X4" s="33">
        <v>2020</v>
      </c>
      <c r="Y4" s="34" t="s">
        <v>35</v>
      </c>
      <c r="Z4" s="33" t="str">
        <f t="shared" si="0"/>
        <v>-</v>
      </c>
    </row>
  </sheetData>
  <dataValidations count="6">
    <dataValidation type="list" allowBlank="1" showDropDown="1" showInputMessage="1" showErrorMessage="1" sqref="B2:B4" xr:uid="{66B6506B-B8F4-444E-B99C-610AE6B0EF18}">
      <formula1>Urgence</formula1>
    </dataValidation>
    <dataValidation type="list" allowBlank="1" showInputMessage="1" showErrorMessage="1" sqref="D2:D4" xr:uid="{4EC59431-00A4-491E-A885-4519F864F57E}">
      <formula1>Etat</formula1>
    </dataValidation>
    <dataValidation type="list" allowBlank="1" showDropDown="1" showInputMessage="1" showErrorMessage="1" sqref="C2:C4" xr:uid="{0BABD68A-D158-4E26-B094-00A48218C592}">
      <formula1>Arret</formula1>
    </dataValidation>
    <dataValidation operator="equal" allowBlank="1" showInputMessage="1" showErrorMessage="1" sqref="Q2:Q4" xr:uid="{01D8E4FF-BA64-4C46-8812-230ED92DBA69}"/>
    <dataValidation type="textLength" operator="equal" allowBlank="1" showInputMessage="1" showErrorMessage="1" sqref="A2:A4" xr:uid="{D0F7546E-5D5E-421D-A847-6B9CC8151C13}">
      <formula1>9</formula1>
    </dataValidation>
    <dataValidation allowBlank="1" showInputMessage="1" showErrorMessage="1" error="essaye encore" sqref="T2:T4" xr:uid="{32F067A9-0ED7-4D47-AB87-4CAD56A5B134}"/>
  </dataValidations>
  <hyperlinks>
    <hyperlink ref="F1" r:id="rId1" xr:uid="{4E90510C-8B8D-48F0-B499-0E0D821E1661}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F291-CAB8-43F9-818A-ED7CBB042755}">
  <sheetPr codeName="Feuil4"/>
  <dimension ref="A1:AF3"/>
  <sheetViews>
    <sheetView tabSelected="1" topLeftCell="H1" zoomScaleNormal="100" workbookViewId="0">
      <selection activeCell="M14" sqref="M14"/>
    </sheetView>
  </sheetViews>
  <sheetFormatPr baseColWidth="10" defaultColWidth="11.42578125" defaultRowHeight="15" x14ac:dyDescent="0.25"/>
  <cols>
    <col min="1" max="1" width="3.7109375" style="50" bestFit="1" customWidth="1"/>
    <col min="2" max="2" width="27.28515625" style="42" customWidth="1"/>
    <col min="3" max="3" width="4.28515625" style="50" bestFit="1" customWidth="1"/>
    <col min="4" max="4" width="4.140625" style="50" bestFit="1" customWidth="1"/>
    <col min="5" max="5" width="3" style="50" bestFit="1" customWidth="1"/>
    <col min="6" max="6" width="3.7109375" style="50" bestFit="1" customWidth="1"/>
    <col min="7" max="7" width="16.42578125" style="42" bestFit="1" customWidth="1"/>
    <col min="8" max="8" width="13.42578125" style="49" customWidth="1"/>
    <col min="9" max="9" width="11.5703125" style="50" bestFit="1" customWidth="1"/>
    <col min="10" max="10" width="35" style="42" bestFit="1" customWidth="1"/>
    <col min="11" max="11" width="3" style="42" bestFit="1" customWidth="1"/>
    <col min="12" max="12" width="19.42578125" style="42" bestFit="1" customWidth="1"/>
    <col min="13" max="13" width="35.85546875" style="50" bestFit="1" customWidth="1"/>
    <col min="14" max="14" width="63.42578125" style="42" bestFit="1" customWidth="1"/>
    <col min="15" max="15" width="5.28515625" style="50" bestFit="1" customWidth="1"/>
    <col min="16" max="16" width="14.7109375" style="52" bestFit="1" customWidth="1"/>
    <col min="17" max="17" width="19.28515625" style="53" bestFit="1" customWidth="1"/>
    <col min="18" max="18" width="7.5703125" style="50" bestFit="1" customWidth="1"/>
    <col min="19" max="22" width="3.7109375" style="50" bestFit="1" customWidth="1"/>
    <col min="23" max="23" width="10.5703125" style="50" bestFit="1" customWidth="1"/>
    <col min="24" max="24" width="5.28515625" style="50" bestFit="1" customWidth="1"/>
    <col min="25" max="25" width="10.5703125" style="50" bestFit="1" customWidth="1"/>
    <col min="26" max="26" width="10.5703125" style="42" bestFit="1" customWidth="1"/>
    <col min="27" max="27" width="13" style="42" bestFit="1" customWidth="1"/>
    <col min="28" max="28" width="15.42578125" style="42" bestFit="1" customWidth="1"/>
    <col min="29" max="29" width="9" style="42" bestFit="1" customWidth="1"/>
    <col min="30" max="30" width="7.85546875" style="42" bestFit="1" customWidth="1"/>
    <col min="31" max="31" width="8" style="42" bestFit="1" customWidth="1"/>
    <col min="32" max="32" width="8.85546875" style="51" bestFit="1" customWidth="1"/>
    <col min="33" max="16384" width="11.42578125" style="42"/>
  </cols>
  <sheetData>
    <row r="1" spans="1:32" ht="39" customHeight="1" thickBot="1" x14ac:dyDescent="0.3">
      <c r="P1" s="13" t="s">
        <v>16</v>
      </c>
    </row>
    <row r="2" spans="1:32" ht="15" customHeight="1" x14ac:dyDescent="0.25">
      <c r="A2" s="43" t="s">
        <v>60</v>
      </c>
      <c r="B2" s="39"/>
      <c r="C2" s="32" t="s">
        <v>46</v>
      </c>
      <c r="D2" s="32" t="s">
        <v>50</v>
      </c>
      <c r="E2" s="32" t="s">
        <v>30</v>
      </c>
      <c r="F2" s="32" t="s">
        <v>47</v>
      </c>
      <c r="G2" s="25" t="s">
        <v>32</v>
      </c>
      <c r="H2" s="37">
        <v>44742</v>
      </c>
      <c r="I2" s="32" t="s">
        <v>52</v>
      </c>
      <c r="J2" s="25" t="s">
        <v>51</v>
      </c>
      <c r="K2" s="25" t="s">
        <v>48</v>
      </c>
      <c r="L2" s="44" t="str">
        <f t="shared" ref="L2:L3" si="0">CONCATENATE("Préventif N°",A2," - ",O2," Mois")</f>
        <v>Préventif N°001 - 6 Mois</v>
      </c>
      <c r="M2" s="45"/>
      <c r="N2" s="32"/>
      <c r="O2" s="32">
        <v>6</v>
      </c>
      <c r="P2" s="40"/>
      <c r="Q2" s="41">
        <f ca="1">IF(OR(P2="Nouveau",P2=""),TODAY(),EOMONTH(P2,O2))</f>
        <v>44621</v>
      </c>
      <c r="R2" s="32">
        <v>1</v>
      </c>
      <c r="S2" s="46">
        <v>1</v>
      </c>
      <c r="T2" s="32">
        <v>1</v>
      </c>
      <c r="U2" s="32">
        <v>1</v>
      </c>
      <c r="V2" s="47">
        <f t="shared" ref="V2:V3" si="1">T2-U2</f>
        <v>0</v>
      </c>
      <c r="W2" s="32">
        <f>IF(O2="","0",IF(O2&gt;12,IF(YEAR(H2)=#REF!,"1",IF(P2="Nouveau","0",IF(YEAR(P2)=#REF!,"1","0"))),12/O2))</f>
        <v>2</v>
      </c>
      <c r="X2" s="32">
        <v>1</v>
      </c>
      <c r="Y2" s="47">
        <f t="shared" ref="Y2:Y3" si="2">W2-X2</f>
        <v>1</v>
      </c>
      <c r="Z2" s="32"/>
      <c r="AA2" s="32">
        <f t="shared" ref="AA2:AA3" si="3">IF(Z2="O",W2,0)</f>
        <v>0</v>
      </c>
      <c r="AB2" s="32" t="e">
        <f ca="1">IF((Q2&lt;#REF!)*(X2=0),"1","0")</f>
        <v>#REF!</v>
      </c>
      <c r="AC2" s="48">
        <v>40787</v>
      </c>
      <c r="AD2" s="25">
        <v>22</v>
      </c>
      <c r="AE2" s="25" t="s">
        <v>55</v>
      </c>
      <c r="AF2" s="32" t="s">
        <v>55</v>
      </c>
    </row>
    <row r="3" spans="1:32" ht="15" customHeight="1" x14ac:dyDescent="0.25">
      <c r="A3" s="43" t="s">
        <v>61</v>
      </c>
      <c r="B3" s="38"/>
      <c r="C3" s="32" t="s">
        <v>46</v>
      </c>
      <c r="D3" s="32" t="s">
        <v>57</v>
      </c>
      <c r="E3" s="32" t="s">
        <v>49</v>
      </c>
      <c r="F3" s="32" t="s">
        <v>47</v>
      </c>
      <c r="G3" s="25" t="s">
        <v>54</v>
      </c>
      <c r="H3" s="37">
        <v>44681</v>
      </c>
      <c r="I3" s="32" t="s">
        <v>59</v>
      </c>
      <c r="J3" s="25" t="s">
        <v>53</v>
      </c>
      <c r="K3" s="25" t="s">
        <v>48</v>
      </c>
      <c r="L3" s="44" t="str">
        <f t="shared" si="0"/>
        <v>Préventif N°002 - 12 Mois</v>
      </c>
      <c r="M3" s="45"/>
      <c r="N3" s="25" t="s">
        <v>62</v>
      </c>
      <c r="O3" s="32">
        <v>12</v>
      </c>
      <c r="P3" s="40"/>
      <c r="Q3" s="41">
        <f ca="1">IF(OR(P3="Nouveau",P3=""),TODAY(),EOMONTH(P3,O3))</f>
        <v>44621</v>
      </c>
      <c r="R3" s="32">
        <v>2</v>
      </c>
      <c r="S3" s="46">
        <v>1</v>
      </c>
      <c r="T3" s="32">
        <v>1</v>
      </c>
      <c r="U3" s="32">
        <v>0</v>
      </c>
      <c r="V3" s="47">
        <f t="shared" si="1"/>
        <v>1</v>
      </c>
      <c r="W3" s="32">
        <f>IF(O3="","0",IF(O3&gt;12,IF(YEAR(H3)=#REF!,"1",IF(P3="Nouveau","0",IF(YEAR(P3)=#REF!,"1","0"))),12/O3))</f>
        <v>1</v>
      </c>
      <c r="X3" s="32">
        <v>1</v>
      </c>
      <c r="Y3" s="47">
        <f t="shared" si="2"/>
        <v>0</v>
      </c>
      <c r="Z3" s="32"/>
      <c r="AA3" s="32">
        <f t="shared" si="3"/>
        <v>0</v>
      </c>
      <c r="AB3" s="32" t="e">
        <f ca="1">IF((Q3&lt;#REF!)*(X3=0),"1","0")</f>
        <v>#REF!</v>
      </c>
      <c r="AC3" s="48">
        <v>40787</v>
      </c>
      <c r="AD3" s="25">
        <v>9</v>
      </c>
      <c r="AE3" s="25" t="s">
        <v>55</v>
      </c>
      <c r="AF3" s="3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Programme</vt:lpstr>
    </vt:vector>
  </TitlesOfParts>
  <Company>Archer Daniels Midland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</cp:lastModifiedBy>
  <dcterms:created xsi:type="dcterms:W3CDTF">2022-03-01T10:14:43Z</dcterms:created>
  <dcterms:modified xsi:type="dcterms:W3CDTF">2022-03-01T10:32:57Z</dcterms:modified>
</cp:coreProperties>
</file>