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b.lobjoie\Documents\Gestion Convocations\"/>
    </mc:Choice>
  </mc:AlternateContent>
  <xr:revisionPtr revIDLastSave="0" documentId="13_ncr:1_{91379FAA-BC04-4DC8-9498-02511A1BE031}" xr6:coauthVersionLast="47" xr6:coauthVersionMax="47" xr10:uidLastSave="{00000000-0000-0000-0000-000000000000}"/>
  <bookViews>
    <workbookView xWindow="-28920" yWindow="-855" windowWidth="29040" windowHeight="15720" xr2:uid="{00000000-000D-0000-FFFF-FFFF00000000}"/>
  </bookViews>
  <sheets>
    <sheet name="BDD" sheetId="5" r:id="rId1"/>
    <sheet name="TDB" sheetId="7" r:id="rId2"/>
    <sheet name="RESSOURCES BDD" sheetId="6" r:id="rId3"/>
    <sheet name="JoursFériés" sheetId="10" r:id="rId4"/>
  </sheets>
  <calcPr calcId="191029"/>
  <pivotCaches>
    <pivotCache cacheId="26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0" i="5" l="1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A1" i="10"/>
  <c r="B12" i="10" s="1"/>
  <c r="B8" i="10" l="1"/>
  <c r="B9" i="10"/>
  <c r="B10" i="10"/>
  <c r="B4" i="10"/>
  <c r="B11" i="10"/>
  <c r="B1" i="10"/>
  <c r="B2" i="10"/>
  <c r="F7" i="5" l="1"/>
  <c r="F66" i="5"/>
  <c r="B6" i="10"/>
  <c r="B5" i="10"/>
  <c r="B3" i="10"/>
  <c r="B7" i="10"/>
  <c r="J66" i="5" l="1"/>
  <c r="K66" i="5"/>
  <c r="J7" i="5"/>
  <c r="K7" i="5"/>
  <c r="H7" i="5"/>
  <c r="I7" i="5"/>
  <c r="H66" i="5"/>
  <c r="I66" i="5"/>
  <c r="G66" i="5"/>
  <c r="F57" i="5"/>
  <c r="F65" i="5"/>
  <c r="F42" i="5"/>
  <c r="F18" i="5"/>
  <c r="F56" i="5"/>
  <c r="F48" i="5"/>
  <c r="F3" i="5"/>
  <c r="F41" i="5"/>
  <c r="F58" i="5"/>
  <c r="F40" i="5"/>
  <c r="F50" i="5"/>
  <c r="F39" i="5"/>
  <c r="F38" i="5"/>
  <c r="F45" i="5"/>
  <c r="F52" i="5"/>
  <c r="F34" i="5"/>
  <c r="F33" i="5"/>
  <c r="F32" i="5"/>
  <c r="F31" i="5"/>
  <c r="F30" i="5"/>
  <c r="F37" i="5"/>
  <c r="F44" i="5"/>
  <c r="F51" i="5"/>
  <c r="F59" i="5"/>
  <c r="F26" i="5"/>
  <c r="F25" i="5"/>
  <c r="F24" i="5"/>
  <c r="F23" i="5"/>
  <c r="F22" i="5"/>
  <c r="F29" i="5"/>
  <c r="F36" i="5"/>
  <c r="F43" i="5"/>
  <c r="F17" i="5"/>
  <c r="F16" i="5"/>
  <c r="F15" i="5"/>
  <c r="F14" i="5"/>
  <c r="F21" i="5"/>
  <c r="F28" i="5"/>
  <c r="F35" i="5"/>
  <c r="F10" i="5"/>
  <c r="F9" i="5"/>
  <c r="F8" i="5"/>
  <c r="F6" i="5"/>
  <c r="F13" i="5"/>
  <c r="F20" i="5"/>
  <c r="F27" i="5"/>
  <c r="F64" i="5"/>
  <c r="F63" i="5"/>
  <c r="F62" i="5"/>
  <c r="F69" i="5"/>
  <c r="F5" i="5"/>
  <c r="F12" i="5"/>
  <c r="F19" i="5"/>
  <c r="F55" i="5"/>
  <c r="F54" i="5"/>
  <c r="F61" i="5"/>
  <c r="F68" i="5"/>
  <c r="F4" i="5"/>
  <c r="F11" i="5"/>
  <c r="F49" i="5"/>
  <c r="F47" i="5"/>
  <c r="F46" i="5"/>
  <c r="F53" i="5"/>
  <c r="F60" i="5"/>
  <c r="F67" i="5"/>
  <c r="J51" i="5" l="1"/>
  <c r="K51" i="5"/>
  <c r="J46" i="5"/>
  <c r="K46" i="5"/>
  <c r="J55" i="5"/>
  <c r="K55" i="5"/>
  <c r="J27" i="5"/>
  <c r="K27" i="5"/>
  <c r="J28" i="5"/>
  <c r="K28" i="5"/>
  <c r="J29" i="5"/>
  <c r="K29" i="5"/>
  <c r="J44" i="5"/>
  <c r="K44" i="5"/>
  <c r="J45" i="5"/>
  <c r="K45" i="5"/>
  <c r="J48" i="5"/>
  <c r="K48" i="5"/>
  <c r="J64" i="5"/>
  <c r="K64" i="5"/>
  <c r="J52" i="5"/>
  <c r="K52" i="5"/>
  <c r="J47" i="5"/>
  <c r="K47" i="5"/>
  <c r="J19" i="5"/>
  <c r="K19" i="5"/>
  <c r="J20" i="5"/>
  <c r="K20" i="5"/>
  <c r="J21" i="5"/>
  <c r="K21" i="5"/>
  <c r="J22" i="5"/>
  <c r="K22" i="5"/>
  <c r="J37" i="5"/>
  <c r="K37" i="5"/>
  <c r="J38" i="5"/>
  <c r="K38" i="5"/>
  <c r="J56" i="5"/>
  <c r="K56" i="5"/>
  <c r="J49" i="5"/>
  <c r="K49" i="5"/>
  <c r="J12" i="5"/>
  <c r="K12" i="5"/>
  <c r="J13" i="5"/>
  <c r="K13" i="5"/>
  <c r="J14" i="5"/>
  <c r="K14" i="5"/>
  <c r="J23" i="5"/>
  <c r="K23" i="5"/>
  <c r="J30" i="5"/>
  <c r="K30" i="5"/>
  <c r="J39" i="5"/>
  <c r="K39" i="5"/>
  <c r="J18" i="5"/>
  <c r="K18" i="5"/>
  <c r="J36" i="5"/>
  <c r="K36" i="5"/>
  <c r="J3" i="5"/>
  <c r="K3" i="5"/>
  <c r="J11" i="5"/>
  <c r="K11" i="5"/>
  <c r="J5" i="5"/>
  <c r="K5" i="5"/>
  <c r="J6" i="5"/>
  <c r="K6" i="5"/>
  <c r="J15" i="5"/>
  <c r="K15" i="5"/>
  <c r="J24" i="5"/>
  <c r="K24" i="5"/>
  <c r="J31" i="5"/>
  <c r="K31" i="5"/>
  <c r="J50" i="5"/>
  <c r="K50" i="5"/>
  <c r="J42" i="5"/>
  <c r="K42" i="5"/>
  <c r="J53" i="5"/>
  <c r="K53" i="5"/>
  <c r="J4" i="5"/>
  <c r="K4" i="5"/>
  <c r="J69" i="5"/>
  <c r="K69" i="5"/>
  <c r="J8" i="5"/>
  <c r="K8" i="5"/>
  <c r="J16" i="5"/>
  <c r="K16" i="5"/>
  <c r="J25" i="5"/>
  <c r="K25" i="5"/>
  <c r="J32" i="5"/>
  <c r="K32" i="5"/>
  <c r="J40" i="5"/>
  <c r="K40" i="5"/>
  <c r="J65" i="5"/>
  <c r="K65" i="5"/>
  <c r="J35" i="5"/>
  <c r="K35" i="5"/>
  <c r="J67" i="5"/>
  <c r="K67" i="5"/>
  <c r="J68" i="5"/>
  <c r="K68" i="5"/>
  <c r="J62" i="5"/>
  <c r="K62" i="5"/>
  <c r="J9" i="5"/>
  <c r="K9" i="5"/>
  <c r="J17" i="5"/>
  <c r="K17" i="5"/>
  <c r="J26" i="5"/>
  <c r="K26" i="5"/>
  <c r="J33" i="5"/>
  <c r="K33" i="5"/>
  <c r="J58" i="5"/>
  <c r="K58" i="5"/>
  <c r="J57" i="5"/>
  <c r="K57" i="5"/>
  <c r="J54" i="5"/>
  <c r="K54" i="5"/>
  <c r="J60" i="5"/>
  <c r="K60" i="5"/>
  <c r="J61" i="5"/>
  <c r="K61" i="5"/>
  <c r="J63" i="5"/>
  <c r="K63" i="5"/>
  <c r="J10" i="5"/>
  <c r="K10" i="5"/>
  <c r="J43" i="5"/>
  <c r="K43" i="5"/>
  <c r="J59" i="5"/>
  <c r="K59" i="5"/>
  <c r="J34" i="5"/>
  <c r="K34" i="5"/>
  <c r="J41" i="5"/>
  <c r="K41" i="5"/>
  <c r="H64" i="5"/>
  <c r="I64" i="5"/>
  <c r="H3" i="5"/>
  <c r="I3" i="5"/>
  <c r="H46" i="5"/>
  <c r="I46" i="5"/>
  <c r="H55" i="5"/>
  <c r="I55" i="5"/>
  <c r="H27" i="5"/>
  <c r="I27" i="5"/>
  <c r="H28" i="5"/>
  <c r="I28" i="5"/>
  <c r="H29" i="5"/>
  <c r="I29" i="5"/>
  <c r="H44" i="5"/>
  <c r="I44" i="5"/>
  <c r="H45" i="5"/>
  <c r="I45" i="5"/>
  <c r="H48" i="5"/>
  <c r="I48" i="5"/>
  <c r="H54" i="5"/>
  <c r="I54" i="5"/>
  <c r="H47" i="5"/>
  <c r="I47" i="5"/>
  <c r="H19" i="5"/>
  <c r="I19" i="5"/>
  <c r="H20" i="5"/>
  <c r="I20" i="5"/>
  <c r="H21" i="5"/>
  <c r="I21" i="5"/>
  <c r="H22" i="5"/>
  <c r="I22" i="5"/>
  <c r="H37" i="5"/>
  <c r="I37" i="5"/>
  <c r="H38" i="5"/>
  <c r="I38" i="5"/>
  <c r="H56" i="5"/>
  <c r="I56" i="5"/>
  <c r="H51" i="5"/>
  <c r="I51" i="5"/>
  <c r="H49" i="5"/>
  <c r="I49" i="5"/>
  <c r="H12" i="5"/>
  <c r="I12" i="5"/>
  <c r="H13" i="5"/>
  <c r="I13" i="5"/>
  <c r="H14" i="5"/>
  <c r="I14" i="5"/>
  <c r="H23" i="5"/>
  <c r="I23" i="5"/>
  <c r="H30" i="5"/>
  <c r="I30" i="5"/>
  <c r="H39" i="5"/>
  <c r="I39" i="5"/>
  <c r="H18" i="5"/>
  <c r="I18" i="5"/>
  <c r="H53" i="5"/>
  <c r="I53" i="5"/>
  <c r="H52" i="5"/>
  <c r="I52" i="5"/>
  <c r="H5" i="5"/>
  <c r="I5" i="5"/>
  <c r="H6" i="5"/>
  <c r="I6" i="5"/>
  <c r="H15" i="5"/>
  <c r="I15" i="5"/>
  <c r="H24" i="5"/>
  <c r="I24" i="5"/>
  <c r="H31" i="5"/>
  <c r="I31" i="5"/>
  <c r="H50" i="5"/>
  <c r="I50" i="5"/>
  <c r="H42" i="5"/>
  <c r="I42" i="5"/>
  <c r="H35" i="5"/>
  <c r="I35" i="5"/>
  <c r="H11" i="5"/>
  <c r="I11" i="5"/>
  <c r="H4" i="5"/>
  <c r="I4" i="5"/>
  <c r="H69" i="5"/>
  <c r="I69" i="5"/>
  <c r="H8" i="5"/>
  <c r="I8" i="5"/>
  <c r="H16" i="5"/>
  <c r="I16" i="5"/>
  <c r="H25" i="5"/>
  <c r="I25" i="5"/>
  <c r="H32" i="5"/>
  <c r="I32" i="5"/>
  <c r="H40" i="5"/>
  <c r="I40" i="5"/>
  <c r="H65" i="5"/>
  <c r="I65" i="5"/>
  <c r="H36" i="5"/>
  <c r="I36" i="5"/>
  <c r="H68" i="5"/>
  <c r="I68" i="5"/>
  <c r="H62" i="5"/>
  <c r="I62" i="5"/>
  <c r="H9" i="5"/>
  <c r="I9" i="5"/>
  <c r="H17" i="5"/>
  <c r="I17" i="5"/>
  <c r="H26" i="5"/>
  <c r="I26" i="5"/>
  <c r="H33" i="5"/>
  <c r="I33" i="5"/>
  <c r="H58" i="5"/>
  <c r="I58" i="5"/>
  <c r="H57" i="5"/>
  <c r="I57" i="5"/>
  <c r="H67" i="5"/>
  <c r="I67" i="5"/>
  <c r="H60" i="5"/>
  <c r="I60" i="5"/>
  <c r="H61" i="5"/>
  <c r="I61" i="5"/>
  <c r="H63" i="5"/>
  <c r="I63" i="5"/>
  <c r="H10" i="5"/>
  <c r="I10" i="5"/>
  <c r="H43" i="5"/>
  <c r="I43" i="5"/>
  <c r="H59" i="5"/>
  <c r="I59" i="5"/>
  <c r="H34" i="5"/>
  <c r="I34" i="5"/>
  <c r="H41" i="5"/>
  <c r="I41" i="5"/>
  <c r="G4" i="5"/>
  <c r="G24" i="5"/>
  <c r="G42" i="5"/>
  <c r="G67" i="5"/>
  <c r="G68" i="5"/>
  <c r="G62" i="5"/>
  <c r="G8" i="5"/>
  <c r="G16" i="5"/>
  <c r="G25" i="5"/>
  <c r="G32" i="5"/>
  <c r="G40" i="5"/>
  <c r="G7" i="5"/>
  <c r="G50" i="5"/>
  <c r="G60" i="5"/>
  <c r="G61" i="5"/>
  <c r="G63" i="5"/>
  <c r="G9" i="5"/>
  <c r="G17" i="5"/>
  <c r="G26" i="5"/>
  <c r="G33" i="5"/>
  <c r="G58" i="5"/>
  <c r="G69" i="5"/>
  <c r="G31" i="5"/>
  <c r="G53" i="5"/>
  <c r="G54" i="5"/>
  <c r="G64" i="5"/>
  <c r="G10" i="5"/>
  <c r="G43" i="5"/>
  <c r="G59" i="5"/>
  <c r="G34" i="5"/>
  <c r="G41" i="5"/>
  <c r="G15" i="5"/>
  <c r="G46" i="5"/>
  <c r="G55" i="5"/>
  <c r="G27" i="5"/>
  <c r="G35" i="5"/>
  <c r="G36" i="5"/>
  <c r="G51" i="5"/>
  <c r="G52" i="5"/>
  <c r="G3" i="5"/>
  <c r="G65" i="5"/>
  <c r="G19" i="5"/>
  <c r="G20" i="5"/>
  <c r="G28" i="5"/>
  <c r="G29" i="5"/>
  <c r="G44" i="5"/>
  <c r="G45" i="5"/>
  <c r="G48" i="5"/>
  <c r="G57" i="5"/>
  <c r="G47" i="5"/>
  <c r="G49" i="5"/>
  <c r="G12" i="5"/>
  <c r="G13" i="5"/>
  <c r="G21" i="5"/>
  <c r="G22" i="5"/>
  <c r="G37" i="5"/>
  <c r="G38" i="5"/>
  <c r="G56" i="5"/>
  <c r="G11" i="5"/>
  <c r="G5" i="5"/>
  <c r="G6" i="5"/>
  <c r="G14" i="5"/>
  <c r="G23" i="5"/>
  <c r="G30" i="5"/>
  <c r="G39" i="5"/>
  <c r="G18" i="5"/>
</calcChain>
</file>

<file path=xl/sharedStrings.xml><?xml version="1.0" encoding="utf-8"?>
<sst xmlns="http://schemas.openxmlformats.org/spreadsheetml/2006/main" count="125" uniqueCount="119">
  <si>
    <t>Date réception</t>
  </si>
  <si>
    <t>Heure réception</t>
  </si>
  <si>
    <t>Heure démarrage</t>
  </si>
  <si>
    <t>Date démarrage</t>
  </si>
  <si>
    <t>Complétude</t>
  </si>
  <si>
    <t>Oui</t>
  </si>
  <si>
    <t>Nombre d'intervention</t>
  </si>
  <si>
    <t>Saisie manquante</t>
  </si>
  <si>
    <t>Annulation avant intervention</t>
  </si>
  <si>
    <t>Non</t>
  </si>
  <si>
    <t>Délais de prévenance</t>
  </si>
  <si>
    <t>Respecté</t>
  </si>
  <si>
    <t>Non respecté</t>
  </si>
  <si>
    <t>DEMARRAGE</t>
  </si>
  <si>
    <t>Conforme</t>
  </si>
  <si>
    <t>Non-conforme</t>
  </si>
  <si>
    <t>TYPOLOGIE</t>
  </si>
  <si>
    <t>Saisie erronnée</t>
  </si>
  <si>
    <t>Démarré</t>
  </si>
  <si>
    <t>Non démarré</t>
  </si>
  <si>
    <t>Jour de l'an</t>
  </si>
  <si>
    <t>Pâques</t>
  </si>
  <si>
    <t>Lundi de Pâques</t>
  </si>
  <si>
    <t>Fête du travail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</si>
  <si>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</si>
  <si>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</si>
  <si>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</si>
  <si>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</si>
  <si>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</si>
  <si>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</si>
  <si>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</si>
  <si>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</si>
  <si>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Respect du délais de prévenance</t>
  </si>
  <si>
    <t>Étiquettes de colonnes</t>
  </si>
  <si>
    <t>Total général</t>
  </si>
  <si>
    <t>Étiquettes de lignes</t>
  </si>
  <si>
    <t>avr</t>
  </si>
  <si>
    <t>mai</t>
  </si>
  <si>
    <t>CLC100001</t>
  </si>
  <si>
    <t>CLC100002</t>
  </si>
  <si>
    <t>CLC100003</t>
  </si>
  <si>
    <t>CLC100004</t>
  </si>
  <si>
    <t>CLC100005</t>
  </si>
  <si>
    <t>CLC100006</t>
  </si>
  <si>
    <t>CLC100007</t>
  </si>
  <si>
    <t>CLC100008</t>
  </si>
  <si>
    <t>CLC100009</t>
  </si>
  <si>
    <t>CLC100010</t>
  </si>
  <si>
    <t>CLC100011</t>
  </si>
  <si>
    <t>CLC100012</t>
  </si>
  <si>
    <t>CLC100013</t>
  </si>
  <si>
    <t>CLC100014</t>
  </si>
  <si>
    <t>CLC100015</t>
  </si>
  <si>
    <t>CLC100016</t>
  </si>
  <si>
    <t>CLC100017</t>
  </si>
  <si>
    <t>CLC100018</t>
  </si>
  <si>
    <t>CLC100019</t>
  </si>
  <si>
    <t>CLC100020</t>
  </si>
  <si>
    <t>CLC100021</t>
  </si>
  <si>
    <t>CLC100022</t>
  </si>
  <si>
    <t>CLC100023</t>
  </si>
  <si>
    <t>CLC100024</t>
  </si>
  <si>
    <t>CLC100025</t>
  </si>
  <si>
    <t>CLC100026</t>
  </si>
  <si>
    <t>CLC100027</t>
  </si>
  <si>
    <t>CLC100028</t>
  </si>
  <si>
    <t>CLC100029</t>
  </si>
  <si>
    <t>CLC100030</t>
  </si>
  <si>
    <t>CLC100031</t>
  </si>
  <si>
    <t>CLC100032</t>
  </si>
  <si>
    <t>CLC100033</t>
  </si>
  <si>
    <t>CLC100034</t>
  </si>
  <si>
    <t>CLC100035</t>
  </si>
  <si>
    <t>CLC100036</t>
  </si>
  <si>
    <t>CLC100037</t>
  </si>
  <si>
    <t>CLC100038</t>
  </si>
  <si>
    <t>CLC100039</t>
  </si>
  <si>
    <t>CLC100040</t>
  </si>
  <si>
    <t>CLC100041</t>
  </si>
  <si>
    <t>CLC100042</t>
  </si>
  <si>
    <t>CLC100043</t>
  </si>
  <si>
    <t>CLC100044</t>
  </si>
  <si>
    <t>CLC100045</t>
  </si>
  <si>
    <t>CLC100046</t>
  </si>
  <si>
    <t>CLC100047</t>
  </si>
  <si>
    <t>CLC100048</t>
  </si>
  <si>
    <t>CLC100049</t>
  </si>
  <si>
    <t>CLC100050</t>
  </si>
  <si>
    <t>CLC100051</t>
  </si>
  <si>
    <t>CLC100052</t>
  </si>
  <si>
    <t>CLC100053</t>
  </si>
  <si>
    <t>CLC100054</t>
  </si>
  <si>
    <t>CLC100055</t>
  </si>
  <si>
    <t>CLC100056</t>
  </si>
  <si>
    <t>CLC100057</t>
  </si>
  <si>
    <t>CLC100058</t>
  </si>
  <si>
    <t>CLC100059</t>
  </si>
  <si>
    <t>CLC100060</t>
  </si>
  <si>
    <t>CLC100061</t>
  </si>
  <si>
    <t>CLC100062</t>
  </si>
  <si>
    <t>CLC100063</t>
  </si>
  <si>
    <t>CLC100064</t>
  </si>
  <si>
    <t>CLC100065</t>
  </si>
  <si>
    <t>CLC100066</t>
  </si>
  <si>
    <t>CLC100067</t>
  </si>
  <si>
    <t>N° Convocation Soudage</t>
  </si>
  <si>
    <t>ARRIVEE</t>
  </si>
  <si>
    <t>SORTIE</t>
  </si>
  <si>
    <t>Le délais doit être à minima de 20H pour être respecté</t>
  </si>
  <si>
    <r>
      <t xml:space="preserve">CRITICITE DU RETARD  
</t>
    </r>
    <r>
      <rPr>
        <i/>
        <sz val="9"/>
        <color theme="1"/>
        <rFont val="Calibri"/>
        <family val="2"/>
        <scheme val="minor"/>
      </rPr>
      <t>Δtr correspond au retard</t>
    </r>
  </si>
  <si>
    <t>Somme de Criticité 1</t>
  </si>
  <si>
    <t>Somme de Criticité 2</t>
  </si>
  <si>
    <t>Nombre de Respect du délais de prévenance</t>
  </si>
  <si>
    <t>Criticité 1</t>
  </si>
  <si>
    <t>Criticité 2</t>
  </si>
  <si>
    <t>Criticité 3</t>
  </si>
  <si>
    <t>Criticité 4</t>
  </si>
  <si>
    <t>Somme de Criticité 3</t>
  </si>
  <si>
    <t>Somme de Criticité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</si>
</sst>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0" formatCode="h:mm;@"/>
    <numFmt numFmtId="171" formatCode="[h]:mm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4" fillId="0" borderId="0" xfId="0" applyFont="1"/>
    <xf numFmtId="14" fontId="4" fillId="0" borderId="0" xfId="0" applyNumberFormat="1" applyFont="1"/>
    <xf numFmtId="20" fontId="4" fillId="0" borderId="0" xfId="0" applyNumberFormat="1" applyFont="1"/>
    <xf numFmtId="14" fontId="4" fillId="0" borderId="0" xfId="0" applyNumberFormat="1" applyFont="1" applyAlignment="1">
      <alignment horizontal="right" vertical="center"/>
    </xf>
    <xf numFmtId="14" fontId="4" fillId="0" borderId="0" xfId="0" applyNumberFormat="1" applyFont="1" applyAlignment="1">
      <alignment horizontal="right"/>
    </xf>
    <xf numFmtId="170" fontId="4" fillId="0" borderId="0" xfId="0" applyNumberFormat="1" applyFont="1"/>
    <xf numFmtId="0" fontId="0" fillId="0" borderId="0" xfId="0" applyFont="1"/>
    <xf numFmtId="0" fontId="0" fillId="0" borderId="0" xfId="0" applyFont="1" applyBorder="1"/>
    <xf numFmtId="0" fontId="5" fillId="2" borderId="0" xfId="0" applyFont="1" applyFill="1" applyBorder="1" applyAlignment="1">
      <alignment horizontal="center" vertical="center"/>
    </xf>
    <xf numFmtId="14" fontId="0" fillId="0" borderId="0" xfId="0" applyNumberFormat="1" applyFont="1" applyBorder="1"/>
    <xf numFmtId="0" fontId="5" fillId="0" borderId="0" xfId="0" applyFont="1" applyBorder="1"/>
    <xf numFmtId="171" fontId="4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4" fillId="0" borderId="0" xfId="0" applyNumberFormat="1" applyFont="1"/>
    <xf numFmtId="0" fontId="0" fillId="0" borderId="0" xfId="0" applyNumberFormat="1"/>
    <xf numFmtId="1" fontId="0" fillId="0" borderId="0" xfId="0" applyNumberFormat="1"/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86">
    <dxf>
      <numFmt numFmtId="183" formatCode="_-* #,##0_-;\-* #,##0_-;_-* &quot;-&quot;??_-;_-@_-"/>
    </dxf>
    <dxf>
      <alignment horizontal="left"/>
    </dxf>
    <dxf>
      <alignment vertical="bottom"/>
    </dxf>
    <dxf>
      <numFmt numFmtId="183" formatCode="_-* #,##0_-;\-* #,##0_-;_-* &quot;-&quot;??_-;_-@_-"/>
    </dxf>
    <dxf>
      <alignment horizontal="left"/>
    </dxf>
    <dxf>
      <alignment vertical="bottom"/>
    </dxf>
    <dxf>
      <numFmt numFmtId="183" formatCode="_-* #,##0_-;\-* #,##0_-;_-* &quot;-&quot;??_-;_-@_-"/>
    </dxf>
    <dxf>
      <alignment horizontal="left"/>
    </dxf>
    <dxf>
      <alignment vertical="bottom"/>
    </dxf>
    <dxf>
      <numFmt numFmtId="183" formatCode="_-* #,##0_-;\-* #,##0_-;_-* &quot;-&quot;??_-;_-@_-"/>
    </dxf>
    <dxf>
      <alignment horizontal="left"/>
    </dxf>
    <dxf>
      <alignment vertical="bottom"/>
    </dxf>
    <dxf>
      <numFmt numFmtId="183" formatCode="_-* #,##0_-;\-* #,##0_-;_-* &quot;-&quot;??_-;_-@_-"/>
    </dxf>
    <dxf>
      <alignment horizontal="left"/>
    </dxf>
    <dxf>
      <alignment vertical="bottom"/>
    </dxf>
    <dxf>
      <numFmt numFmtId="183" formatCode="_-* #,##0_-;\-* #,##0_-;_-* &quot;-&quot;??_-;_-@_-"/>
    </dxf>
    <dxf>
      <alignment horizontal="left"/>
    </dxf>
    <dxf>
      <alignment vertical="bottom"/>
    </dxf>
    <dxf>
      <numFmt numFmtId="183" formatCode="_-* #,##0_-;\-* #,##0_-;_-* &quot;-&quot;??_-;_-@_-"/>
    </dxf>
    <dxf>
      <alignment horizontal="left"/>
    </dxf>
    <dxf>
      <alignment vertical="bottom"/>
    </dxf>
    <dxf>
      <numFmt numFmtId="183" formatCode="_-* #,##0_-;\-* #,##0_-;_-* &quot;-&quot;??_-;_-@_-"/>
    </dxf>
    <dxf>
      <alignment horizontal="left"/>
    </dxf>
    <dxf>
      <alignment vertical="bottom"/>
    </dxf>
    <dxf>
      <alignment vertical="top"/>
    </dxf>
    <dxf>
      <alignment vertical="bottom"/>
    </dxf>
    <dxf>
      <alignment vertical="bottom"/>
    </dxf>
    <dxf>
      <alignment horizontal="center"/>
    </dxf>
    <dxf>
      <alignment horizontal="left"/>
    </dxf>
    <dxf>
      <alignment horizontal="left"/>
    </dxf>
    <dxf>
      <alignment horizontal="right"/>
    </dxf>
    <dxf>
      <alignment vertical="top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82" formatCode="_-* #,##0.0_-;\-* #,##0.0_-;_-* &quot;-&quot;??_-;_-@_-"/>
    </dxf>
    <dxf>
      <numFmt numFmtId="183" formatCode="_-* #,##0_-;\-* #,##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13" formatCode="0%"/>
    </dxf>
    <dxf>
      <numFmt numFmtId="172" formatCode="0.0%"/>
    </dxf>
    <dxf>
      <numFmt numFmtId="14" formatCode="0.00%"/>
    </dxf>
    <dxf>
      <numFmt numFmtId="172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3" formatCode="0.0"/>
    </dxf>
    <dxf>
      <numFmt numFmtId="1" formatCode="0"/>
    </dxf>
    <dxf>
      <numFmt numFmtId="173" formatCode="0.0"/>
    </dxf>
    <dxf>
      <numFmt numFmtId="2" formatCode="0.00"/>
    </dxf>
    <dxf>
      <numFmt numFmtId="2" formatCode="0.00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5" formatCode="hh:mm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0" formatCode="h:mm;@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CCCCFF"/>
      <color rgb="FFFF6699"/>
      <color rgb="FFFFFFCC"/>
      <color rgb="FF99FFCC"/>
      <color rgb="FFFFD9E6"/>
      <color rgb="FFFFC1D6"/>
      <color rgb="FFFFCC99"/>
      <color rgb="FFFF99CC"/>
      <color rgb="FFFFFF99"/>
      <color rgb="FFA3FF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 des convocations EXCEL-PRATIQUE.xlsx]TDB!Tableau croisé dynamique1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TDB!$B$4:$B$5</c:f>
              <c:strCache>
                <c:ptCount val="1"/>
                <c:pt idx="0">
                  <c:v>Non respecté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TDB!$A$6:$A$8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TDB!$B$6:$B$8</c:f>
              <c:numCache>
                <c:formatCode>0</c:formatCode>
                <c:ptCount val="2"/>
                <c:pt idx="0">
                  <c:v>40</c:v>
                </c:pt>
                <c:pt idx="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52-4D6E-A6A2-25E6A19A5930}"/>
            </c:ext>
          </c:extLst>
        </c:ser>
        <c:ser>
          <c:idx val="1"/>
          <c:order val="1"/>
          <c:tx>
            <c:strRef>
              <c:f>TDB!$C$4:$C$5</c:f>
              <c:strCache>
                <c:ptCount val="1"/>
                <c:pt idx="0">
                  <c:v>Respecté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TDB!$A$6:$A$8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TDB!$C$6:$C$8</c:f>
              <c:numCache>
                <c:formatCode>0</c:formatCode>
                <c:ptCount val="2"/>
                <c:pt idx="0">
                  <c:v>12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52-4D6E-A6A2-25E6A19A59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24747760"/>
        <c:axId val="1024751504"/>
      </c:barChart>
      <c:catAx>
        <c:axId val="1024747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4751504"/>
        <c:crosses val="autoZero"/>
        <c:auto val="1"/>
        <c:lblAlgn val="ctr"/>
        <c:lblOffset val="100"/>
        <c:noMultiLvlLbl val="0"/>
      </c:catAx>
      <c:valAx>
        <c:axId val="1024751504"/>
        <c:scaling>
          <c:orientation val="minMax"/>
        </c:scaling>
        <c:delete val="1"/>
        <c:axPos val="l"/>
        <c:numFmt formatCode="0" sourceLinked="1"/>
        <c:majorTickMark val="none"/>
        <c:minorTickMark val="none"/>
        <c:tickLblPos val="nextTo"/>
        <c:crossAx val="1024747760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 des convocations EXCEL-PRATIQUE.xlsx]TDB!Tableau croisé dynamique6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TDB!$B$29</c:f>
              <c:strCache>
                <c:ptCount val="1"/>
                <c:pt idx="0">
                  <c:v>Somme de Criticité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TDB!$A$30:$A$31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TDB!$B$30:$B$31</c:f>
              <c:numCache>
                <c:formatCode>General</c:formatCode>
                <c:ptCount val="2"/>
                <c:pt idx="0">
                  <c:v>19</c:v>
                </c:pt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EC1-456A-BB92-A7B614E08F03}"/>
            </c:ext>
          </c:extLst>
        </c:ser>
        <c:ser>
          <c:idx val="1"/>
          <c:order val="1"/>
          <c:tx>
            <c:strRef>
              <c:f>TDB!$C$29</c:f>
              <c:strCache>
                <c:ptCount val="1"/>
                <c:pt idx="0">
                  <c:v>Somme de Criticité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TDB!$A$30:$A$31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TDB!$C$30:$C$31</c:f>
              <c:numCache>
                <c:formatCode>General</c:formatCode>
                <c:ptCount val="2"/>
                <c:pt idx="0">
                  <c:v>5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EC1-456A-BB92-A7B614E08F03}"/>
            </c:ext>
          </c:extLst>
        </c:ser>
        <c:ser>
          <c:idx val="2"/>
          <c:order val="2"/>
          <c:tx>
            <c:strRef>
              <c:f>TDB!$D$29</c:f>
              <c:strCache>
                <c:ptCount val="1"/>
                <c:pt idx="0">
                  <c:v>Somme de Criticité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TDB!$A$30:$A$31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TDB!$D$30:$D$31</c:f>
              <c:numCache>
                <c:formatCode>General</c:formatCode>
                <c:ptCount val="2"/>
                <c:pt idx="0">
                  <c:v>3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EC1-456A-BB92-A7B614E08F03}"/>
            </c:ext>
          </c:extLst>
        </c:ser>
        <c:ser>
          <c:idx val="3"/>
          <c:order val="3"/>
          <c:tx>
            <c:strRef>
              <c:f>TDB!$E$29</c:f>
              <c:strCache>
                <c:ptCount val="1"/>
                <c:pt idx="0">
                  <c:v>Somme de Criticité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TDB!$A$30:$A$31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TDB!$E$30:$E$31</c:f>
              <c:numCache>
                <c:formatCode>General</c:formatCode>
                <c:ptCount val="2"/>
                <c:pt idx="0">
                  <c:v>13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EC1-456A-BB92-A7B614E08F0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024746096"/>
        <c:axId val="1024752752"/>
      </c:barChart>
      <c:catAx>
        <c:axId val="1024746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4752752"/>
        <c:crosses val="autoZero"/>
        <c:auto val="1"/>
        <c:lblAlgn val="ctr"/>
        <c:lblOffset val="100"/>
        <c:noMultiLvlLbl val="0"/>
      </c:catAx>
      <c:valAx>
        <c:axId val="10247527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4746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458152</xdr:colOff>
      <xdr:row>1</xdr:row>
      <xdr:rowOff>12383</xdr:rowOff>
    </xdr:from>
    <xdr:to>
      <xdr:col>6</xdr:col>
      <xdr:colOff>1226820</xdr:colOff>
      <xdr:row>16</xdr:row>
      <xdr:rowOff>160020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F1DD817-769F-31EE-7D68-AB4F0E87A2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458152</xdr:colOff>
      <xdr:row>20</xdr:row>
      <xdr:rowOff>134301</xdr:rowOff>
    </xdr:from>
    <xdr:to>
      <xdr:col>8</xdr:col>
      <xdr:colOff>390525</xdr:colOff>
      <xdr:row>41</xdr:row>
      <xdr:rowOff>123824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7CC58DFD-6852-304D-377F-73D00B036E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BJOIE Jean baptiste" refreshedDate="45052.552057754627" createdVersion="8" refreshedVersion="8" minRefreshableVersion="3" recordCount="67" xr:uid="{602FE9F2-9860-4B00-AE03-4442A06743EE}">
  <cacheSource type="worksheet">
    <worksheetSource name="Tableau1"/>
  </cacheSource>
  <cacheFields count="14">
    <cacheField name="N° Convocation Soudage" numFmtId="0">
      <sharedItems/>
    </cacheField>
    <cacheField name="Date réception" numFmtId="14">
      <sharedItems containsSemiMixedTypes="0" containsNonDate="0" containsDate="1" containsString="0" minDate="2023-04-21T00:00:00" maxDate="2023-05-05T00:00:00" count="8">
        <d v="2023-04-21T00:00:00"/>
        <d v="2023-04-24T00:00:00"/>
        <d v="2023-04-25T00:00:00"/>
        <d v="2023-04-27T00:00:00"/>
        <d v="2023-04-28T00:00:00"/>
        <d v="2023-05-02T00:00:00"/>
        <d v="2023-05-03T00:00:00"/>
        <d v="2023-05-04T00:00:00"/>
      </sharedItems>
      <fieldGroup par="11" base="1">
        <rangePr groupBy="days" startDate="2023-04-21T00:00:00" endDate="2023-05-05T00:00:00"/>
        <groupItems count="368">
          <s v="&lt;21/04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5/05/2023"/>
        </groupItems>
      </fieldGroup>
    </cacheField>
    <cacheField name="Heure réception" numFmtId="170">
      <sharedItems containsSemiMixedTypes="0" containsNonDate="0" containsDate="1" containsString="0" minDate="1899-12-30T00:25:00" maxDate="1899-12-30T23:23:00"/>
    </cacheField>
    <cacheField name="Date démarrage" numFmtId="14">
      <sharedItems containsSemiMixedTypes="0" containsNonDate="0" containsDate="1" containsString="0" minDate="2023-04-24T00:00:00" maxDate="2023-05-05T00:00:00"/>
    </cacheField>
    <cacheField name="Heure démarrage" numFmtId="20">
      <sharedItems containsSemiMixedTypes="0" containsNonDate="0" containsDate="1" containsString="0" minDate="1899-12-30T06:00:00" maxDate="1899-12-30T21:30:00"/>
    </cacheField>
    <cacheField name="Délais de prévenance" numFmtId="0">
      <sharedItems containsSemiMixedTypes="0" containsNonDate="0" containsDate="1" containsString="0" minDate="1899-12-30T00:00:00" maxDate="1899-12-31T18:00:00"/>
    </cacheField>
    <cacheField name="Respect du délais de prévenance" numFmtId="0">
      <sharedItems count="2">
        <s v="Non respecté"/>
        <s v="Respecté"/>
      </sharedItems>
    </cacheField>
    <cacheField name="Criticité 1" numFmtId="1">
      <sharedItems containsSemiMixedTypes="0" containsString="0" containsNumber="1" containsInteger="1" minValue="0" maxValue="1"/>
    </cacheField>
    <cacheField name="Criticité 2" numFmtId="1">
      <sharedItems containsSemiMixedTypes="0" containsString="0" containsNumber="1" containsInteger="1" minValue="0" maxValue="1"/>
    </cacheField>
    <cacheField name="Criticité 3" numFmtId="1">
      <sharedItems containsSemiMixedTypes="0" containsString="0" containsNumber="1" containsInteger="1" minValue="0" maxValue="1"/>
    </cacheField>
    <cacheField name="Criticité 4" numFmtId="1">
      <sharedItems containsSemiMixedTypes="0" containsString="0" containsNumber="1" containsInteger="1" minValue="0" maxValue="1"/>
    </cacheField>
    <cacheField name="Mois" numFmtId="0" databaseField="0">
      <fieldGroup base="1">
        <rangePr groupBy="months" startDate="2023-04-21T00:00:00" endDate="2023-05-05T00:00:00"/>
        <groupItems count="14">
          <s v="&lt;21/04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5/2023"/>
        </groupItems>
      </fieldGroup>
    </cacheField>
    <cacheField name="Champ1" numFmtId="0" formula="'Criticité 1' +'Criticité 2' +'Criticité 3' +'Criticité 4'" databaseField="0"/>
    <cacheField name="TOTAL" numFmtId="0" formula="'Criticité 1' +'Criticité 2' +'Criticité 3' +'Criticité 4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">
  <r>
    <s v="CLC100001"/>
    <x v="0"/>
    <d v="1899-12-30T14:14:00"/>
    <d v="2023-04-24T00:00:00"/>
    <d v="1899-12-30T08:50:00"/>
    <d v="1899-12-30T18:36:00"/>
    <x v="0"/>
    <n v="1"/>
    <n v="0"/>
    <n v="0"/>
    <n v="0"/>
  </r>
  <r>
    <s v="CLC100002"/>
    <x v="0"/>
    <d v="1899-12-30T19:00:00"/>
    <d v="2023-04-24T00:00:00"/>
    <d v="1899-12-30T06:15:00"/>
    <d v="1899-12-30T11:15:00"/>
    <x v="0"/>
    <n v="1"/>
    <n v="0"/>
    <n v="0"/>
    <n v="0"/>
  </r>
  <r>
    <s v="CLC100003"/>
    <x v="0"/>
    <d v="1899-12-30T11:20:00"/>
    <d v="2023-04-24T00:00:00"/>
    <d v="1899-12-30T06:15:00"/>
    <d v="1899-12-30T18:55:00"/>
    <x v="0"/>
    <n v="1"/>
    <n v="0"/>
    <n v="0"/>
    <n v="0"/>
  </r>
  <r>
    <s v="CLC100004"/>
    <x v="0"/>
    <d v="1899-12-30T23:23:00"/>
    <d v="2023-04-24T00:00:00"/>
    <d v="1899-12-30T06:30:00"/>
    <d v="1899-12-30T07:07:00"/>
    <x v="0"/>
    <n v="0"/>
    <n v="1"/>
    <n v="0"/>
    <n v="0"/>
  </r>
  <r>
    <s v="CLC100005"/>
    <x v="1"/>
    <d v="1899-12-30T06:35:00"/>
    <d v="2023-04-24T00:00:00"/>
    <d v="1899-12-30T08:00:00"/>
    <d v="1899-12-30T01:25:00"/>
    <x v="0"/>
    <n v="0"/>
    <n v="0"/>
    <n v="0"/>
    <n v="1"/>
  </r>
  <r>
    <s v="CLC100006"/>
    <x v="1"/>
    <d v="1899-12-30T08:00:00"/>
    <d v="2023-04-24T00:00:00"/>
    <d v="1899-12-30T08:45:00"/>
    <d v="1899-12-30T00:45:00"/>
    <x v="0"/>
    <n v="0"/>
    <n v="0"/>
    <n v="0"/>
    <n v="1"/>
  </r>
  <r>
    <s v="CLC100007"/>
    <x v="1"/>
    <d v="1899-12-30T10:50:00"/>
    <d v="2023-04-25T00:00:00"/>
    <d v="1899-12-30T06:30:00"/>
    <d v="1899-12-30T19:40:00"/>
    <x v="0"/>
    <n v="1"/>
    <n v="0"/>
    <n v="0"/>
    <n v="0"/>
  </r>
  <r>
    <s v="CLC100008"/>
    <x v="1"/>
    <d v="1899-12-30T16:12:00"/>
    <d v="2023-04-24T00:00:00"/>
    <d v="1899-12-30T21:30:00"/>
    <d v="1899-12-30T05:18:00"/>
    <x v="0"/>
    <n v="0"/>
    <n v="1"/>
    <n v="0"/>
    <n v="0"/>
  </r>
  <r>
    <s v="CLC100009"/>
    <x v="1"/>
    <d v="1899-12-30T10:50:00"/>
    <d v="2023-04-24T00:00:00"/>
    <d v="1899-12-30T21:15:00"/>
    <d v="1899-12-30T10:25:00"/>
    <x v="0"/>
    <n v="1"/>
    <n v="0"/>
    <n v="0"/>
    <n v="0"/>
  </r>
  <r>
    <s v="CLC100010"/>
    <x v="1"/>
    <d v="1899-12-30T10:50:00"/>
    <d v="2023-04-24T00:00:00"/>
    <d v="1899-12-30T21:15:00"/>
    <d v="1899-12-30T10:25:00"/>
    <x v="0"/>
    <n v="1"/>
    <n v="0"/>
    <n v="0"/>
    <n v="0"/>
  </r>
  <r>
    <s v="CLC100011"/>
    <x v="0"/>
    <d v="1899-12-30T13:03:00"/>
    <d v="2023-04-24T00:00:00"/>
    <d v="1899-12-30T19:00:00"/>
    <d v="1899-12-31T05:57:00"/>
    <x v="1"/>
    <n v="0"/>
    <n v="0"/>
    <n v="0"/>
    <n v="0"/>
  </r>
  <r>
    <s v="CLC100012"/>
    <x v="0"/>
    <d v="1899-12-30T13:03:00"/>
    <d v="2023-04-24T00:00:00"/>
    <d v="1899-12-30T09:00:00"/>
    <d v="1899-12-30T19:57:00"/>
    <x v="0"/>
    <n v="1"/>
    <n v="0"/>
    <n v="0"/>
    <n v="0"/>
  </r>
  <r>
    <s v="CLC100013"/>
    <x v="2"/>
    <d v="1899-12-30T00:25:00"/>
    <d v="2023-04-25T00:00:00"/>
    <d v="1899-12-30T07:00:00"/>
    <d v="1899-12-30T06:35:00"/>
    <x v="0"/>
    <n v="0"/>
    <n v="1"/>
    <n v="0"/>
    <n v="0"/>
  </r>
  <r>
    <s v="CLC100014"/>
    <x v="1"/>
    <d v="1899-12-30T10:25:00"/>
    <d v="2023-04-24T00:00:00"/>
    <d v="1899-12-30T13:00:00"/>
    <d v="1899-12-30T02:35:00"/>
    <x v="0"/>
    <n v="0"/>
    <n v="0"/>
    <n v="1"/>
    <n v="0"/>
  </r>
  <r>
    <s v="CLC100015"/>
    <x v="0"/>
    <d v="1899-12-30T10:00:00"/>
    <d v="2023-04-24T00:00:00"/>
    <d v="1899-12-30T13:30:00"/>
    <d v="1899-12-31T03:30:00"/>
    <x v="1"/>
    <n v="0"/>
    <n v="0"/>
    <n v="0"/>
    <n v="0"/>
  </r>
  <r>
    <s v="CLC100016"/>
    <x v="1"/>
    <d v="1899-12-30T11:00:00"/>
    <d v="2023-04-24T00:00:00"/>
    <d v="1899-12-30T14:00:00"/>
    <d v="1899-12-30T03:00:00"/>
    <x v="0"/>
    <n v="0"/>
    <n v="0"/>
    <n v="1"/>
    <n v="0"/>
  </r>
  <r>
    <s v="CLC100017"/>
    <x v="1"/>
    <d v="1899-12-30T13:52:00"/>
    <d v="2023-04-25T00:00:00"/>
    <d v="1899-12-30T06:00:00"/>
    <d v="1899-12-30T16:08:00"/>
    <x v="0"/>
    <n v="1"/>
    <n v="0"/>
    <n v="0"/>
    <n v="0"/>
  </r>
  <r>
    <s v="CLC100018"/>
    <x v="1"/>
    <d v="1899-12-30T14:50:00"/>
    <d v="2023-04-25T00:00:00"/>
    <d v="1899-12-30T06:00:00"/>
    <d v="1899-12-30T15:10:00"/>
    <x v="0"/>
    <n v="1"/>
    <n v="0"/>
    <n v="0"/>
    <n v="0"/>
  </r>
  <r>
    <s v="CLC100019"/>
    <x v="1"/>
    <d v="1899-12-30T10:27:00"/>
    <d v="2023-04-25T00:00:00"/>
    <d v="1899-12-30T06:15:00"/>
    <d v="1899-12-30T19:48:00"/>
    <x v="0"/>
    <n v="1"/>
    <n v="0"/>
    <n v="0"/>
    <n v="0"/>
  </r>
  <r>
    <s v="CLC100020"/>
    <x v="0"/>
    <d v="1899-12-30T12:00:00"/>
    <d v="2023-04-25T00:00:00"/>
    <d v="1899-12-30T06:00:00"/>
    <d v="1899-12-31T18:00:00"/>
    <x v="1"/>
    <n v="0"/>
    <n v="0"/>
    <n v="0"/>
    <n v="0"/>
  </r>
  <r>
    <s v="CLC100021"/>
    <x v="1"/>
    <d v="1899-12-30T13:52:00"/>
    <d v="2023-04-25T00:00:00"/>
    <d v="1899-12-30T12:30:00"/>
    <d v="1899-12-30T22:38:00"/>
    <x v="1"/>
    <n v="0"/>
    <n v="0"/>
    <n v="0"/>
    <n v="0"/>
  </r>
  <r>
    <s v="CLC100022"/>
    <x v="1"/>
    <d v="1899-12-30T14:01:00"/>
    <d v="2023-04-25T00:00:00"/>
    <d v="1899-12-30T12:30:00"/>
    <d v="1899-12-30T22:29:00"/>
    <x v="1"/>
    <n v="0"/>
    <n v="0"/>
    <n v="0"/>
    <n v="0"/>
  </r>
  <r>
    <s v="CLC100023"/>
    <x v="1"/>
    <d v="1899-12-30T16:07:00"/>
    <d v="2023-04-25T00:00:00"/>
    <d v="1899-12-30T12:30:00"/>
    <d v="1899-12-30T20:23:00"/>
    <x v="1"/>
    <n v="0"/>
    <n v="0"/>
    <n v="0"/>
    <n v="0"/>
  </r>
  <r>
    <s v="CLC100024"/>
    <x v="2"/>
    <d v="1899-12-30T13:18:00"/>
    <d v="2023-04-25T00:00:00"/>
    <d v="1899-12-30T14:30:00"/>
    <d v="1899-12-30T01:12:00"/>
    <x v="0"/>
    <n v="0"/>
    <n v="0"/>
    <n v="0"/>
    <n v="1"/>
  </r>
  <r>
    <s v="CLC100025"/>
    <x v="2"/>
    <d v="1899-12-30T13:18:00"/>
    <d v="2023-04-25T00:00:00"/>
    <d v="1899-12-30T14:30:00"/>
    <d v="1899-12-30T01:12:00"/>
    <x v="0"/>
    <n v="0"/>
    <n v="0"/>
    <n v="0"/>
    <n v="1"/>
  </r>
  <r>
    <s v="CLC100026"/>
    <x v="2"/>
    <d v="1899-12-30T08:00:00"/>
    <d v="2023-04-25T00:00:00"/>
    <d v="1899-12-30T14:00:00"/>
    <d v="1899-12-30T06:00:00"/>
    <x v="0"/>
    <n v="0"/>
    <n v="1"/>
    <n v="0"/>
    <n v="0"/>
  </r>
  <r>
    <s v="CLC100027"/>
    <x v="1"/>
    <d v="1899-12-30T10:15:00"/>
    <d v="2023-04-25T00:00:00"/>
    <d v="1899-12-30T13:30:00"/>
    <d v="1899-12-31T03:15:00"/>
    <x v="1"/>
    <n v="0"/>
    <n v="0"/>
    <n v="0"/>
    <n v="0"/>
  </r>
  <r>
    <s v="CLC100028"/>
    <x v="2"/>
    <d v="1899-12-30T09:53:00"/>
    <d v="2023-04-25T00:00:00"/>
    <d v="1899-12-30T14:00:00"/>
    <d v="1899-12-30T04:07:00"/>
    <x v="0"/>
    <n v="0"/>
    <n v="0"/>
    <n v="1"/>
    <n v="0"/>
  </r>
  <r>
    <s v="CLC100029"/>
    <x v="2"/>
    <d v="1899-12-30T16:20:00"/>
    <d v="2023-04-25T00:00:00"/>
    <d v="1899-12-30T17:00:00"/>
    <d v="1899-12-30T00:40:00"/>
    <x v="0"/>
    <n v="0"/>
    <n v="0"/>
    <n v="0"/>
    <n v="1"/>
  </r>
  <r>
    <s v="CLC100030"/>
    <x v="2"/>
    <d v="1899-12-30T07:55:00"/>
    <d v="2023-04-25T00:00:00"/>
    <d v="1899-12-30T21:30:00"/>
    <d v="1899-12-30T13:35:00"/>
    <x v="0"/>
    <n v="1"/>
    <n v="0"/>
    <n v="0"/>
    <n v="0"/>
  </r>
  <r>
    <s v="CLC100031"/>
    <x v="2"/>
    <d v="1899-12-30T08:00:00"/>
    <d v="2023-04-25T00:00:00"/>
    <d v="1899-12-30T21:30:00"/>
    <d v="1899-12-30T13:30:00"/>
    <x v="0"/>
    <n v="1"/>
    <n v="0"/>
    <n v="0"/>
    <n v="0"/>
  </r>
  <r>
    <s v="CLC100032"/>
    <x v="2"/>
    <d v="1899-12-30T11:30:00"/>
    <d v="2023-04-25T00:00:00"/>
    <d v="1899-12-30T21:00:00"/>
    <d v="1899-12-30T09:30:00"/>
    <x v="0"/>
    <n v="0"/>
    <n v="1"/>
    <n v="0"/>
    <n v="0"/>
  </r>
  <r>
    <s v="CLC100033"/>
    <x v="1"/>
    <d v="1899-12-30T10:15:00"/>
    <d v="2023-04-25T00:00:00"/>
    <d v="1899-12-30T06:15:00"/>
    <d v="1899-12-30T20:00:00"/>
    <x v="1"/>
    <n v="0"/>
    <n v="0"/>
    <n v="0"/>
    <n v="0"/>
  </r>
  <r>
    <s v="CLC100034"/>
    <x v="2"/>
    <d v="1899-12-30T14:00:00"/>
    <d v="2023-04-26T00:00:00"/>
    <d v="1899-12-30T12:30:00"/>
    <d v="1899-12-30T22:30:00"/>
    <x v="1"/>
    <n v="0"/>
    <n v="0"/>
    <n v="0"/>
    <n v="0"/>
  </r>
  <r>
    <s v="CLC100035"/>
    <x v="2"/>
    <d v="1899-12-30T19:40:00"/>
    <d v="2023-04-26T00:00:00"/>
    <d v="1899-12-30T14:00:00"/>
    <d v="1899-12-30T18:20:00"/>
    <x v="0"/>
    <n v="1"/>
    <n v="0"/>
    <n v="0"/>
    <n v="0"/>
  </r>
  <r>
    <s v="CLC100036"/>
    <x v="2"/>
    <d v="1899-12-30T13:02:00"/>
    <d v="2023-04-26T00:00:00"/>
    <d v="1899-12-30T07:00:00"/>
    <d v="1899-12-30T17:58:00"/>
    <x v="0"/>
    <n v="1"/>
    <n v="0"/>
    <n v="0"/>
    <n v="0"/>
  </r>
  <r>
    <s v="CLC100037"/>
    <x v="3"/>
    <d v="1899-12-30T07:00:00"/>
    <d v="2023-04-27T00:00:00"/>
    <d v="1899-12-30T07:00:00"/>
    <d v="1899-12-30T00:00:00"/>
    <x v="0"/>
    <n v="0"/>
    <n v="0"/>
    <n v="0"/>
    <n v="1"/>
  </r>
  <r>
    <s v="CLC100038"/>
    <x v="3"/>
    <d v="1899-12-30T07:00:00"/>
    <d v="2023-04-27T00:00:00"/>
    <d v="1899-12-30T07:00:00"/>
    <d v="1899-12-30T00:00:00"/>
    <x v="0"/>
    <n v="0"/>
    <n v="0"/>
    <n v="0"/>
    <n v="1"/>
  </r>
  <r>
    <s v="CLC100039"/>
    <x v="3"/>
    <d v="1899-12-30T06:45:00"/>
    <d v="2023-04-27T00:00:00"/>
    <d v="1899-12-30T07:00:00"/>
    <d v="1899-12-30T00:15:00"/>
    <x v="0"/>
    <n v="0"/>
    <n v="0"/>
    <n v="0"/>
    <n v="1"/>
  </r>
  <r>
    <s v="CLC100040"/>
    <x v="3"/>
    <d v="1899-12-30T09:48:00"/>
    <d v="2023-04-27T00:00:00"/>
    <d v="1899-12-30T20:00:00"/>
    <d v="1899-12-30T10:12:00"/>
    <x v="0"/>
    <n v="1"/>
    <n v="0"/>
    <n v="0"/>
    <n v="0"/>
  </r>
  <r>
    <s v="CLC100041"/>
    <x v="3"/>
    <d v="1899-12-30T10:07:00"/>
    <d v="2023-04-27T00:00:00"/>
    <d v="1899-12-30T11:00:00"/>
    <d v="1899-12-30T00:53:00"/>
    <x v="0"/>
    <n v="0"/>
    <n v="0"/>
    <n v="0"/>
    <n v="1"/>
  </r>
  <r>
    <s v="CLC100042"/>
    <x v="4"/>
    <d v="1899-12-30T08:36:00"/>
    <d v="2023-04-28T00:00:00"/>
    <d v="1899-12-30T10:00:00"/>
    <d v="1899-12-30T01:24:00"/>
    <x v="0"/>
    <n v="0"/>
    <n v="0"/>
    <n v="0"/>
    <n v="1"/>
  </r>
  <r>
    <s v="CLC100043"/>
    <x v="3"/>
    <d v="1899-12-30T11:17:00"/>
    <d v="2023-04-28T00:00:00"/>
    <d v="1899-12-30T06:00:00"/>
    <d v="1899-12-30T18:43:00"/>
    <x v="0"/>
    <n v="1"/>
    <n v="0"/>
    <n v="0"/>
    <n v="0"/>
  </r>
  <r>
    <s v="CLC100044"/>
    <x v="4"/>
    <d v="1899-12-30T07:00:00"/>
    <d v="2023-04-28T00:00:00"/>
    <d v="1899-12-30T07:00:00"/>
    <d v="1899-12-30T00:00:00"/>
    <x v="0"/>
    <n v="0"/>
    <n v="0"/>
    <n v="0"/>
    <n v="1"/>
  </r>
  <r>
    <s v="CLC100045"/>
    <x v="4"/>
    <d v="1899-12-30T06:45:00"/>
    <d v="2023-04-28T00:00:00"/>
    <d v="1899-12-30T07:20:00"/>
    <d v="1899-12-30T00:35:00"/>
    <x v="0"/>
    <n v="0"/>
    <n v="0"/>
    <n v="0"/>
    <n v="1"/>
  </r>
  <r>
    <s v="CLC100046"/>
    <x v="3"/>
    <d v="1899-12-30T12:30:00"/>
    <d v="2023-04-28T00:00:00"/>
    <d v="1899-12-30T08:00:00"/>
    <d v="1899-12-30T19:30:00"/>
    <x v="0"/>
    <n v="1"/>
    <n v="0"/>
    <n v="0"/>
    <n v="0"/>
  </r>
  <r>
    <s v="CLC100047"/>
    <x v="4"/>
    <d v="1899-12-30T08:00:00"/>
    <d v="2023-04-28T00:00:00"/>
    <d v="1899-12-30T08:00:00"/>
    <d v="1899-12-30T00:00:00"/>
    <x v="0"/>
    <n v="0"/>
    <n v="0"/>
    <n v="0"/>
    <n v="1"/>
  </r>
  <r>
    <s v="CLC100048"/>
    <x v="4"/>
    <d v="1899-12-30T21:00:00"/>
    <d v="2023-05-02T00:00:00"/>
    <d v="1899-12-30T21:00:00"/>
    <d v="1899-12-31T00:00:00"/>
    <x v="1"/>
    <n v="0"/>
    <n v="0"/>
    <n v="0"/>
    <n v="0"/>
  </r>
  <r>
    <s v="CLC100049"/>
    <x v="4"/>
    <d v="1899-12-30T16:00:00"/>
    <d v="2023-05-02T00:00:00"/>
    <d v="1899-12-30T06:00:00"/>
    <d v="1899-12-30T14:00:00"/>
    <x v="0"/>
    <n v="1"/>
    <n v="0"/>
    <n v="0"/>
    <n v="0"/>
  </r>
  <r>
    <s v="CLC100050"/>
    <x v="4"/>
    <d v="1899-12-30T08:10:00"/>
    <d v="2023-05-02T00:00:00"/>
    <d v="1899-12-30T06:00:00"/>
    <d v="1899-12-30T21:50:00"/>
    <x v="1"/>
    <n v="0"/>
    <n v="0"/>
    <n v="0"/>
    <n v="0"/>
  </r>
  <r>
    <s v="CLC100051"/>
    <x v="4"/>
    <d v="1899-12-30T10:10:00"/>
    <d v="2023-05-02T00:00:00"/>
    <d v="1899-12-30T08:00:00"/>
    <d v="1899-12-30T21:50:00"/>
    <x v="1"/>
    <n v="0"/>
    <n v="0"/>
    <n v="0"/>
    <n v="0"/>
  </r>
  <r>
    <s v="CLC100052"/>
    <x v="5"/>
    <d v="1899-12-30T08:09:00"/>
    <d v="2023-05-02T00:00:00"/>
    <d v="1899-12-30T14:00:00"/>
    <d v="1899-12-30T05:51:00"/>
    <x v="0"/>
    <n v="0"/>
    <n v="1"/>
    <n v="0"/>
    <n v="0"/>
  </r>
  <r>
    <s v="CLC100053"/>
    <x v="5"/>
    <d v="1899-12-30T20:15:00"/>
    <d v="2023-05-02T00:00:00"/>
    <d v="1899-12-30T21:30:00"/>
    <d v="1899-12-30T01:15:00"/>
    <x v="0"/>
    <n v="0"/>
    <n v="0"/>
    <n v="0"/>
    <n v="1"/>
  </r>
  <r>
    <s v="CLC100054"/>
    <x v="6"/>
    <d v="1899-12-30T08:00:00"/>
    <d v="2023-05-03T00:00:00"/>
    <d v="1899-12-30T09:00:00"/>
    <d v="1899-12-30T01:00:00"/>
    <x v="0"/>
    <n v="0"/>
    <n v="0"/>
    <n v="0"/>
    <n v="1"/>
  </r>
  <r>
    <s v="CLC100055"/>
    <x v="7"/>
    <d v="1899-12-30T02:32:00"/>
    <d v="2023-05-04T00:00:00"/>
    <d v="1899-12-30T06:15:00"/>
    <d v="1899-12-30T03:43:00"/>
    <x v="0"/>
    <n v="0"/>
    <n v="0"/>
    <n v="1"/>
    <n v="0"/>
  </r>
  <r>
    <s v="CLC100056"/>
    <x v="6"/>
    <d v="1899-12-30T19:15:00"/>
    <d v="2023-05-04T00:00:00"/>
    <d v="1899-12-30T19:15:00"/>
    <d v="1899-12-31T00:00:00"/>
    <x v="1"/>
    <n v="0"/>
    <n v="0"/>
    <n v="0"/>
    <n v="0"/>
  </r>
  <r>
    <s v="CLC100057"/>
    <x v="6"/>
    <d v="1899-12-30T17:45:00"/>
    <d v="2023-05-04T00:00:00"/>
    <d v="1899-12-30T06:15:00"/>
    <d v="1899-12-30T12:30:00"/>
    <x v="0"/>
    <n v="1"/>
    <n v="0"/>
    <n v="0"/>
    <n v="0"/>
  </r>
  <r>
    <s v="CLC100058"/>
    <x v="6"/>
    <d v="1899-12-30T12:25:00"/>
    <d v="2023-05-03T00:00:00"/>
    <d v="1899-12-30T14:00:00"/>
    <d v="1899-12-30T01:35:00"/>
    <x v="0"/>
    <n v="0"/>
    <n v="0"/>
    <n v="0"/>
    <n v="1"/>
  </r>
  <r>
    <s v="CLC100059"/>
    <x v="5"/>
    <d v="1899-12-30T17:46:00"/>
    <d v="2023-05-03T00:00:00"/>
    <d v="1899-12-30T14:00:00"/>
    <d v="1899-12-30T20:14:00"/>
    <x v="1"/>
    <n v="0"/>
    <n v="0"/>
    <n v="0"/>
    <n v="0"/>
  </r>
  <r>
    <s v="CLC100060"/>
    <x v="6"/>
    <d v="1899-12-30T07:16:00"/>
    <d v="2023-05-03T00:00:00"/>
    <d v="1899-12-30T13:30:00"/>
    <d v="1899-12-30T06:14:00"/>
    <x v="0"/>
    <n v="0"/>
    <n v="1"/>
    <n v="0"/>
    <n v="0"/>
  </r>
  <r>
    <s v="CLC100061"/>
    <x v="6"/>
    <d v="1899-12-30T14:00:00"/>
    <d v="2023-05-03T00:00:00"/>
    <d v="1899-12-30T14:00:00"/>
    <d v="1899-12-30T00:00:00"/>
    <x v="0"/>
    <n v="0"/>
    <n v="0"/>
    <n v="0"/>
    <n v="1"/>
  </r>
  <r>
    <s v="CLC100062"/>
    <x v="5"/>
    <d v="1899-12-30T08:05:00"/>
    <d v="2023-05-03T00:00:00"/>
    <d v="1899-12-30T08:00:00"/>
    <d v="1899-12-30T23:55:00"/>
    <x v="1"/>
    <n v="0"/>
    <n v="0"/>
    <n v="0"/>
    <n v="0"/>
  </r>
  <r>
    <s v="CLC100063"/>
    <x v="4"/>
    <d v="1899-12-30T21:02:00"/>
    <d v="2023-05-02T00:00:00"/>
    <d v="1899-12-30T08:00:00"/>
    <d v="1899-12-30T10:58:00"/>
    <x v="0"/>
    <n v="1"/>
    <n v="0"/>
    <n v="0"/>
    <n v="0"/>
  </r>
  <r>
    <s v="CLC100064"/>
    <x v="5"/>
    <d v="1899-12-30T06:45:00"/>
    <d v="2023-05-02T00:00:00"/>
    <d v="1899-12-30T09:00:00"/>
    <d v="1899-12-30T02:15:00"/>
    <x v="0"/>
    <n v="0"/>
    <n v="0"/>
    <n v="1"/>
    <n v="0"/>
  </r>
  <r>
    <s v="CLC100065"/>
    <x v="6"/>
    <d v="1899-12-30T06:45:00"/>
    <d v="2023-05-03T00:00:00"/>
    <d v="1899-12-30T06:45:00"/>
    <d v="1899-12-30T00:00:00"/>
    <x v="0"/>
    <n v="0"/>
    <n v="0"/>
    <n v="0"/>
    <n v="1"/>
  </r>
  <r>
    <s v="CLC100066"/>
    <x v="5"/>
    <d v="1899-12-30T16:11:00"/>
    <d v="2023-05-03T00:00:00"/>
    <d v="1899-12-30T06:00:00"/>
    <d v="1899-12-30T13:49:00"/>
    <x v="0"/>
    <n v="1"/>
    <n v="0"/>
    <n v="0"/>
    <n v="0"/>
  </r>
  <r>
    <s v="CLC100067"/>
    <x v="6"/>
    <d v="1899-12-30T10:23:00"/>
    <d v="2023-05-04T00:00:00"/>
    <d v="1899-12-30T06:00:00"/>
    <d v="1899-12-30T19:37:00"/>
    <x v="0"/>
    <n v="1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95C206B-63AE-4F1F-A3B1-F7084CB92053}" name="Tableau croisé dynamique6" cacheId="26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outline="1" outlineData="1" multipleFieldFilters="0" chartFormat="1">
  <location ref="A29:E31" firstHeaderRow="0" firstDataRow="1" firstDataCol="1"/>
  <pivotFields count="14">
    <pivotField showAll="0"/>
    <pivotField numFmtId="14" showAll="0"/>
    <pivotField numFmtId="170" showAll="0"/>
    <pivotField numFmtId="14" showAll="0"/>
    <pivotField numFmtId="20" showAll="0"/>
    <pivotField showAll="0"/>
    <pivotField showAll="0"/>
    <pivotField dataField="1" numFmtId="1" showAll="0"/>
    <pivotField dataField="1" numFmtId="1" showAll="0"/>
    <pivotField dataField="1" numFmtId="1" showAll="0"/>
    <pivotField dataField="1" numFmtId="1"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ragToRow="0" dragToCol="0" dragToPage="0" showAll="0" defaultSubtotal="0"/>
    <pivotField dragToRow="0" dragToCol="0" dragToPage="0" showAll="0" defaultSubtotal="0"/>
  </pivotFields>
  <rowFields count="1">
    <field x="11"/>
  </rowFields>
  <rowItems count="2">
    <i>
      <x v="4"/>
    </i>
    <i>
      <x v="5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Criticité 1" fld="7" baseField="11" baseItem="4"/>
    <dataField name="Somme de Criticité 2" fld="8" baseField="0" baseItem="0"/>
    <dataField name="Somme de Criticité 3" fld="9" baseField="0" baseItem="0"/>
    <dataField name="Somme de Criticité 4" fld="10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924F185-B1B2-4099-91A5-2BAEA0927C57}" name="Tableau croisé dynamique1" cacheId="26" applyNumberFormats="0" applyBorderFormats="0" applyFontFormats="0" applyPatternFormats="0" applyAlignmentFormats="0" applyWidthHeightFormats="1" dataCaption="Valeurs" updatedVersion="8" minRefreshableVersion="3" useAutoFormatting="1" colGrandTotals="0" itemPrintTitles="1" createdVersion="8" indent="0" outline="1" outlineData="1" multipleFieldFilters="0" chartFormat="2">
  <location ref="A4:C8" firstHeaderRow="1" firstDataRow="2" firstDataCol="1"/>
  <pivotFields count="14">
    <pivotField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showAll="0"/>
    <pivotField axis="axisCol" dataField="1" showAll="0">
      <items count="3">
        <item x="0"/>
        <item x="1"/>
        <item t="default"/>
      </items>
    </pivotField>
    <pivotField numFmtId="1" showAll="0"/>
    <pivotField numFmtId="1" showAll="0"/>
    <pivotField numFmtId="1" showAll="0"/>
    <pivotField numFmtId="1" showAll="0"/>
    <pivotField axis="axisRow" showAll="0">
      <items count="15">
        <item sd="0" x="0"/>
        <item sd="0" x="1"/>
        <item sd="0" x="2"/>
        <item sd="0" x="3"/>
        <item x="4"/>
        <item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dragToRow="0" dragToCol="0" dragToPage="0" showAll="0" defaultSubtotal="0"/>
    <pivotField dragToRow="0" dragToCol="0" dragToPage="0" showAll="0" defaultSubtotal="0"/>
  </pivotFields>
  <rowFields count="1">
    <field x="11"/>
  </rowFields>
  <rowItems count="3">
    <i>
      <x v="4"/>
    </i>
    <i>
      <x v="5"/>
    </i>
    <i t="grand">
      <x/>
    </i>
  </rowItems>
  <colFields count="1">
    <field x="6"/>
  </colFields>
  <colItems count="2">
    <i>
      <x/>
    </i>
    <i>
      <x v="1"/>
    </i>
  </colItems>
  <dataFields count="1">
    <dataField name="Nombre de Respect du délais de prévenance" fld="6" subtotal="count" baseField="0" baseItem="0" numFmtId="1"/>
  </dataFields>
  <formats count="1">
    <format dxfId="51">
      <pivotArea outline="0" collapsedLevelsAreSubtotals="1" fieldPosition="0"/>
    </format>
  </formats>
  <chartFormats count="2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ACEEA6-9C50-467E-A55E-9CCA394A4AE9}" name="Tableau1" displayName="Tableau1" ref="A2:K69" totalsRowShown="0" headerRowDxfId="85" dataDxfId="84">
  <autoFilter ref="A2:K69" xr:uid="{12ACEEA6-9C50-467E-A55E-9CCA394A4AE9}">
    <filterColumn colId="6">
      <filters>
        <filter val="Non respecté"/>
      </filters>
    </filterColumn>
  </autoFilter>
  <tableColumns count="11">
    <tableColumn id="1" xr3:uid="{BED31550-3659-4BFE-9285-B4D320096FE6}" name="N° Convocation Soudage" dataDxfId="72"/>
    <tableColumn id="3" xr3:uid="{014A033C-4DF7-4BB2-90B9-38D85014146B}" name="Date réception" dataDxfId="83"/>
    <tableColumn id="4" xr3:uid="{E7A2C514-371B-4C93-99B9-4573C4C96505}" name="Heure réception" dataDxfId="82"/>
    <tableColumn id="5" xr3:uid="{FF657079-A50C-42C2-9C93-FB8A73FABB10}" name="Date démarrage" dataDxfId="81"/>
    <tableColumn id="6" xr3:uid="{4A7DE7CA-D61B-4DB6-BEC8-5FFAEBE22FD8}" name="Heure démarrage" dataDxfId="80"/>
    <tableColumn id="17" xr3:uid="{71D24A8F-3613-418B-94BB-6B844922D102}" name="Délais de prévenance" dataDxfId="79">
      <calculatedColumnFormula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calculatedColumnFormula>
    </tableColumn>
    <tableColumn id="18" xr3:uid="{809B9ED4-273E-477E-A3BD-5631129C4858}" name="Respect du délais de prévenance" dataDxfId="71">
      <calculatedColumnFormula>IF(Tableau1[[#This Row],[Délais de prévenance]]="","",IF(Tableau1[[#This Row],[Délais de prévenance]]&lt;=TIMEVALUE("19:59:59"),"Non respecté","Respecté"))</calculatedColumnFormula>
    </tableColumn>
    <tableColumn id="22" xr3:uid="{D648A7B0-065B-442B-8BDD-48E17AD550C4}" name="Criticité 1" dataDxfId="70">
      <calculatedColumnFormula>IF(AND(Tableau1[[#This Row],[Délais de prévenance]]&lt;TIMEVALUE("19:59:59"),Tableau1[[#This Row],[Délais de prévenance]]&gt;=TIMEVALUE("10:00")),1,0)</calculatedColumnFormula>
    </tableColumn>
    <tableColumn id="21" xr3:uid="{BC2F626F-BAEF-4972-831E-ADFE6FFAB05A}" name="Criticité 2" dataDxfId="69">
      <calculatedColumnFormula>IF(AND(Tableau1[[#This Row],[Délais de prévenance]]&lt;TIMEVALUE("10:00"),Tableau1[[#This Row],[Délais de prévenance]]&gt;=TIMEVALUE("5:00")),1,0)</calculatedColumnFormula>
    </tableColumn>
    <tableColumn id="20" xr3:uid="{F6B27132-5208-4192-8B7B-3B78A43E676E}" name="Criticité 3" dataDxfId="68">
      <calculatedColumnFormula>IF(AND(Tableau1[[#This Row],[Délais de prévenance]]&lt;TIMEVALUE("5:00"),Tableau1[[#This Row],[Délais de prévenance]]&gt;=TIMEVALUE("2:00")),1,0)</calculatedColumnFormula>
    </tableColumn>
    <tableColumn id="19" xr3:uid="{866FFFE8-932A-480B-922C-866887BA2B5D}" name="Criticité 4" dataDxfId="67">
      <calculatedColumnFormula>IF(Tableau1[[#This Row],[Délais de prévenance]]&lt;TIMEVALUE("2:00"),1,0)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F892E241-5D0B-4D4E-BC36-7E6E85DAD3D4}" name="DELAIS" displayName="DELAIS" ref="C1:C3" totalsRowShown="0" headerRowDxfId="78">
  <autoFilter ref="C1:C3" xr:uid="{11FC851F-7BF9-4492-A435-C8D059D0C481}"/>
  <tableColumns count="1">
    <tableColumn id="1" xr3:uid="{A248D4BE-EBD9-4DCD-A0D0-55EE734ACB1F}" name="Délais de prévenanc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54D6710-E10F-4C8E-8B90-7480AD7E10B5}" name="INTERVENTION" displayName="INTERVENTION" ref="B1:B5" totalsRowShown="0" headerRowDxfId="77">
  <autoFilter ref="B1:B5" xr:uid="{CA639856-87FD-49E6-87C9-557E93F58532}"/>
  <tableColumns count="1">
    <tableColumn id="1" xr3:uid="{B768B88D-BCF7-4468-BEC3-3616A6A20402}" name="Nombre d'interven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3CF6DD6F-E748-4994-A439-7E83F6FC591F}" name="DEMARRAGE" displayName="DEMARRAGE" ref="D1:D3" totalsRowShown="0" headerRowDxfId="76">
  <autoFilter ref="D1:D3" xr:uid="{1A8299A2-8E18-4988-8548-B746E42A1B7D}"/>
  <tableColumns count="1">
    <tableColumn id="1" xr3:uid="{C42D60E5-F434-411C-8902-027C5E354E63}" name="DEMARRAG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9DF0242-335E-46CE-9CC9-CE619A9A9521}" name="COMPLETUDE" displayName="COMPLETUDE" ref="E1:E3" totalsRowShown="0" headerRowDxfId="75">
  <autoFilter ref="E1:E3" xr:uid="{3C0C13F4-5C04-4AC9-A1AB-050100186AD5}"/>
  <tableColumns count="1">
    <tableColumn id="1" xr3:uid="{B2437D4D-1CE2-4069-BDEF-61F60C1C9C54}" name="Complétu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1815F7A3-EA34-4F0D-AE1C-B76739C41AD9}" name="TYPOLOGIE" displayName="TYPOLOGIE" ref="F1:F3" totalsRowShown="0" headerRowDxfId="74">
  <autoFilter ref="F1:F3" xr:uid="{BBDC8892-A5B4-4BB9-B2B4-B6DAC6826635}"/>
  <tableColumns count="1">
    <tableColumn id="1" xr3:uid="{2B654D77-5246-4E87-A5C6-2D0556665729}" name="TYPOLOGI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7CD95CEF-945F-42B7-8108-D42AFE46E810}" name="ANNULATION" displayName="ANNULATION" ref="A1:A3" totalsRowShown="0" headerRowDxfId="73">
  <autoFilter ref="A1:A3" xr:uid="{381AAE17-0601-4BC4-8063-F6D8CB1D84A7}"/>
  <tableColumns count="1">
    <tableColumn id="1" xr3:uid="{FB21688F-F959-406A-BED8-83EC4A107814}" name="Annulation avant interven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7030A0"/>
      </a:accent1>
      <a:accent2>
        <a:srgbClr val="F9896B"/>
      </a:accent2>
      <a:accent3>
        <a:srgbClr val="84E8F4"/>
      </a:accent3>
      <a:accent4>
        <a:srgbClr val="FDBC64"/>
      </a:accent4>
      <a:accent5>
        <a:srgbClr val="6D6D6D"/>
      </a:accent5>
      <a:accent6>
        <a:srgbClr val="FF6699"/>
      </a:accent6>
      <a:hlink>
        <a:srgbClr val="CCFFCC"/>
      </a:hlink>
      <a:folHlink>
        <a:srgbClr val="FFFFCC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BDA9A-F3FA-4375-9A3B-747EC951B376}">
  <sheetPr codeName="Feuil5"/>
  <dimension ref="A1:Q294"/>
  <sheetViews>
    <sheetView tabSelected="1" zoomScale="110" zoomScaleNormal="110" workbookViewId="0">
      <selection activeCell="N10" sqref="N10"/>
    </sheetView>
  </sheetViews>
  <sheetFormatPr baseColWidth="10" defaultRowHeight="14.4" x14ac:dyDescent="0.3"/>
  <cols>
    <col min="2" max="2" width="12.109375" customWidth="1"/>
    <col min="3" max="3" width="11.6640625" customWidth="1"/>
    <col min="4" max="4" width="11.88671875" customWidth="1"/>
    <col min="5" max="5" width="13.6640625" customWidth="1"/>
    <col min="6" max="6" width="16.21875" customWidth="1"/>
    <col min="7" max="7" width="13.6640625" customWidth="1"/>
    <col min="8" max="8" width="15.88671875" customWidth="1"/>
    <col min="9" max="9" width="17.33203125" bestFit="1" customWidth="1"/>
    <col min="10" max="10" width="16.33203125" bestFit="1" customWidth="1"/>
    <col min="11" max="11" width="13.21875" bestFit="1" customWidth="1"/>
  </cols>
  <sheetData>
    <row r="1" spans="1:17" s="18" customFormat="1" ht="48.6" customHeight="1" x14ac:dyDescent="0.3">
      <c r="B1" s="17" t="s">
        <v>106</v>
      </c>
      <c r="C1" s="17"/>
      <c r="D1" s="17" t="s">
        <v>107</v>
      </c>
      <c r="E1" s="17"/>
      <c r="F1" s="19" t="s">
        <v>108</v>
      </c>
      <c r="G1" s="19"/>
      <c r="H1" s="19" t="s">
        <v>109</v>
      </c>
      <c r="I1" s="17"/>
      <c r="J1" s="17"/>
      <c r="K1" s="17"/>
      <c r="M1" s="1"/>
      <c r="N1" s="1"/>
      <c r="O1" s="1"/>
      <c r="P1" s="1"/>
      <c r="Q1" s="1"/>
    </row>
    <row r="2" spans="1:17" s="1" customFormat="1" ht="53.4" customHeight="1" x14ac:dyDescent="0.3">
      <c r="A2" s="2" t="s">
        <v>105</v>
      </c>
      <c r="B2" s="2" t="s">
        <v>0</v>
      </c>
      <c r="C2" s="2" t="s">
        <v>1</v>
      </c>
      <c r="D2" s="2" t="s">
        <v>3</v>
      </c>
      <c r="E2" s="2" t="s">
        <v>2</v>
      </c>
      <c r="F2" s="2" t="s">
        <v>10</v>
      </c>
      <c r="G2" s="2" t="s">
        <v>32</v>
      </c>
      <c r="H2" s="2" t="s">
        <v>113</v>
      </c>
      <c r="I2" s="2" t="s">
        <v>114</v>
      </c>
      <c r="J2" s="2" t="s">
        <v>115</v>
      </c>
      <c r="K2" s="2" t="s">
        <v>116</v>
      </c>
    </row>
    <row r="3" spans="1:17" x14ac:dyDescent="0.3">
      <c r="A3" s="3" t="s">
        <v>38</v>
      </c>
      <c r="B3" s="4">
        <v>45037</v>
      </c>
      <c r="C3" s="8">
        <v>0.59305555555555556</v>
      </c>
      <c r="D3" s="7">
        <v>45040</v>
      </c>
      <c r="E3" s="5">
        <v>0.36805555555555558</v>
      </c>
      <c r="F3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0.77500000000145519</v>
      </c>
      <c r="G3" s="3" t="str">
        <f ca="1">IF(Tableau1[[#This Row],[Délais de prévenance]]="","",IF(Tableau1[[#This Row],[Délais de prévenance]]&lt;=TIMEVALUE("19:59:59"),"Non respecté","Respecté"))</f>
        <v>Non respecté</v>
      </c>
      <c r="H3" s="20">
        <f ca="1">IF(AND(Tableau1[[#This Row],[Délais de prévenance]]&lt;TIMEVALUE("19:59:59"),Tableau1[[#This Row],[Délais de prévenance]]&gt;=TIMEVALUE("10:00")),1,0)</f>
        <v>1</v>
      </c>
      <c r="I3" s="20">
        <f ca="1">IF(AND(Tableau1[[#This Row],[Délais de prévenance]]&lt;TIMEVALUE("10:00"),Tableau1[[#This Row],[Délais de prévenance]]&gt;=TIMEVALUE("5:00")),1,0)</f>
        <v>0</v>
      </c>
      <c r="J3" s="20">
        <f ca="1">IF(AND(Tableau1[[#This Row],[Délais de prévenance]]&lt;TIMEVALUE("5:00"),Tableau1[[#This Row],[Délais de prévenance]]&gt;=TIMEVALUE("2:00")),1,0)</f>
        <v>0</v>
      </c>
      <c r="K3" s="20">
        <f ca="1">IF(Tableau1[[#This Row],[Délais de prévenance]]&lt;TIMEVALUE("2:00"),1,0)</f>
        <v>0</v>
      </c>
    </row>
    <row r="4" spans="1:17" x14ac:dyDescent="0.3">
      <c r="A4" s="3" t="s">
        <v>39</v>
      </c>
      <c r="B4" s="4">
        <v>45037</v>
      </c>
      <c r="C4" s="8">
        <v>0.79166666666666663</v>
      </c>
      <c r="D4" s="7">
        <v>45040</v>
      </c>
      <c r="E4" s="5">
        <v>0.26041666666666669</v>
      </c>
      <c r="F4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0.46875</v>
      </c>
      <c r="G4" s="3" t="str">
        <f ca="1">IF(Tableau1[[#This Row],[Délais de prévenance]]="","",IF(Tableau1[[#This Row],[Délais de prévenance]]&lt;=TIMEVALUE("19:59:59"),"Non respecté","Respecté"))</f>
        <v>Non respecté</v>
      </c>
      <c r="H4" s="20">
        <f ca="1">IF(AND(Tableau1[[#This Row],[Délais de prévenance]]&lt;TIMEVALUE("19:59:59"),Tableau1[[#This Row],[Délais de prévenance]]&gt;=TIMEVALUE("10:00")),1,0)</f>
        <v>1</v>
      </c>
      <c r="I4" s="20">
        <f ca="1">IF(AND(Tableau1[[#This Row],[Délais de prévenance]]&lt;TIMEVALUE("10:00"),Tableau1[[#This Row],[Délais de prévenance]]&gt;=TIMEVALUE("5:00")),1,0)</f>
        <v>0</v>
      </c>
      <c r="J4" s="20">
        <f ca="1">IF(AND(Tableau1[[#This Row],[Délais de prévenance]]&lt;TIMEVALUE("5:00"),Tableau1[[#This Row],[Délais de prévenance]]&gt;=TIMEVALUE("2:00")),1,0)</f>
        <v>0</v>
      </c>
      <c r="K4" s="20">
        <f ca="1">IF(Tableau1[[#This Row],[Délais de prévenance]]&lt;TIMEVALUE("2:00"),1,0)</f>
        <v>0</v>
      </c>
    </row>
    <row r="5" spans="1:17" x14ac:dyDescent="0.3">
      <c r="A5" s="3" t="s">
        <v>40</v>
      </c>
      <c r="B5" s="4">
        <v>45037</v>
      </c>
      <c r="C5" s="8">
        <v>0.47222222222222227</v>
      </c>
      <c r="D5" s="7">
        <v>45040</v>
      </c>
      <c r="E5" s="5">
        <v>0.26041666666666669</v>
      </c>
      <c r="F5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0.78819444444525288</v>
      </c>
      <c r="G5" s="3" t="str">
        <f ca="1">IF(Tableau1[[#This Row],[Délais de prévenance]]="","",IF(Tableau1[[#This Row],[Délais de prévenance]]&lt;=TIMEVALUE("19:59:59"),"Non respecté","Respecté"))</f>
        <v>Non respecté</v>
      </c>
      <c r="H5" s="20">
        <f ca="1">IF(AND(Tableau1[[#This Row],[Délais de prévenance]]&lt;TIMEVALUE("19:59:59"),Tableau1[[#This Row],[Délais de prévenance]]&gt;=TIMEVALUE("10:00")),1,0)</f>
        <v>1</v>
      </c>
      <c r="I5" s="20">
        <f ca="1">IF(AND(Tableau1[[#This Row],[Délais de prévenance]]&lt;TIMEVALUE("10:00"),Tableau1[[#This Row],[Délais de prévenance]]&gt;=TIMEVALUE("5:00")),1,0)</f>
        <v>0</v>
      </c>
      <c r="J5" s="20">
        <f ca="1">IF(AND(Tableau1[[#This Row],[Délais de prévenance]]&lt;TIMEVALUE("5:00"),Tableau1[[#This Row],[Délais de prévenance]]&gt;=TIMEVALUE("2:00")),1,0)</f>
        <v>0</v>
      </c>
      <c r="K5" s="20">
        <f ca="1">IF(Tableau1[[#This Row],[Délais de prévenance]]&lt;TIMEVALUE("2:00"),1,0)</f>
        <v>0</v>
      </c>
    </row>
    <row r="6" spans="1:17" x14ac:dyDescent="0.3">
      <c r="A6" s="3" t="s">
        <v>41</v>
      </c>
      <c r="B6" s="4">
        <v>45037</v>
      </c>
      <c r="C6" s="8">
        <v>0.97430555555555554</v>
      </c>
      <c r="D6" s="7">
        <v>45040</v>
      </c>
      <c r="E6" s="5">
        <v>0.27083333333333331</v>
      </c>
      <c r="F6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0.29652777777664596</v>
      </c>
      <c r="G6" s="3" t="str">
        <f ca="1">IF(Tableau1[[#This Row],[Délais de prévenance]]="","",IF(Tableau1[[#This Row],[Délais de prévenance]]&lt;=TIMEVALUE("19:59:59"),"Non respecté","Respecté"))</f>
        <v>Non respecté</v>
      </c>
      <c r="H6" s="20">
        <f ca="1">IF(AND(Tableau1[[#This Row],[Délais de prévenance]]&lt;TIMEVALUE("19:59:59"),Tableau1[[#This Row],[Délais de prévenance]]&gt;=TIMEVALUE("10:00")),1,0)</f>
        <v>0</v>
      </c>
      <c r="I6" s="20">
        <f ca="1">IF(AND(Tableau1[[#This Row],[Délais de prévenance]]&lt;TIMEVALUE("10:00"),Tableau1[[#This Row],[Délais de prévenance]]&gt;=TIMEVALUE("5:00")),1,0)</f>
        <v>1</v>
      </c>
      <c r="J6" s="20">
        <f ca="1">IF(AND(Tableau1[[#This Row],[Délais de prévenance]]&lt;TIMEVALUE("5:00"),Tableau1[[#This Row],[Délais de prévenance]]&gt;=TIMEVALUE("2:00")),1,0)</f>
        <v>0</v>
      </c>
      <c r="K6" s="20">
        <f ca="1">IF(Tableau1[[#This Row],[Délais de prévenance]]&lt;TIMEVALUE("2:00"),1,0)</f>
        <v>0</v>
      </c>
    </row>
    <row r="7" spans="1:17" x14ac:dyDescent="0.3">
      <c r="A7" s="3" t="s">
        <v>42</v>
      </c>
      <c r="B7" s="4">
        <v>45040</v>
      </c>
      <c r="C7" s="8">
        <v>0.27430555555555552</v>
      </c>
      <c r="D7" s="7">
        <v>45040</v>
      </c>
      <c r="E7" s="5">
        <v>0.33333333333333331</v>
      </c>
      <c r="F7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5.9027777781011537E-2</v>
      </c>
      <c r="G7" s="3" t="str">
        <f ca="1">IF(Tableau1[[#This Row],[Délais de prévenance]]="","",IF(Tableau1[[#This Row],[Délais de prévenance]]&lt;=TIMEVALUE("19:59:59"),"Non respecté","Respecté"))</f>
        <v>Non respecté</v>
      </c>
      <c r="H7" s="20">
        <f ca="1">IF(AND(Tableau1[[#This Row],[Délais de prévenance]]&lt;TIMEVALUE("19:59:59"),Tableau1[[#This Row],[Délais de prévenance]]&gt;=TIMEVALUE("10:00")),1,0)</f>
        <v>0</v>
      </c>
      <c r="I7" s="20">
        <f ca="1">IF(AND(Tableau1[[#This Row],[Délais de prévenance]]&lt;TIMEVALUE("10:00"),Tableau1[[#This Row],[Délais de prévenance]]&gt;=TIMEVALUE("5:00")),1,0)</f>
        <v>0</v>
      </c>
      <c r="J7" s="20">
        <f ca="1">IF(AND(Tableau1[[#This Row],[Délais de prévenance]]&lt;TIMEVALUE("5:00"),Tableau1[[#This Row],[Délais de prévenance]]&gt;=TIMEVALUE("2:00")),1,0)</f>
        <v>0</v>
      </c>
      <c r="K7" s="20">
        <f ca="1">IF(Tableau1[[#This Row],[Délais de prévenance]]&lt;TIMEVALUE("2:00"),1,0)</f>
        <v>1</v>
      </c>
    </row>
    <row r="8" spans="1:17" x14ac:dyDescent="0.3">
      <c r="A8" s="3" t="s">
        <v>43</v>
      </c>
      <c r="B8" s="4">
        <v>45040</v>
      </c>
      <c r="C8" s="8">
        <v>0.33333333333333331</v>
      </c>
      <c r="D8" s="7">
        <v>45040</v>
      </c>
      <c r="E8" s="5">
        <v>0.36458333333333331</v>
      </c>
      <c r="F8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3.125E-2</v>
      </c>
      <c r="G8" s="3" t="str">
        <f ca="1">IF(Tableau1[[#This Row],[Délais de prévenance]]="","",IF(Tableau1[[#This Row],[Délais de prévenance]]&lt;=TIMEVALUE("19:59:59"),"Non respecté","Respecté"))</f>
        <v>Non respecté</v>
      </c>
      <c r="H8" s="20">
        <f ca="1">IF(AND(Tableau1[[#This Row],[Délais de prévenance]]&lt;TIMEVALUE("19:59:59"),Tableau1[[#This Row],[Délais de prévenance]]&gt;=TIMEVALUE("10:00")),1,0)</f>
        <v>0</v>
      </c>
      <c r="I8" s="20">
        <f ca="1">IF(AND(Tableau1[[#This Row],[Délais de prévenance]]&lt;TIMEVALUE("10:00"),Tableau1[[#This Row],[Délais de prévenance]]&gt;=TIMEVALUE("5:00")),1,0)</f>
        <v>0</v>
      </c>
      <c r="J8" s="20">
        <f ca="1">IF(AND(Tableau1[[#This Row],[Délais de prévenance]]&lt;TIMEVALUE("5:00"),Tableau1[[#This Row],[Délais de prévenance]]&gt;=TIMEVALUE("2:00")),1,0)</f>
        <v>0</v>
      </c>
      <c r="K8" s="20">
        <f ca="1">IF(Tableau1[[#This Row],[Délais de prévenance]]&lt;TIMEVALUE("2:00"),1,0)</f>
        <v>1</v>
      </c>
    </row>
    <row r="9" spans="1:17" x14ac:dyDescent="0.3">
      <c r="A9" s="3" t="s">
        <v>44</v>
      </c>
      <c r="B9" s="4">
        <v>45040</v>
      </c>
      <c r="C9" s="8">
        <v>0.4513888888888889</v>
      </c>
      <c r="D9" s="7">
        <v>45041</v>
      </c>
      <c r="E9" s="5">
        <v>0.27083333333333331</v>
      </c>
      <c r="F9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0.81944444444525288</v>
      </c>
      <c r="G9" s="3" t="str">
        <f ca="1">IF(Tableau1[[#This Row],[Délais de prévenance]]="","",IF(Tableau1[[#This Row],[Délais de prévenance]]&lt;=TIMEVALUE("19:59:59"),"Non respecté","Respecté"))</f>
        <v>Non respecté</v>
      </c>
      <c r="H9" s="20">
        <f ca="1">IF(AND(Tableau1[[#This Row],[Délais de prévenance]]&lt;TIMEVALUE("19:59:59"),Tableau1[[#This Row],[Délais de prévenance]]&gt;=TIMEVALUE("10:00")),1,0)</f>
        <v>1</v>
      </c>
      <c r="I9" s="20">
        <f ca="1">IF(AND(Tableau1[[#This Row],[Délais de prévenance]]&lt;TIMEVALUE("10:00"),Tableau1[[#This Row],[Délais de prévenance]]&gt;=TIMEVALUE("5:00")),1,0)</f>
        <v>0</v>
      </c>
      <c r="J9" s="20">
        <f ca="1">IF(AND(Tableau1[[#This Row],[Délais de prévenance]]&lt;TIMEVALUE("5:00"),Tableau1[[#This Row],[Délais de prévenance]]&gt;=TIMEVALUE("2:00")),1,0)</f>
        <v>0</v>
      </c>
      <c r="K9" s="20">
        <f ca="1">IF(Tableau1[[#This Row],[Délais de prévenance]]&lt;TIMEVALUE("2:00"),1,0)</f>
        <v>0</v>
      </c>
    </row>
    <row r="10" spans="1:17" x14ac:dyDescent="0.3">
      <c r="A10" s="3" t="s">
        <v>45</v>
      </c>
      <c r="B10" s="4">
        <v>45040</v>
      </c>
      <c r="C10" s="8">
        <v>0.67499999999999993</v>
      </c>
      <c r="D10" s="7">
        <v>45040</v>
      </c>
      <c r="E10" s="5">
        <v>0.89583333333333337</v>
      </c>
      <c r="F10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0.22083333333284827</v>
      </c>
      <c r="G10" s="3" t="str">
        <f ca="1">IF(Tableau1[[#This Row],[Délais de prévenance]]="","",IF(Tableau1[[#This Row],[Délais de prévenance]]&lt;=TIMEVALUE("19:59:59"),"Non respecté","Respecté"))</f>
        <v>Non respecté</v>
      </c>
      <c r="H10" s="20">
        <f ca="1">IF(AND(Tableau1[[#This Row],[Délais de prévenance]]&lt;TIMEVALUE("19:59:59"),Tableau1[[#This Row],[Délais de prévenance]]&gt;=TIMEVALUE("10:00")),1,0)</f>
        <v>0</v>
      </c>
      <c r="I10" s="20">
        <f ca="1">IF(AND(Tableau1[[#This Row],[Délais de prévenance]]&lt;TIMEVALUE("10:00"),Tableau1[[#This Row],[Délais de prévenance]]&gt;=TIMEVALUE("5:00")),1,0)</f>
        <v>1</v>
      </c>
      <c r="J10" s="20">
        <f ca="1">IF(AND(Tableau1[[#This Row],[Délais de prévenance]]&lt;TIMEVALUE("5:00"),Tableau1[[#This Row],[Délais de prévenance]]&gt;=TIMEVALUE("2:00")),1,0)</f>
        <v>0</v>
      </c>
      <c r="K10" s="20">
        <f ca="1">IF(Tableau1[[#This Row],[Délais de prévenance]]&lt;TIMEVALUE("2:00"),1,0)</f>
        <v>0</v>
      </c>
    </row>
    <row r="11" spans="1:17" x14ac:dyDescent="0.3">
      <c r="A11" s="3" t="s">
        <v>46</v>
      </c>
      <c r="B11" s="4">
        <v>45040</v>
      </c>
      <c r="C11" s="8">
        <v>0.4513888888888889</v>
      </c>
      <c r="D11" s="7">
        <v>45040</v>
      </c>
      <c r="E11" s="5">
        <v>0.88541666666666663</v>
      </c>
      <c r="F11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0.43402777777373558</v>
      </c>
      <c r="G11" s="3" t="str">
        <f ca="1">IF(Tableau1[[#This Row],[Délais de prévenance]]="","",IF(Tableau1[[#This Row],[Délais de prévenance]]&lt;=TIMEVALUE("19:59:59"),"Non respecté","Respecté"))</f>
        <v>Non respecté</v>
      </c>
      <c r="H11" s="20">
        <f ca="1">IF(AND(Tableau1[[#This Row],[Délais de prévenance]]&lt;TIMEVALUE("19:59:59"),Tableau1[[#This Row],[Délais de prévenance]]&gt;=TIMEVALUE("10:00")),1,0)</f>
        <v>1</v>
      </c>
      <c r="I11" s="20">
        <f ca="1">IF(AND(Tableau1[[#This Row],[Délais de prévenance]]&lt;TIMEVALUE("10:00"),Tableau1[[#This Row],[Délais de prévenance]]&gt;=TIMEVALUE("5:00")),1,0)</f>
        <v>0</v>
      </c>
      <c r="J11" s="20">
        <f ca="1">IF(AND(Tableau1[[#This Row],[Délais de prévenance]]&lt;TIMEVALUE("5:00"),Tableau1[[#This Row],[Délais de prévenance]]&gt;=TIMEVALUE("2:00")),1,0)</f>
        <v>0</v>
      </c>
      <c r="K11" s="20">
        <f ca="1">IF(Tableau1[[#This Row],[Délais de prévenance]]&lt;TIMEVALUE("2:00"),1,0)</f>
        <v>0</v>
      </c>
    </row>
    <row r="12" spans="1:17" x14ac:dyDescent="0.3">
      <c r="A12" s="3" t="s">
        <v>47</v>
      </c>
      <c r="B12" s="4">
        <v>45040</v>
      </c>
      <c r="C12" s="8">
        <v>0.4513888888888889</v>
      </c>
      <c r="D12" s="7">
        <v>45040</v>
      </c>
      <c r="E12" s="5">
        <v>0.88541666666666663</v>
      </c>
      <c r="F12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0.43402777777373558</v>
      </c>
      <c r="G12" s="3" t="str">
        <f ca="1">IF(Tableau1[[#This Row],[Délais de prévenance]]="","",IF(Tableau1[[#This Row],[Délais de prévenance]]&lt;=TIMEVALUE("19:59:59"),"Non respecté","Respecté"))</f>
        <v>Non respecté</v>
      </c>
      <c r="H12" s="20">
        <f ca="1">IF(AND(Tableau1[[#This Row],[Délais de prévenance]]&lt;TIMEVALUE("19:59:59"),Tableau1[[#This Row],[Délais de prévenance]]&gt;=TIMEVALUE("10:00")),1,0)</f>
        <v>1</v>
      </c>
      <c r="I12" s="20">
        <f ca="1">IF(AND(Tableau1[[#This Row],[Délais de prévenance]]&lt;TIMEVALUE("10:00"),Tableau1[[#This Row],[Délais de prévenance]]&gt;=TIMEVALUE("5:00")),1,0)</f>
        <v>0</v>
      </c>
      <c r="J12" s="20">
        <f ca="1">IF(AND(Tableau1[[#This Row],[Délais de prévenance]]&lt;TIMEVALUE("5:00"),Tableau1[[#This Row],[Délais de prévenance]]&gt;=TIMEVALUE("2:00")),1,0)</f>
        <v>0</v>
      </c>
      <c r="K12" s="20">
        <f ca="1">IF(Tableau1[[#This Row],[Délais de prévenance]]&lt;TIMEVALUE("2:00"),1,0)</f>
        <v>0</v>
      </c>
    </row>
    <row r="13" spans="1:17" hidden="1" x14ac:dyDescent="0.3">
      <c r="A13" s="3" t="s">
        <v>48</v>
      </c>
      <c r="B13" s="4">
        <v>45037</v>
      </c>
      <c r="C13" s="8">
        <v>0.54375000000000007</v>
      </c>
      <c r="D13" s="7">
        <v>45040</v>
      </c>
      <c r="E13" s="5">
        <v>0.79166666666666663</v>
      </c>
      <c r="F13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1.2479166666671517</v>
      </c>
      <c r="G13" s="3" t="str">
        <f ca="1">IF(Tableau1[[#This Row],[Délais de prévenance]]="","",IF(Tableau1[[#This Row],[Délais de prévenance]]&lt;=TIMEVALUE("19:59:59"),"Non respecté","Respecté"))</f>
        <v>Respecté</v>
      </c>
      <c r="H13" s="20">
        <f ca="1">IF(AND(Tableau1[[#This Row],[Délais de prévenance]]&lt;TIMEVALUE("19:59:59"),Tableau1[[#This Row],[Délais de prévenance]]&gt;=TIMEVALUE("10:00")),1,0)</f>
        <v>0</v>
      </c>
      <c r="I13" s="20">
        <f ca="1">IF(AND(Tableau1[[#This Row],[Délais de prévenance]]&lt;TIMEVALUE("10:00"),Tableau1[[#This Row],[Délais de prévenance]]&gt;=TIMEVALUE("5:00")),1,0)</f>
        <v>0</v>
      </c>
      <c r="J13" s="20">
        <f ca="1">IF(AND(Tableau1[[#This Row],[Délais de prévenance]]&lt;TIMEVALUE("5:00"),Tableau1[[#This Row],[Délais de prévenance]]&gt;=TIMEVALUE("2:00")),1,0)</f>
        <v>0</v>
      </c>
      <c r="K13" s="20">
        <f ca="1">IF(Tableau1[[#This Row],[Délais de prévenance]]&lt;TIMEVALUE("2:00"),1,0)</f>
        <v>0</v>
      </c>
    </row>
    <row r="14" spans="1:17" x14ac:dyDescent="0.3">
      <c r="A14" s="3" t="s">
        <v>49</v>
      </c>
      <c r="B14" s="4">
        <v>45037</v>
      </c>
      <c r="C14" s="8">
        <v>0.54375000000000007</v>
      </c>
      <c r="D14" s="7">
        <v>45040</v>
      </c>
      <c r="E14" s="5">
        <v>0.375</v>
      </c>
      <c r="F14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0.83125000000291038</v>
      </c>
      <c r="G14" s="3" t="str">
        <f ca="1">IF(Tableau1[[#This Row],[Délais de prévenance]]="","",IF(Tableau1[[#This Row],[Délais de prévenance]]&lt;=TIMEVALUE("19:59:59"),"Non respecté","Respecté"))</f>
        <v>Non respecté</v>
      </c>
      <c r="H14" s="20">
        <f ca="1">IF(AND(Tableau1[[#This Row],[Délais de prévenance]]&lt;TIMEVALUE("19:59:59"),Tableau1[[#This Row],[Délais de prévenance]]&gt;=TIMEVALUE("10:00")),1,0)</f>
        <v>1</v>
      </c>
      <c r="I14" s="20">
        <f ca="1">IF(AND(Tableau1[[#This Row],[Délais de prévenance]]&lt;TIMEVALUE("10:00"),Tableau1[[#This Row],[Délais de prévenance]]&gt;=TIMEVALUE("5:00")),1,0)</f>
        <v>0</v>
      </c>
      <c r="J14" s="20">
        <f ca="1">IF(AND(Tableau1[[#This Row],[Délais de prévenance]]&lt;TIMEVALUE("5:00"),Tableau1[[#This Row],[Délais de prévenance]]&gt;=TIMEVALUE("2:00")),1,0)</f>
        <v>0</v>
      </c>
      <c r="K14" s="20">
        <f ca="1">IF(Tableau1[[#This Row],[Délais de prévenance]]&lt;TIMEVALUE("2:00"),1,0)</f>
        <v>0</v>
      </c>
    </row>
    <row r="15" spans="1:17" x14ac:dyDescent="0.3">
      <c r="A15" s="3" t="s">
        <v>50</v>
      </c>
      <c r="B15" s="4">
        <v>45041</v>
      </c>
      <c r="C15" s="8">
        <v>1.7361111111111112E-2</v>
      </c>
      <c r="D15" s="7">
        <v>45041</v>
      </c>
      <c r="E15" s="5">
        <v>0.29166666666666669</v>
      </c>
      <c r="F15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0.27430555555474712</v>
      </c>
      <c r="G15" s="3" t="str">
        <f ca="1">IF(Tableau1[[#This Row],[Délais de prévenance]]="","",IF(Tableau1[[#This Row],[Délais de prévenance]]&lt;=TIMEVALUE("19:59:59"),"Non respecté","Respecté"))</f>
        <v>Non respecté</v>
      </c>
      <c r="H15" s="20">
        <f ca="1">IF(AND(Tableau1[[#This Row],[Délais de prévenance]]&lt;TIMEVALUE("19:59:59"),Tableau1[[#This Row],[Délais de prévenance]]&gt;=TIMEVALUE("10:00")),1,0)</f>
        <v>0</v>
      </c>
      <c r="I15" s="20">
        <f ca="1">IF(AND(Tableau1[[#This Row],[Délais de prévenance]]&lt;TIMEVALUE("10:00"),Tableau1[[#This Row],[Délais de prévenance]]&gt;=TIMEVALUE("5:00")),1,0)</f>
        <v>1</v>
      </c>
      <c r="J15" s="20">
        <f ca="1">IF(AND(Tableau1[[#This Row],[Délais de prévenance]]&lt;TIMEVALUE("5:00"),Tableau1[[#This Row],[Délais de prévenance]]&gt;=TIMEVALUE("2:00")),1,0)</f>
        <v>0</v>
      </c>
      <c r="K15" s="20">
        <f ca="1">IF(Tableau1[[#This Row],[Délais de prévenance]]&lt;TIMEVALUE("2:00"),1,0)</f>
        <v>0</v>
      </c>
    </row>
    <row r="16" spans="1:17" x14ac:dyDescent="0.3">
      <c r="A16" s="3" t="s">
        <v>51</v>
      </c>
      <c r="B16" s="4">
        <v>45040</v>
      </c>
      <c r="C16" s="8">
        <v>0.43402777777777773</v>
      </c>
      <c r="D16" s="7">
        <v>45040</v>
      </c>
      <c r="E16" s="5">
        <v>0.54166666666666663</v>
      </c>
      <c r="F16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0.10763888888322981</v>
      </c>
      <c r="G16" s="3" t="str">
        <f ca="1">IF(Tableau1[[#This Row],[Délais de prévenance]]="","",IF(Tableau1[[#This Row],[Délais de prévenance]]&lt;=TIMEVALUE("19:59:59"),"Non respecté","Respecté"))</f>
        <v>Non respecté</v>
      </c>
      <c r="H16" s="20">
        <f ca="1">IF(AND(Tableau1[[#This Row],[Délais de prévenance]]&lt;TIMEVALUE("19:59:59"),Tableau1[[#This Row],[Délais de prévenance]]&gt;=TIMEVALUE("10:00")),1,0)</f>
        <v>0</v>
      </c>
      <c r="I16" s="20">
        <f ca="1">IF(AND(Tableau1[[#This Row],[Délais de prévenance]]&lt;TIMEVALUE("10:00"),Tableau1[[#This Row],[Délais de prévenance]]&gt;=TIMEVALUE("5:00")),1,0)</f>
        <v>0</v>
      </c>
      <c r="J16" s="20">
        <f ca="1">IF(AND(Tableau1[[#This Row],[Délais de prévenance]]&lt;TIMEVALUE("5:00"),Tableau1[[#This Row],[Délais de prévenance]]&gt;=TIMEVALUE("2:00")),1,0)</f>
        <v>1</v>
      </c>
      <c r="K16" s="20">
        <f ca="1">IF(Tableau1[[#This Row],[Délais de prévenance]]&lt;TIMEVALUE("2:00"),1,0)</f>
        <v>0</v>
      </c>
    </row>
    <row r="17" spans="1:11" hidden="1" x14ac:dyDescent="0.3">
      <c r="A17" s="3" t="s">
        <v>52</v>
      </c>
      <c r="B17" s="4">
        <v>45037</v>
      </c>
      <c r="C17" s="8">
        <v>0.41666666666666669</v>
      </c>
      <c r="D17" s="7">
        <v>45040</v>
      </c>
      <c r="E17" s="5">
        <v>0.5625</v>
      </c>
      <c r="F17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1.1458333333357587</v>
      </c>
      <c r="G17" s="3" t="str">
        <f ca="1">IF(Tableau1[[#This Row],[Délais de prévenance]]="","",IF(Tableau1[[#This Row],[Délais de prévenance]]&lt;=TIMEVALUE("19:59:59"),"Non respecté","Respecté"))</f>
        <v>Respecté</v>
      </c>
      <c r="H17" s="20">
        <f ca="1">IF(AND(Tableau1[[#This Row],[Délais de prévenance]]&lt;TIMEVALUE("19:59:59"),Tableau1[[#This Row],[Délais de prévenance]]&gt;=TIMEVALUE("10:00")),1,0)</f>
        <v>0</v>
      </c>
      <c r="I17" s="20">
        <f ca="1">IF(AND(Tableau1[[#This Row],[Délais de prévenance]]&lt;TIMEVALUE("10:00"),Tableau1[[#This Row],[Délais de prévenance]]&gt;=TIMEVALUE("5:00")),1,0)</f>
        <v>0</v>
      </c>
      <c r="J17" s="20">
        <f ca="1">IF(AND(Tableau1[[#This Row],[Délais de prévenance]]&lt;TIMEVALUE("5:00"),Tableau1[[#This Row],[Délais de prévenance]]&gt;=TIMEVALUE("2:00")),1,0)</f>
        <v>0</v>
      </c>
      <c r="K17" s="20">
        <f ca="1">IF(Tableau1[[#This Row],[Délais de prévenance]]&lt;TIMEVALUE("2:00"),1,0)</f>
        <v>0</v>
      </c>
    </row>
    <row r="18" spans="1:11" x14ac:dyDescent="0.3">
      <c r="A18" s="3" t="s">
        <v>53</v>
      </c>
      <c r="B18" s="4">
        <v>45040</v>
      </c>
      <c r="C18" s="8">
        <v>0.45833333333333331</v>
      </c>
      <c r="D18" s="7">
        <v>45040</v>
      </c>
      <c r="E18" s="5">
        <v>0.58333333333333337</v>
      </c>
      <c r="F18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0.125</v>
      </c>
      <c r="G18" s="3" t="str">
        <f ca="1">IF(Tableau1[[#This Row],[Délais de prévenance]]="","",IF(Tableau1[[#This Row],[Délais de prévenance]]&lt;=TIMEVALUE("19:59:59"),"Non respecté","Respecté"))</f>
        <v>Non respecté</v>
      </c>
      <c r="H18" s="20">
        <f ca="1">IF(AND(Tableau1[[#This Row],[Délais de prévenance]]&lt;TIMEVALUE("19:59:59"),Tableau1[[#This Row],[Délais de prévenance]]&gt;=TIMEVALUE("10:00")),1,0)</f>
        <v>0</v>
      </c>
      <c r="I18" s="20">
        <f ca="1">IF(AND(Tableau1[[#This Row],[Délais de prévenance]]&lt;TIMEVALUE("10:00"),Tableau1[[#This Row],[Délais de prévenance]]&gt;=TIMEVALUE("5:00")),1,0)</f>
        <v>0</v>
      </c>
      <c r="J18" s="20">
        <f ca="1">IF(AND(Tableau1[[#This Row],[Délais de prévenance]]&lt;TIMEVALUE("5:00"),Tableau1[[#This Row],[Délais de prévenance]]&gt;=TIMEVALUE("2:00")),1,0)</f>
        <v>1</v>
      </c>
      <c r="K18" s="20">
        <f ca="1">IF(Tableau1[[#This Row],[Délais de prévenance]]&lt;TIMEVALUE("2:00"),1,0)</f>
        <v>0</v>
      </c>
    </row>
    <row r="19" spans="1:11" x14ac:dyDescent="0.3">
      <c r="A19" s="3" t="s">
        <v>54</v>
      </c>
      <c r="B19" s="4">
        <v>45040</v>
      </c>
      <c r="C19" s="8">
        <v>0.57777777777777783</v>
      </c>
      <c r="D19" s="7">
        <v>45041</v>
      </c>
      <c r="E19" s="5">
        <v>0.25</v>
      </c>
      <c r="F19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0.67222222222335404</v>
      </c>
      <c r="G19" s="3" t="str">
        <f ca="1">IF(Tableau1[[#This Row],[Délais de prévenance]]="","",IF(Tableau1[[#This Row],[Délais de prévenance]]&lt;=TIMEVALUE("19:59:59"),"Non respecté","Respecté"))</f>
        <v>Non respecté</v>
      </c>
      <c r="H19" s="20">
        <f ca="1">IF(AND(Tableau1[[#This Row],[Délais de prévenance]]&lt;TIMEVALUE("19:59:59"),Tableau1[[#This Row],[Délais de prévenance]]&gt;=TIMEVALUE("10:00")),1,0)</f>
        <v>1</v>
      </c>
      <c r="I19" s="20">
        <f ca="1">IF(AND(Tableau1[[#This Row],[Délais de prévenance]]&lt;TIMEVALUE("10:00"),Tableau1[[#This Row],[Délais de prévenance]]&gt;=TIMEVALUE("5:00")),1,0)</f>
        <v>0</v>
      </c>
      <c r="J19" s="20">
        <f ca="1">IF(AND(Tableau1[[#This Row],[Délais de prévenance]]&lt;TIMEVALUE("5:00"),Tableau1[[#This Row],[Délais de prévenance]]&gt;=TIMEVALUE("2:00")),1,0)</f>
        <v>0</v>
      </c>
      <c r="K19" s="20">
        <f ca="1">IF(Tableau1[[#This Row],[Délais de prévenance]]&lt;TIMEVALUE("2:00"),1,0)</f>
        <v>0</v>
      </c>
    </row>
    <row r="20" spans="1:11" x14ac:dyDescent="0.3">
      <c r="A20" s="3" t="s">
        <v>55</v>
      </c>
      <c r="B20" s="4">
        <v>45040</v>
      </c>
      <c r="C20" s="8">
        <v>0.61805555555555558</v>
      </c>
      <c r="D20" s="7">
        <v>45041</v>
      </c>
      <c r="E20" s="5">
        <v>0.25</v>
      </c>
      <c r="F20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0.63194444444525288</v>
      </c>
      <c r="G20" s="3" t="str">
        <f ca="1">IF(Tableau1[[#This Row],[Délais de prévenance]]="","",IF(Tableau1[[#This Row],[Délais de prévenance]]&lt;=TIMEVALUE("19:59:59"),"Non respecté","Respecté"))</f>
        <v>Non respecté</v>
      </c>
      <c r="H20" s="20">
        <f ca="1">IF(AND(Tableau1[[#This Row],[Délais de prévenance]]&lt;TIMEVALUE("19:59:59"),Tableau1[[#This Row],[Délais de prévenance]]&gt;=TIMEVALUE("10:00")),1,0)</f>
        <v>1</v>
      </c>
      <c r="I20" s="20">
        <f ca="1">IF(AND(Tableau1[[#This Row],[Délais de prévenance]]&lt;TIMEVALUE("10:00"),Tableau1[[#This Row],[Délais de prévenance]]&gt;=TIMEVALUE("5:00")),1,0)</f>
        <v>0</v>
      </c>
      <c r="J20" s="20">
        <f ca="1">IF(AND(Tableau1[[#This Row],[Délais de prévenance]]&lt;TIMEVALUE("5:00"),Tableau1[[#This Row],[Délais de prévenance]]&gt;=TIMEVALUE("2:00")),1,0)</f>
        <v>0</v>
      </c>
      <c r="K20" s="20">
        <f ca="1">IF(Tableau1[[#This Row],[Délais de prévenance]]&lt;TIMEVALUE("2:00"),1,0)</f>
        <v>0</v>
      </c>
    </row>
    <row r="21" spans="1:11" x14ac:dyDescent="0.3">
      <c r="A21" s="3" t="s">
        <v>56</v>
      </c>
      <c r="B21" s="4">
        <v>45040</v>
      </c>
      <c r="C21" s="8">
        <v>0.43541666666666662</v>
      </c>
      <c r="D21" s="7">
        <v>45041</v>
      </c>
      <c r="E21" s="5">
        <v>0.26041666666666669</v>
      </c>
      <c r="F21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0.82499999999708962</v>
      </c>
      <c r="G21" s="3" t="str">
        <f ca="1">IF(Tableau1[[#This Row],[Délais de prévenance]]="","",IF(Tableau1[[#This Row],[Délais de prévenance]]&lt;=TIMEVALUE("19:59:59"),"Non respecté","Respecté"))</f>
        <v>Non respecté</v>
      </c>
      <c r="H21" s="20">
        <f ca="1">IF(AND(Tableau1[[#This Row],[Délais de prévenance]]&lt;TIMEVALUE("19:59:59"),Tableau1[[#This Row],[Délais de prévenance]]&gt;=TIMEVALUE("10:00")),1,0)</f>
        <v>1</v>
      </c>
      <c r="I21" s="20">
        <f ca="1">IF(AND(Tableau1[[#This Row],[Délais de prévenance]]&lt;TIMEVALUE("10:00"),Tableau1[[#This Row],[Délais de prévenance]]&gt;=TIMEVALUE("5:00")),1,0)</f>
        <v>0</v>
      </c>
      <c r="J21" s="20">
        <f ca="1">IF(AND(Tableau1[[#This Row],[Délais de prévenance]]&lt;TIMEVALUE("5:00"),Tableau1[[#This Row],[Délais de prévenance]]&gt;=TIMEVALUE("2:00")),1,0)</f>
        <v>0</v>
      </c>
      <c r="K21" s="20">
        <f ca="1">IF(Tableau1[[#This Row],[Délais de prévenance]]&lt;TIMEVALUE("2:00"),1,0)</f>
        <v>0</v>
      </c>
    </row>
    <row r="22" spans="1:11" hidden="1" x14ac:dyDescent="0.3">
      <c r="A22" s="3" t="s">
        <v>57</v>
      </c>
      <c r="B22" s="4">
        <v>45037</v>
      </c>
      <c r="C22" s="8">
        <v>0.5</v>
      </c>
      <c r="D22" s="7">
        <v>45041</v>
      </c>
      <c r="E22" s="5">
        <v>0.25</v>
      </c>
      <c r="F22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1.75</v>
      </c>
      <c r="G22" s="3" t="str">
        <f ca="1">IF(Tableau1[[#This Row],[Délais de prévenance]]="","",IF(Tableau1[[#This Row],[Délais de prévenance]]&lt;=TIMEVALUE("19:59:59"),"Non respecté","Respecté"))</f>
        <v>Respecté</v>
      </c>
      <c r="H22" s="20">
        <f ca="1">IF(AND(Tableau1[[#This Row],[Délais de prévenance]]&lt;TIMEVALUE("19:59:59"),Tableau1[[#This Row],[Délais de prévenance]]&gt;=TIMEVALUE("10:00")),1,0)</f>
        <v>0</v>
      </c>
      <c r="I22" s="20">
        <f ca="1">IF(AND(Tableau1[[#This Row],[Délais de prévenance]]&lt;TIMEVALUE("10:00"),Tableau1[[#This Row],[Délais de prévenance]]&gt;=TIMEVALUE("5:00")),1,0)</f>
        <v>0</v>
      </c>
      <c r="J22" s="20">
        <f ca="1">IF(AND(Tableau1[[#This Row],[Délais de prévenance]]&lt;TIMEVALUE("5:00"),Tableau1[[#This Row],[Délais de prévenance]]&gt;=TIMEVALUE("2:00")),1,0)</f>
        <v>0</v>
      </c>
      <c r="K22" s="20">
        <f ca="1">IF(Tableau1[[#This Row],[Délais de prévenance]]&lt;TIMEVALUE("2:00"),1,0)</f>
        <v>0</v>
      </c>
    </row>
    <row r="23" spans="1:11" hidden="1" x14ac:dyDescent="0.3">
      <c r="A23" s="3" t="s">
        <v>58</v>
      </c>
      <c r="B23" s="4">
        <v>45040</v>
      </c>
      <c r="C23" s="8">
        <v>0.57777777777777783</v>
      </c>
      <c r="D23" s="6">
        <v>45041</v>
      </c>
      <c r="E23" s="5">
        <v>0.52083333333333337</v>
      </c>
      <c r="F23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0.94305555555911269</v>
      </c>
      <c r="G23" s="3" t="str">
        <f ca="1">IF(Tableau1[[#This Row],[Délais de prévenance]]="","",IF(Tableau1[[#This Row],[Délais de prévenance]]&lt;=TIMEVALUE("19:59:59"),"Non respecté","Respecté"))</f>
        <v>Respecté</v>
      </c>
      <c r="H23" s="20">
        <f ca="1">IF(AND(Tableau1[[#This Row],[Délais de prévenance]]&lt;TIMEVALUE("19:59:59"),Tableau1[[#This Row],[Délais de prévenance]]&gt;=TIMEVALUE("10:00")),1,0)</f>
        <v>0</v>
      </c>
      <c r="I23" s="20">
        <f ca="1">IF(AND(Tableau1[[#This Row],[Délais de prévenance]]&lt;TIMEVALUE("10:00"),Tableau1[[#This Row],[Délais de prévenance]]&gt;=TIMEVALUE("5:00")),1,0)</f>
        <v>0</v>
      </c>
      <c r="J23" s="20">
        <f ca="1">IF(AND(Tableau1[[#This Row],[Délais de prévenance]]&lt;TIMEVALUE("5:00"),Tableau1[[#This Row],[Délais de prévenance]]&gt;=TIMEVALUE("2:00")),1,0)</f>
        <v>0</v>
      </c>
      <c r="K23" s="20">
        <f ca="1">IF(Tableau1[[#This Row],[Délais de prévenance]]&lt;TIMEVALUE("2:00"),1,0)</f>
        <v>0</v>
      </c>
    </row>
    <row r="24" spans="1:11" hidden="1" x14ac:dyDescent="0.3">
      <c r="A24" s="3" t="s">
        <v>59</v>
      </c>
      <c r="B24" s="4">
        <v>45040</v>
      </c>
      <c r="C24" s="8">
        <v>0.58402777777777781</v>
      </c>
      <c r="D24" s="7">
        <v>45041</v>
      </c>
      <c r="E24" s="5">
        <v>0.52083333333333337</v>
      </c>
      <c r="F24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0.93680555556056788</v>
      </c>
      <c r="G24" s="3" t="str">
        <f ca="1">IF(Tableau1[[#This Row],[Délais de prévenance]]="","",IF(Tableau1[[#This Row],[Délais de prévenance]]&lt;=TIMEVALUE("19:59:59"),"Non respecté","Respecté"))</f>
        <v>Respecté</v>
      </c>
      <c r="H24" s="20">
        <f ca="1">IF(AND(Tableau1[[#This Row],[Délais de prévenance]]&lt;TIMEVALUE("19:59:59"),Tableau1[[#This Row],[Délais de prévenance]]&gt;=TIMEVALUE("10:00")),1,0)</f>
        <v>0</v>
      </c>
      <c r="I24" s="20">
        <f ca="1">IF(AND(Tableau1[[#This Row],[Délais de prévenance]]&lt;TIMEVALUE("10:00"),Tableau1[[#This Row],[Délais de prévenance]]&gt;=TIMEVALUE("5:00")),1,0)</f>
        <v>0</v>
      </c>
      <c r="J24" s="20">
        <f ca="1">IF(AND(Tableau1[[#This Row],[Délais de prévenance]]&lt;TIMEVALUE("5:00"),Tableau1[[#This Row],[Délais de prévenance]]&gt;=TIMEVALUE("2:00")),1,0)</f>
        <v>0</v>
      </c>
      <c r="K24" s="20">
        <f ca="1">IF(Tableau1[[#This Row],[Délais de prévenance]]&lt;TIMEVALUE("2:00"),1,0)</f>
        <v>0</v>
      </c>
    </row>
    <row r="25" spans="1:11" hidden="1" x14ac:dyDescent="0.3">
      <c r="A25" s="3" t="s">
        <v>60</v>
      </c>
      <c r="B25" s="4">
        <v>45040</v>
      </c>
      <c r="C25" s="8">
        <v>0.67152777777777783</v>
      </c>
      <c r="D25" s="7">
        <v>45041</v>
      </c>
      <c r="E25" s="5">
        <v>0.52083333333333337</v>
      </c>
      <c r="F25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0.84930555555911269</v>
      </c>
      <c r="G25" s="3" t="str">
        <f ca="1">IF(Tableau1[[#This Row],[Délais de prévenance]]="","",IF(Tableau1[[#This Row],[Délais de prévenance]]&lt;=TIMEVALUE("19:59:59"),"Non respecté","Respecté"))</f>
        <v>Respecté</v>
      </c>
      <c r="H25" s="20">
        <f ca="1">IF(AND(Tableau1[[#This Row],[Délais de prévenance]]&lt;TIMEVALUE("19:59:59"),Tableau1[[#This Row],[Délais de prévenance]]&gt;=TIMEVALUE("10:00")),1,0)</f>
        <v>0</v>
      </c>
      <c r="I25" s="20">
        <f ca="1">IF(AND(Tableau1[[#This Row],[Délais de prévenance]]&lt;TIMEVALUE("10:00"),Tableau1[[#This Row],[Délais de prévenance]]&gt;=TIMEVALUE("5:00")),1,0)</f>
        <v>0</v>
      </c>
      <c r="J25" s="20">
        <f ca="1">IF(AND(Tableau1[[#This Row],[Délais de prévenance]]&lt;TIMEVALUE("5:00"),Tableau1[[#This Row],[Délais de prévenance]]&gt;=TIMEVALUE("2:00")),1,0)</f>
        <v>0</v>
      </c>
      <c r="K25" s="20">
        <f ca="1">IF(Tableau1[[#This Row],[Délais de prévenance]]&lt;TIMEVALUE("2:00"),1,0)</f>
        <v>0</v>
      </c>
    </row>
    <row r="26" spans="1:11" x14ac:dyDescent="0.3">
      <c r="A26" s="3" t="s">
        <v>61</v>
      </c>
      <c r="B26" s="4">
        <v>45041</v>
      </c>
      <c r="C26" s="8">
        <v>0.5541666666666667</v>
      </c>
      <c r="D26" s="7">
        <v>45041</v>
      </c>
      <c r="E26" s="5">
        <v>0.60416666666666663</v>
      </c>
      <c r="F26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4.9999999995634425E-2</v>
      </c>
      <c r="G26" s="3" t="str">
        <f ca="1">IF(Tableau1[[#This Row],[Délais de prévenance]]="","",IF(Tableau1[[#This Row],[Délais de prévenance]]&lt;=TIMEVALUE("19:59:59"),"Non respecté","Respecté"))</f>
        <v>Non respecté</v>
      </c>
      <c r="H26" s="20">
        <f ca="1">IF(AND(Tableau1[[#This Row],[Délais de prévenance]]&lt;TIMEVALUE("19:59:59"),Tableau1[[#This Row],[Délais de prévenance]]&gt;=TIMEVALUE("10:00")),1,0)</f>
        <v>0</v>
      </c>
      <c r="I26" s="20">
        <f ca="1">IF(AND(Tableau1[[#This Row],[Délais de prévenance]]&lt;TIMEVALUE("10:00"),Tableau1[[#This Row],[Délais de prévenance]]&gt;=TIMEVALUE("5:00")),1,0)</f>
        <v>0</v>
      </c>
      <c r="J26" s="20">
        <f ca="1">IF(AND(Tableau1[[#This Row],[Délais de prévenance]]&lt;TIMEVALUE("5:00"),Tableau1[[#This Row],[Délais de prévenance]]&gt;=TIMEVALUE("2:00")),1,0)</f>
        <v>0</v>
      </c>
      <c r="K26" s="20">
        <f ca="1">IF(Tableau1[[#This Row],[Délais de prévenance]]&lt;TIMEVALUE("2:00"),1,0)</f>
        <v>1</v>
      </c>
    </row>
    <row r="27" spans="1:11" x14ac:dyDescent="0.3">
      <c r="A27" s="3" t="s">
        <v>62</v>
      </c>
      <c r="B27" s="4">
        <v>45041</v>
      </c>
      <c r="C27" s="8">
        <v>0.5541666666666667</v>
      </c>
      <c r="D27" s="7">
        <v>45041</v>
      </c>
      <c r="E27" s="5">
        <v>0.60416666666666663</v>
      </c>
      <c r="F27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4.9999999995634425E-2</v>
      </c>
      <c r="G27" s="3" t="str">
        <f ca="1">IF(Tableau1[[#This Row],[Délais de prévenance]]="","",IF(Tableau1[[#This Row],[Délais de prévenance]]&lt;=TIMEVALUE("19:59:59"),"Non respecté","Respecté"))</f>
        <v>Non respecté</v>
      </c>
      <c r="H27" s="20">
        <f ca="1">IF(AND(Tableau1[[#This Row],[Délais de prévenance]]&lt;TIMEVALUE("19:59:59"),Tableau1[[#This Row],[Délais de prévenance]]&gt;=TIMEVALUE("10:00")),1,0)</f>
        <v>0</v>
      </c>
      <c r="I27" s="20">
        <f ca="1">IF(AND(Tableau1[[#This Row],[Délais de prévenance]]&lt;TIMEVALUE("10:00"),Tableau1[[#This Row],[Délais de prévenance]]&gt;=TIMEVALUE("5:00")),1,0)</f>
        <v>0</v>
      </c>
      <c r="J27" s="20">
        <f ca="1">IF(AND(Tableau1[[#This Row],[Délais de prévenance]]&lt;TIMEVALUE("5:00"),Tableau1[[#This Row],[Délais de prévenance]]&gt;=TIMEVALUE("2:00")),1,0)</f>
        <v>0</v>
      </c>
      <c r="K27" s="20">
        <f ca="1">IF(Tableau1[[#This Row],[Délais de prévenance]]&lt;TIMEVALUE("2:00"),1,0)</f>
        <v>1</v>
      </c>
    </row>
    <row r="28" spans="1:11" x14ac:dyDescent="0.3">
      <c r="A28" s="3" t="s">
        <v>63</v>
      </c>
      <c r="B28" s="4">
        <v>45041</v>
      </c>
      <c r="C28" s="8">
        <v>0.33333333333333331</v>
      </c>
      <c r="D28" s="7">
        <v>45041</v>
      </c>
      <c r="E28" s="5">
        <v>0.58333333333333337</v>
      </c>
      <c r="F28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0.25</v>
      </c>
      <c r="G28" s="3" t="str">
        <f ca="1">IF(Tableau1[[#This Row],[Délais de prévenance]]="","",IF(Tableau1[[#This Row],[Délais de prévenance]]&lt;=TIMEVALUE("19:59:59"),"Non respecté","Respecté"))</f>
        <v>Non respecté</v>
      </c>
      <c r="H28" s="20">
        <f ca="1">IF(AND(Tableau1[[#This Row],[Délais de prévenance]]&lt;TIMEVALUE("19:59:59"),Tableau1[[#This Row],[Délais de prévenance]]&gt;=TIMEVALUE("10:00")),1,0)</f>
        <v>0</v>
      </c>
      <c r="I28" s="20">
        <f ca="1">IF(AND(Tableau1[[#This Row],[Délais de prévenance]]&lt;TIMEVALUE("10:00"),Tableau1[[#This Row],[Délais de prévenance]]&gt;=TIMEVALUE("5:00")),1,0)</f>
        <v>1</v>
      </c>
      <c r="J28" s="20">
        <f ca="1">IF(AND(Tableau1[[#This Row],[Délais de prévenance]]&lt;TIMEVALUE("5:00"),Tableau1[[#This Row],[Délais de prévenance]]&gt;=TIMEVALUE("2:00")),1,0)</f>
        <v>0</v>
      </c>
      <c r="K28" s="20">
        <f ca="1">IF(Tableau1[[#This Row],[Délais de prévenance]]&lt;TIMEVALUE("2:00"),1,0)</f>
        <v>0</v>
      </c>
    </row>
    <row r="29" spans="1:11" hidden="1" x14ac:dyDescent="0.3">
      <c r="A29" s="3" t="s">
        <v>64</v>
      </c>
      <c r="B29" s="4">
        <v>45040</v>
      </c>
      <c r="C29" s="8">
        <v>0.42708333333333331</v>
      </c>
      <c r="D29" s="7">
        <v>45041</v>
      </c>
      <c r="E29" s="5">
        <v>0.5625</v>
      </c>
      <c r="F29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1.1354166666642413</v>
      </c>
      <c r="G29" s="3" t="str">
        <f ca="1">IF(Tableau1[[#This Row],[Délais de prévenance]]="","",IF(Tableau1[[#This Row],[Délais de prévenance]]&lt;=TIMEVALUE("19:59:59"),"Non respecté","Respecté"))</f>
        <v>Respecté</v>
      </c>
      <c r="H29" s="20">
        <f ca="1">IF(AND(Tableau1[[#This Row],[Délais de prévenance]]&lt;TIMEVALUE("19:59:59"),Tableau1[[#This Row],[Délais de prévenance]]&gt;=TIMEVALUE("10:00")),1,0)</f>
        <v>0</v>
      </c>
      <c r="I29" s="20">
        <f ca="1">IF(AND(Tableau1[[#This Row],[Délais de prévenance]]&lt;TIMEVALUE("10:00"),Tableau1[[#This Row],[Délais de prévenance]]&gt;=TIMEVALUE("5:00")),1,0)</f>
        <v>0</v>
      </c>
      <c r="J29" s="20">
        <f ca="1">IF(AND(Tableau1[[#This Row],[Délais de prévenance]]&lt;TIMEVALUE("5:00"),Tableau1[[#This Row],[Délais de prévenance]]&gt;=TIMEVALUE("2:00")),1,0)</f>
        <v>0</v>
      </c>
      <c r="K29" s="20">
        <f ca="1">IF(Tableau1[[#This Row],[Délais de prévenance]]&lt;TIMEVALUE("2:00"),1,0)</f>
        <v>0</v>
      </c>
    </row>
    <row r="30" spans="1:11" x14ac:dyDescent="0.3">
      <c r="A30" s="3" t="s">
        <v>65</v>
      </c>
      <c r="B30" s="4">
        <v>45041</v>
      </c>
      <c r="C30" s="8">
        <v>0.41180555555555554</v>
      </c>
      <c r="D30" s="7">
        <v>45041</v>
      </c>
      <c r="E30" s="5">
        <v>0.58333333333333337</v>
      </c>
      <c r="F30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0.17152777777664596</v>
      </c>
      <c r="G30" s="3" t="str">
        <f ca="1">IF(Tableau1[[#This Row],[Délais de prévenance]]="","",IF(Tableau1[[#This Row],[Délais de prévenance]]&lt;=TIMEVALUE("19:59:59"),"Non respecté","Respecté"))</f>
        <v>Non respecté</v>
      </c>
      <c r="H30" s="20">
        <f ca="1">IF(AND(Tableau1[[#This Row],[Délais de prévenance]]&lt;TIMEVALUE("19:59:59"),Tableau1[[#This Row],[Délais de prévenance]]&gt;=TIMEVALUE("10:00")),1,0)</f>
        <v>0</v>
      </c>
      <c r="I30" s="20">
        <f ca="1">IF(AND(Tableau1[[#This Row],[Délais de prévenance]]&lt;TIMEVALUE("10:00"),Tableau1[[#This Row],[Délais de prévenance]]&gt;=TIMEVALUE("5:00")),1,0)</f>
        <v>0</v>
      </c>
      <c r="J30" s="20">
        <f ca="1">IF(AND(Tableau1[[#This Row],[Délais de prévenance]]&lt;TIMEVALUE("5:00"),Tableau1[[#This Row],[Délais de prévenance]]&gt;=TIMEVALUE("2:00")),1,0)</f>
        <v>1</v>
      </c>
      <c r="K30" s="20">
        <f ca="1">IF(Tableau1[[#This Row],[Délais de prévenance]]&lt;TIMEVALUE("2:00"),1,0)</f>
        <v>0</v>
      </c>
    </row>
    <row r="31" spans="1:11" x14ac:dyDescent="0.3">
      <c r="A31" s="3" t="s">
        <v>66</v>
      </c>
      <c r="B31" s="4">
        <v>45041</v>
      </c>
      <c r="C31" s="8">
        <v>0.68055555555555547</v>
      </c>
      <c r="D31" s="7">
        <v>45041</v>
      </c>
      <c r="E31" s="5">
        <v>0.70833333333333337</v>
      </c>
      <c r="F31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2.7777777781011537E-2</v>
      </c>
      <c r="G31" s="3" t="str">
        <f ca="1">IF(Tableau1[[#This Row],[Délais de prévenance]]="","",IF(Tableau1[[#This Row],[Délais de prévenance]]&lt;=TIMEVALUE("19:59:59"),"Non respecté","Respecté"))</f>
        <v>Non respecté</v>
      </c>
      <c r="H31" s="20">
        <f ca="1">IF(AND(Tableau1[[#This Row],[Délais de prévenance]]&lt;TIMEVALUE("19:59:59"),Tableau1[[#This Row],[Délais de prévenance]]&gt;=TIMEVALUE("10:00")),1,0)</f>
        <v>0</v>
      </c>
      <c r="I31" s="20">
        <f ca="1">IF(AND(Tableau1[[#This Row],[Délais de prévenance]]&lt;TIMEVALUE("10:00"),Tableau1[[#This Row],[Délais de prévenance]]&gt;=TIMEVALUE("5:00")),1,0)</f>
        <v>0</v>
      </c>
      <c r="J31" s="20">
        <f ca="1">IF(AND(Tableau1[[#This Row],[Délais de prévenance]]&lt;TIMEVALUE("5:00"),Tableau1[[#This Row],[Délais de prévenance]]&gt;=TIMEVALUE("2:00")),1,0)</f>
        <v>0</v>
      </c>
      <c r="K31" s="20">
        <f ca="1">IF(Tableau1[[#This Row],[Délais de prévenance]]&lt;TIMEVALUE("2:00"),1,0)</f>
        <v>1</v>
      </c>
    </row>
    <row r="32" spans="1:11" x14ac:dyDescent="0.3">
      <c r="A32" s="3" t="s">
        <v>67</v>
      </c>
      <c r="B32" s="4">
        <v>45041</v>
      </c>
      <c r="C32" s="8">
        <v>0.3298611111111111</v>
      </c>
      <c r="D32" s="7">
        <v>45041</v>
      </c>
      <c r="E32" s="5">
        <v>0.89583333333333337</v>
      </c>
      <c r="F32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0.56597222222626442</v>
      </c>
      <c r="G32" s="3" t="str">
        <f ca="1">IF(Tableau1[[#This Row],[Délais de prévenance]]="","",IF(Tableau1[[#This Row],[Délais de prévenance]]&lt;=TIMEVALUE("19:59:59"),"Non respecté","Respecté"))</f>
        <v>Non respecté</v>
      </c>
      <c r="H32" s="20">
        <f ca="1">IF(AND(Tableau1[[#This Row],[Délais de prévenance]]&lt;TIMEVALUE("19:59:59"),Tableau1[[#This Row],[Délais de prévenance]]&gt;=TIMEVALUE("10:00")),1,0)</f>
        <v>1</v>
      </c>
      <c r="I32" s="20">
        <f ca="1">IF(AND(Tableau1[[#This Row],[Délais de prévenance]]&lt;TIMEVALUE("10:00"),Tableau1[[#This Row],[Délais de prévenance]]&gt;=TIMEVALUE("5:00")),1,0)</f>
        <v>0</v>
      </c>
      <c r="J32" s="20">
        <f ca="1">IF(AND(Tableau1[[#This Row],[Délais de prévenance]]&lt;TIMEVALUE("5:00"),Tableau1[[#This Row],[Délais de prévenance]]&gt;=TIMEVALUE("2:00")),1,0)</f>
        <v>0</v>
      </c>
      <c r="K32" s="20">
        <f ca="1">IF(Tableau1[[#This Row],[Délais de prévenance]]&lt;TIMEVALUE("2:00"),1,0)</f>
        <v>0</v>
      </c>
    </row>
    <row r="33" spans="1:11" x14ac:dyDescent="0.3">
      <c r="A33" s="3" t="s">
        <v>68</v>
      </c>
      <c r="B33" s="4">
        <v>45041</v>
      </c>
      <c r="C33" s="8">
        <v>0.33333333333333331</v>
      </c>
      <c r="D33" s="7">
        <v>45041</v>
      </c>
      <c r="E33" s="5">
        <v>0.89583333333333337</v>
      </c>
      <c r="F33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0.5625</v>
      </c>
      <c r="G33" s="3" t="str">
        <f ca="1">IF(Tableau1[[#This Row],[Délais de prévenance]]="","",IF(Tableau1[[#This Row],[Délais de prévenance]]&lt;=TIMEVALUE("19:59:59"),"Non respecté","Respecté"))</f>
        <v>Non respecté</v>
      </c>
      <c r="H33" s="20">
        <f ca="1">IF(AND(Tableau1[[#This Row],[Délais de prévenance]]&lt;TIMEVALUE("19:59:59"),Tableau1[[#This Row],[Délais de prévenance]]&gt;=TIMEVALUE("10:00")),1,0)</f>
        <v>1</v>
      </c>
      <c r="I33" s="20">
        <f ca="1">IF(AND(Tableau1[[#This Row],[Délais de prévenance]]&lt;TIMEVALUE("10:00"),Tableau1[[#This Row],[Délais de prévenance]]&gt;=TIMEVALUE("5:00")),1,0)</f>
        <v>0</v>
      </c>
      <c r="J33" s="20">
        <f ca="1">IF(AND(Tableau1[[#This Row],[Délais de prévenance]]&lt;TIMEVALUE("5:00"),Tableau1[[#This Row],[Délais de prévenance]]&gt;=TIMEVALUE("2:00")),1,0)</f>
        <v>0</v>
      </c>
      <c r="K33" s="20">
        <f ca="1">IF(Tableau1[[#This Row],[Délais de prévenance]]&lt;TIMEVALUE("2:00"),1,0)</f>
        <v>0</v>
      </c>
    </row>
    <row r="34" spans="1:11" x14ac:dyDescent="0.3">
      <c r="A34" s="3" t="s">
        <v>69</v>
      </c>
      <c r="B34" s="4">
        <v>45041</v>
      </c>
      <c r="C34" s="8">
        <v>0.47916666666666669</v>
      </c>
      <c r="D34" s="7">
        <v>45041</v>
      </c>
      <c r="E34" s="5">
        <v>0.875</v>
      </c>
      <c r="F34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0.39583333333575865</v>
      </c>
      <c r="G34" s="3" t="str">
        <f ca="1">IF(Tableau1[[#This Row],[Délais de prévenance]]="","",IF(Tableau1[[#This Row],[Délais de prévenance]]&lt;=TIMEVALUE("19:59:59"),"Non respecté","Respecté"))</f>
        <v>Non respecté</v>
      </c>
      <c r="H34" s="20">
        <f ca="1">IF(AND(Tableau1[[#This Row],[Délais de prévenance]]&lt;TIMEVALUE("19:59:59"),Tableau1[[#This Row],[Délais de prévenance]]&gt;=TIMEVALUE("10:00")),1,0)</f>
        <v>0</v>
      </c>
      <c r="I34" s="20">
        <f ca="1">IF(AND(Tableau1[[#This Row],[Délais de prévenance]]&lt;TIMEVALUE("10:00"),Tableau1[[#This Row],[Délais de prévenance]]&gt;=TIMEVALUE("5:00")),1,0)</f>
        <v>1</v>
      </c>
      <c r="J34" s="20">
        <f ca="1">IF(AND(Tableau1[[#This Row],[Délais de prévenance]]&lt;TIMEVALUE("5:00"),Tableau1[[#This Row],[Délais de prévenance]]&gt;=TIMEVALUE("2:00")),1,0)</f>
        <v>0</v>
      </c>
      <c r="K34" s="20">
        <f ca="1">IF(Tableau1[[#This Row],[Délais de prévenance]]&lt;TIMEVALUE("2:00"),1,0)</f>
        <v>0</v>
      </c>
    </row>
    <row r="35" spans="1:11" hidden="1" x14ac:dyDescent="0.3">
      <c r="A35" s="3" t="s">
        <v>70</v>
      </c>
      <c r="B35" s="4">
        <v>45040</v>
      </c>
      <c r="C35" s="8">
        <v>0.42708333333333331</v>
      </c>
      <c r="D35" s="7">
        <v>45041</v>
      </c>
      <c r="E35" s="5">
        <v>0.26041666666666669</v>
      </c>
      <c r="F35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0.83333333332848269</v>
      </c>
      <c r="G35" s="3" t="str">
        <f ca="1">IF(Tableau1[[#This Row],[Délais de prévenance]]="","",IF(Tableau1[[#This Row],[Délais de prévenance]]&lt;=TIMEVALUE("19:59:59"),"Non respecté","Respecté"))</f>
        <v>Respecté</v>
      </c>
      <c r="H35" s="20">
        <f ca="1">IF(AND(Tableau1[[#This Row],[Délais de prévenance]]&lt;TIMEVALUE("19:59:59"),Tableau1[[#This Row],[Délais de prévenance]]&gt;=TIMEVALUE("10:00")),1,0)</f>
        <v>0</v>
      </c>
      <c r="I35" s="20">
        <f ca="1">IF(AND(Tableau1[[#This Row],[Délais de prévenance]]&lt;TIMEVALUE("10:00"),Tableau1[[#This Row],[Délais de prévenance]]&gt;=TIMEVALUE("5:00")),1,0)</f>
        <v>0</v>
      </c>
      <c r="J35" s="20">
        <f ca="1">IF(AND(Tableau1[[#This Row],[Délais de prévenance]]&lt;TIMEVALUE("5:00"),Tableau1[[#This Row],[Délais de prévenance]]&gt;=TIMEVALUE("2:00")),1,0)</f>
        <v>0</v>
      </c>
      <c r="K35" s="20">
        <f ca="1">IF(Tableau1[[#This Row],[Délais de prévenance]]&lt;TIMEVALUE("2:00"),1,0)</f>
        <v>0</v>
      </c>
    </row>
    <row r="36" spans="1:11" hidden="1" x14ac:dyDescent="0.3">
      <c r="A36" s="3" t="s">
        <v>71</v>
      </c>
      <c r="B36" s="4">
        <v>45041</v>
      </c>
      <c r="C36" s="8">
        <v>0.58333333333333337</v>
      </c>
      <c r="D36" s="7">
        <v>45042</v>
      </c>
      <c r="E36" s="5">
        <v>0.52083333333333337</v>
      </c>
      <c r="F36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0.9375</v>
      </c>
      <c r="G36" s="3" t="str">
        <f ca="1">IF(Tableau1[[#This Row],[Délais de prévenance]]="","",IF(Tableau1[[#This Row],[Délais de prévenance]]&lt;=TIMEVALUE("19:59:59"),"Non respecté","Respecté"))</f>
        <v>Respecté</v>
      </c>
      <c r="H36" s="20">
        <f ca="1">IF(AND(Tableau1[[#This Row],[Délais de prévenance]]&lt;TIMEVALUE("19:59:59"),Tableau1[[#This Row],[Délais de prévenance]]&gt;=TIMEVALUE("10:00")),1,0)</f>
        <v>0</v>
      </c>
      <c r="I36" s="20">
        <f ca="1">IF(AND(Tableau1[[#This Row],[Délais de prévenance]]&lt;TIMEVALUE("10:00"),Tableau1[[#This Row],[Délais de prévenance]]&gt;=TIMEVALUE("5:00")),1,0)</f>
        <v>0</v>
      </c>
      <c r="J36" s="20">
        <f ca="1">IF(AND(Tableau1[[#This Row],[Délais de prévenance]]&lt;TIMEVALUE("5:00"),Tableau1[[#This Row],[Délais de prévenance]]&gt;=TIMEVALUE("2:00")),1,0)</f>
        <v>0</v>
      </c>
      <c r="K36" s="20">
        <f ca="1">IF(Tableau1[[#This Row],[Délais de prévenance]]&lt;TIMEVALUE("2:00"),1,0)</f>
        <v>0</v>
      </c>
    </row>
    <row r="37" spans="1:11" x14ac:dyDescent="0.3">
      <c r="A37" s="3" t="s">
        <v>72</v>
      </c>
      <c r="B37" s="4">
        <v>45041</v>
      </c>
      <c r="C37" s="8">
        <v>0.81944444444444453</v>
      </c>
      <c r="D37" s="7">
        <v>45042</v>
      </c>
      <c r="E37" s="5">
        <v>0.58333333333333337</v>
      </c>
      <c r="F37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0.76388888889050577</v>
      </c>
      <c r="G37" s="3" t="str">
        <f ca="1">IF(Tableau1[[#This Row],[Délais de prévenance]]="","",IF(Tableau1[[#This Row],[Délais de prévenance]]&lt;=TIMEVALUE("19:59:59"),"Non respecté","Respecté"))</f>
        <v>Non respecté</v>
      </c>
      <c r="H37" s="20">
        <f ca="1">IF(AND(Tableau1[[#This Row],[Délais de prévenance]]&lt;TIMEVALUE("19:59:59"),Tableau1[[#This Row],[Délais de prévenance]]&gt;=TIMEVALUE("10:00")),1,0)</f>
        <v>1</v>
      </c>
      <c r="I37" s="20">
        <f ca="1">IF(AND(Tableau1[[#This Row],[Délais de prévenance]]&lt;TIMEVALUE("10:00"),Tableau1[[#This Row],[Délais de prévenance]]&gt;=TIMEVALUE("5:00")),1,0)</f>
        <v>0</v>
      </c>
      <c r="J37" s="20">
        <f ca="1">IF(AND(Tableau1[[#This Row],[Délais de prévenance]]&lt;TIMEVALUE("5:00"),Tableau1[[#This Row],[Délais de prévenance]]&gt;=TIMEVALUE("2:00")),1,0)</f>
        <v>0</v>
      </c>
      <c r="K37" s="20">
        <f ca="1">IF(Tableau1[[#This Row],[Délais de prévenance]]&lt;TIMEVALUE("2:00"),1,0)</f>
        <v>0</v>
      </c>
    </row>
    <row r="38" spans="1:11" x14ac:dyDescent="0.3">
      <c r="A38" s="3" t="s">
        <v>73</v>
      </c>
      <c r="B38" s="4">
        <v>45041</v>
      </c>
      <c r="C38" s="8">
        <v>0.54305555555555551</v>
      </c>
      <c r="D38" s="7">
        <v>45042</v>
      </c>
      <c r="E38" s="5">
        <v>0.29166666666666669</v>
      </c>
      <c r="F38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0.74861111110658385</v>
      </c>
      <c r="G38" s="3" t="str">
        <f ca="1">IF(Tableau1[[#This Row],[Délais de prévenance]]="","",IF(Tableau1[[#This Row],[Délais de prévenance]]&lt;=TIMEVALUE("19:59:59"),"Non respecté","Respecté"))</f>
        <v>Non respecté</v>
      </c>
      <c r="H38" s="20">
        <f ca="1">IF(AND(Tableau1[[#This Row],[Délais de prévenance]]&lt;TIMEVALUE("19:59:59"),Tableau1[[#This Row],[Délais de prévenance]]&gt;=TIMEVALUE("10:00")),1,0)</f>
        <v>1</v>
      </c>
      <c r="I38" s="20">
        <f ca="1">IF(AND(Tableau1[[#This Row],[Délais de prévenance]]&lt;TIMEVALUE("10:00"),Tableau1[[#This Row],[Délais de prévenance]]&gt;=TIMEVALUE("5:00")),1,0)</f>
        <v>0</v>
      </c>
      <c r="J38" s="20">
        <f ca="1">IF(AND(Tableau1[[#This Row],[Délais de prévenance]]&lt;TIMEVALUE("5:00"),Tableau1[[#This Row],[Délais de prévenance]]&gt;=TIMEVALUE("2:00")),1,0)</f>
        <v>0</v>
      </c>
      <c r="K38" s="20">
        <f ca="1">IF(Tableau1[[#This Row],[Délais de prévenance]]&lt;TIMEVALUE("2:00"),1,0)</f>
        <v>0</v>
      </c>
    </row>
    <row r="39" spans="1:11" x14ac:dyDescent="0.3">
      <c r="A39" s="3" t="s">
        <v>74</v>
      </c>
      <c r="B39" s="4">
        <v>45043</v>
      </c>
      <c r="C39" s="8">
        <v>0.29166666666666669</v>
      </c>
      <c r="D39" s="7">
        <v>45043</v>
      </c>
      <c r="E39" s="5">
        <v>0.29166666666666669</v>
      </c>
      <c r="F39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</v>
      </c>
      <c r="G39" s="3" t="str">
        <f ca="1">IF(Tableau1[[#This Row],[Délais de prévenance]]="","",IF(Tableau1[[#This Row],[Délais de prévenance]]&lt;=TIMEVALUE("19:59:59"),"Non respecté","Respecté"))</f>
        <v>Non respecté</v>
      </c>
      <c r="H39" s="20">
        <f ca="1">IF(AND(Tableau1[[#This Row],[Délais de prévenance]]&lt;TIMEVALUE("19:59:59"),Tableau1[[#This Row],[Délais de prévenance]]&gt;=TIMEVALUE("10:00")),1,0)</f>
        <v>0</v>
      </c>
      <c r="I39" s="20">
        <f ca="1">IF(AND(Tableau1[[#This Row],[Délais de prévenance]]&lt;TIMEVALUE("10:00"),Tableau1[[#This Row],[Délais de prévenance]]&gt;=TIMEVALUE("5:00")),1,0)</f>
        <v>0</v>
      </c>
      <c r="J39" s="20">
        <f ca="1">IF(AND(Tableau1[[#This Row],[Délais de prévenance]]&lt;TIMEVALUE("5:00"),Tableau1[[#This Row],[Délais de prévenance]]&gt;=TIMEVALUE("2:00")),1,0)</f>
        <v>0</v>
      </c>
      <c r="K39" s="20">
        <f ca="1">IF(Tableau1[[#This Row],[Délais de prévenance]]&lt;TIMEVALUE("2:00"),1,0)</f>
        <v>1</v>
      </c>
    </row>
    <row r="40" spans="1:11" x14ac:dyDescent="0.3">
      <c r="A40" s="3" t="s">
        <v>75</v>
      </c>
      <c r="B40" s="4">
        <v>45043</v>
      </c>
      <c r="C40" s="8">
        <v>0.29166666666666669</v>
      </c>
      <c r="D40" s="7">
        <v>45043</v>
      </c>
      <c r="E40" s="5">
        <v>0.29166666666666669</v>
      </c>
      <c r="F40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</v>
      </c>
      <c r="G40" s="3" t="str">
        <f ca="1">IF(Tableau1[[#This Row],[Délais de prévenance]]="","",IF(Tableau1[[#This Row],[Délais de prévenance]]&lt;=TIMEVALUE("19:59:59"),"Non respecté","Respecté"))</f>
        <v>Non respecté</v>
      </c>
      <c r="H40" s="20">
        <f ca="1">IF(AND(Tableau1[[#This Row],[Délais de prévenance]]&lt;TIMEVALUE("19:59:59"),Tableau1[[#This Row],[Délais de prévenance]]&gt;=TIMEVALUE("10:00")),1,0)</f>
        <v>0</v>
      </c>
      <c r="I40" s="20">
        <f ca="1">IF(AND(Tableau1[[#This Row],[Délais de prévenance]]&lt;TIMEVALUE("10:00"),Tableau1[[#This Row],[Délais de prévenance]]&gt;=TIMEVALUE("5:00")),1,0)</f>
        <v>0</v>
      </c>
      <c r="J40" s="20">
        <f ca="1">IF(AND(Tableau1[[#This Row],[Délais de prévenance]]&lt;TIMEVALUE("5:00"),Tableau1[[#This Row],[Délais de prévenance]]&gt;=TIMEVALUE("2:00")),1,0)</f>
        <v>0</v>
      </c>
      <c r="K40" s="20">
        <f ca="1">IF(Tableau1[[#This Row],[Délais de prévenance]]&lt;TIMEVALUE("2:00"),1,0)</f>
        <v>1</v>
      </c>
    </row>
    <row r="41" spans="1:11" x14ac:dyDescent="0.3">
      <c r="A41" s="3" t="s">
        <v>76</v>
      </c>
      <c r="B41" s="4">
        <v>45043</v>
      </c>
      <c r="C41" s="8">
        <v>0.28125</v>
      </c>
      <c r="D41" s="7">
        <v>45043</v>
      </c>
      <c r="E41" s="5">
        <v>0.29166666666666669</v>
      </c>
      <c r="F41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1.0416666664241347E-2</v>
      </c>
      <c r="G41" s="3" t="str">
        <f ca="1">IF(Tableau1[[#This Row],[Délais de prévenance]]="","",IF(Tableau1[[#This Row],[Délais de prévenance]]&lt;=TIMEVALUE("19:59:59"),"Non respecté","Respecté"))</f>
        <v>Non respecté</v>
      </c>
      <c r="H41" s="20">
        <f ca="1">IF(AND(Tableau1[[#This Row],[Délais de prévenance]]&lt;TIMEVALUE("19:59:59"),Tableau1[[#This Row],[Délais de prévenance]]&gt;=TIMEVALUE("10:00")),1,0)</f>
        <v>0</v>
      </c>
      <c r="I41" s="20">
        <f ca="1">IF(AND(Tableau1[[#This Row],[Délais de prévenance]]&lt;TIMEVALUE("10:00"),Tableau1[[#This Row],[Délais de prévenance]]&gt;=TIMEVALUE("5:00")),1,0)</f>
        <v>0</v>
      </c>
      <c r="J41" s="20">
        <f ca="1">IF(AND(Tableau1[[#This Row],[Délais de prévenance]]&lt;TIMEVALUE("5:00"),Tableau1[[#This Row],[Délais de prévenance]]&gt;=TIMEVALUE("2:00")),1,0)</f>
        <v>0</v>
      </c>
      <c r="K41" s="20">
        <f ca="1">IF(Tableau1[[#This Row],[Délais de prévenance]]&lt;TIMEVALUE("2:00"),1,0)</f>
        <v>1</v>
      </c>
    </row>
    <row r="42" spans="1:11" x14ac:dyDescent="0.3">
      <c r="A42" s="3" t="s">
        <v>77</v>
      </c>
      <c r="B42" s="4">
        <v>45043</v>
      </c>
      <c r="C42" s="8">
        <v>0.40833333333333338</v>
      </c>
      <c r="D42" s="7">
        <v>45043</v>
      </c>
      <c r="E42" s="5">
        <v>0.83333333333333337</v>
      </c>
      <c r="F42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0.42500000000291038</v>
      </c>
      <c r="G42" s="3" t="str">
        <f ca="1">IF(Tableau1[[#This Row],[Délais de prévenance]]="","",IF(Tableau1[[#This Row],[Délais de prévenance]]&lt;=TIMEVALUE("19:59:59"),"Non respecté","Respecté"))</f>
        <v>Non respecté</v>
      </c>
      <c r="H42" s="20">
        <f ca="1">IF(AND(Tableau1[[#This Row],[Délais de prévenance]]&lt;TIMEVALUE("19:59:59"),Tableau1[[#This Row],[Délais de prévenance]]&gt;=TIMEVALUE("10:00")),1,0)</f>
        <v>1</v>
      </c>
      <c r="I42" s="20">
        <f ca="1">IF(AND(Tableau1[[#This Row],[Délais de prévenance]]&lt;TIMEVALUE("10:00"),Tableau1[[#This Row],[Délais de prévenance]]&gt;=TIMEVALUE("5:00")),1,0)</f>
        <v>0</v>
      </c>
      <c r="J42" s="20">
        <f ca="1">IF(AND(Tableau1[[#This Row],[Délais de prévenance]]&lt;TIMEVALUE("5:00"),Tableau1[[#This Row],[Délais de prévenance]]&gt;=TIMEVALUE("2:00")),1,0)</f>
        <v>0</v>
      </c>
      <c r="K42" s="20">
        <f ca="1">IF(Tableau1[[#This Row],[Délais de prévenance]]&lt;TIMEVALUE("2:00"),1,0)</f>
        <v>0</v>
      </c>
    </row>
    <row r="43" spans="1:11" x14ac:dyDescent="0.3">
      <c r="A43" s="3" t="s">
        <v>78</v>
      </c>
      <c r="B43" s="4">
        <v>45043</v>
      </c>
      <c r="C43" s="8">
        <v>0.42152777777777778</v>
      </c>
      <c r="D43" s="7">
        <v>45043</v>
      </c>
      <c r="E43" s="5">
        <v>0.45833333333333331</v>
      </c>
      <c r="F43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3.680555555911269E-2</v>
      </c>
      <c r="G43" s="3" t="str">
        <f ca="1">IF(Tableau1[[#This Row],[Délais de prévenance]]="","",IF(Tableau1[[#This Row],[Délais de prévenance]]&lt;=TIMEVALUE("19:59:59"),"Non respecté","Respecté"))</f>
        <v>Non respecté</v>
      </c>
      <c r="H43" s="20">
        <f ca="1">IF(AND(Tableau1[[#This Row],[Délais de prévenance]]&lt;TIMEVALUE("19:59:59"),Tableau1[[#This Row],[Délais de prévenance]]&gt;=TIMEVALUE("10:00")),1,0)</f>
        <v>0</v>
      </c>
      <c r="I43" s="20">
        <f ca="1">IF(AND(Tableau1[[#This Row],[Délais de prévenance]]&lt;TIMEVALUE("10:00"),Tableau1[[#This Row],[Délais de prévenance]]&gt;=TIMEVALUE("5:00")),1,0)</f>
        <v>0</v>
      </c>
      <c r="J43" s="20">
        <f ca="1">IF(AND(Tableau1[[#This Row],[Délais de prévenance]]&lt;TIMEVALUE("5:00"),Tableau1[[#This Row],[Délais de prévenance]]&gt;=TIMEVALUE("2:00")),1,0)</f>
        <v>0</v>
      </c>
      <c r="K43" s="20">
        <f ca="1">IF(Tableau1[[#This Row],[Délais de prévenance]]&lt;TIMEVALUE("2:00"),1,0)</f>
        <v>1</v>
      </c>
    </row>
    <row r="44" spans="1:11" x14ac:dyDescent="0.3">
      <c r="A44" s="3" t="s">
        <v>79</v>
      </c>
      <c r="B44" s="4">
        <v>45044</v>
      </c>
      <c r="C44" s="8">
        <v>0.35833333333333334</v>
      </c>
      <c r="D44" s="7">
        <v>45044</v>
      </c>
      <c r="E44" s="5">
        <v>0.41666666666666669</v>
      </c>
      <c r="F44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5.8333333334303461E-2</v>
      </c>
      <c r="G44" s="3" t="str">
        <f ca="1">IF(Tableau1[[#This Row],[Délais de prévenance]]="","",IF(Tableau1[[#This Row],[Délais de prévenance]]&lt;=TIMEVALUE("19:59:59"),"Non respecté","Respecté"))</f>
        <v>Non respecté</v>
      </c>
      <c r="H44" s="20">
        <f ca="1">IF(AND(Tableau1[[#This Row],[Délais de prévenance]]&lt;TIMEVALUE("19:59:59"),Tableau1[[#This Row],[Délais de prévenance]]&gt;=TIMEVALUE("10:00")),1,0)</f>
        <v>0</v>
      </c>
      <c r="I44" s="20">
        <f ca="1">IF(AND(Tableau1[[#This Row],[Délais de prévenance]]&lt;TIMEVALUE("10:00"),Tableau1[[#This Row],[Délais de prévenance]]&gt;=TIMEVALUE("5:00")),1,0)</f>
        <v>0</v>
      </c>
      <c r="J44" s="20">
        <f ca="1">IF(AND(Tableau1[[#This Row],[Délais de prévenance]]&lt;TIMEVALUE("5:00"),Tableau1[[#This Row],[Délais de prévenance]]&gt;=TIMEVALUE("2:00")),1,0)</f>
        <v>0</v>
      </c>
      <c r="K44" s="20">
        <f ca="1">IF(Tableau1[[#This Row],[Délais de prévenance]]&lt;TIMEVALUE("2:00"),1,0)</f>
        <v>1</v>
      </c>
    </row>
    <row r="45" spans="1:11" x14ac:dyDescent="0.3">
      <c r="A45" s="3" t="s">
        <v>80</v>
      </c>
      <c r="B45" s="4">
        <v>45043</v>
      </c>
      <c r="C45" s="8">
        <v>0.47013888888888888</v>
      </c>
      <c r="D45" s="7">
        <v>45044</v>
      </c>
      <c r="E45" s="5">
        <v>0.25</v>
      </c>
      <c r="F45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0.77986111111385981</v>
      </c>
      <c r="G45" s="3" t="str">
        <f ca="1">IF(Tableau1[[#This Row],[Délais de prévenance]]="","",IF(Tableau1[[#This Row],[Délais de prévenance]]&lt;=TIMEVALUE("19:59:59"),"Non respecté","Respecté"))</f>
        <v>Non respecté</v>
      </c>
      <c r="H45" s="20">
        <f ca="1">IF(AND(Tableau1[[#This Row],[Délais de prévenance]]&lt;TIMEVALUE("19:59:59"),Tableau1[[#This Row],[Délais de prévenance]]&gt;=TIMEVALUE("10:00")),1,0)</f>
        <v>1</v>
      </c>
      <c r="I45" s="20">
        <f ca="1">IF(AND(Tableau1[[#This Row],[Délais de prévenance]]&lt;TIMEVALUE("10:00"),Tableau1[[#This Row],[Délais de prévenance]]&gt;=TIMEVALUE("5:00")),1,0)</f>
        <v>0</v>
      </c>
      <c r="J45" s="20">
        <f ca="1">IF(AND(Tableau1[[#This Row],[Délais de prévenance]]&lt;TIMEVALUE("5:00"),Tableau1[[#This Row],[Délais de prévenance]]&gt;=TIMEVALUE("2:00")),1,0)</f>
        <v>0</v>
      </c>
      <c r="K45" s="20">
        <f ca="1">IF(Tableau1[[#This Row],[Délais de prévenance]]&lt;TIMEVALUE("2:00"),1,0)</f>
        <v>0</v>
      </c>
    </row>
    <row r="46" spans="1:11" x14ac:dyDescent="0.3">
      <c r="A46" s="3" t="s">
        <v>81</v>
      </c>
      <c r="B46" s="4">
        <v>45044</v>
      </c>
      <c r="C46" s="8">
        <v>0.29166666666666669</v>
      </c>
      <c r="D46" s="7">
        <v>45044</v>
      </c>
      <c r="E46" s="5">
        <v>0.29166666666666669</v>
      </c>
      <c r="F46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</v>
      </c>
      <c r="G46" s="3" t="str">
        <f ca="1">IF(Tableau1[[#This Row],[Délais de prévenance]]="","",IF(Tableau1[[#This Row],[Délais de prévenance]]&lt;=TIMEVALUE("19:59:59"),"Non respecté","Respecté"))</f>
        <v>Non respecté</v>
      </c>
      <c r="H46" s="20">
        <f ca="1">IF(AND(Tableau1[[#This Row],[Délais de prévenance]]&lt;TIMEVALUE("19:59:59"),Tableau1[[#This Row],[Délais de prévenance]]&gt;=TIMEVALUE("10:00")),1,0)</f>
        <v>0</v>
      </c>
      <c r="I46" s="20">
        <f ca="1">IF(AND(Tableau1[[#This Row],[Délais de prévenance]]&lt;TIMEVALUE("10:00"),Tableau1[[#This Row],[Délais de prévenance]]&gt;=TIMEVALUE("5:00")),1,0)</f>
        <v>0</v>
      </c>
      <c r="J46" s="20">
        <f ca="1">IF(AND(Tableau1[[#This Row],[Délais de prévenance]]&lt;TIMEVALUE("5:00"),Tableau1[[#This Row],[Délais de prévenance]]&gt;=TIMEVALUE("2:00")),1,0)</f>
        <v>0</v>
      </c>
      <c r="K46" s="20">
        <f ca="1">IF(Tableau1[[#This Row],[Délais de prévenance]]&lt;TIMEVALUE("2:00"),1,0)</f>
        <v>1</v>
      </c>
    </row>
    <row r="47" spans="1:11" x14ac:dyDescent="0.3">
      <c r="A47" s="3" t="s">
        <v>82</v>
      </c>
      <c r="B47" s="4">
        <v>45044</v>
      </c>
      <c r="C47" s="8">
        <v>0.28125</v>
      </c>
      <c r="D47" s="7">
        <v>45044</v>
      </c>
      <c r="E47" s="5">
        <v>0.30555555555555552</v>
      </c>
      <c r="F47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2.4305555554747116E-2</v>
      </c>
      <c r="G47" s="3" t="str">
        <f ca="1">IF(Tableau1[[#This Row],[Délais de prévenance]]="","",IF(Tableau1[[#This Row],[Délais de prévenance]]&lt;=TIMEVALUE("19:59:59"),"Non respecté","Respecté"))</f>
        <v>Non respecté</v>
      </c>
      <c r="H47" s="20">
        <f ca="1">IF(AND(Tableau1[[#This Row],[Délais de prévenance]]&lt;TIMEVALUE("19:59:59"),Tableau1[[#This Row],[Délais de prévenance]]&gt;=TIMEVALUE("10:00")),1,0)</f>
        <v>0</v>
      </c>
      <c r="I47" s="20">
        <f ca="1">IF(AND(Tableau1[[#This Row],[Délais de prévenance]]&lt;TIMEVALUE("10:00"),Tableau1[[#This Row],[Délais de prévenance]]&gt;=TIMEVALUE("5:00")),1,0)</f>
        <v>0</v>
      </c>
      <c r="J47" s="20">
        <f ca="1">IF(AND(Tableau1[[#This Row],[Délais de prévenance]]&lt;TIMEVALUE("5:00"),Tableau1[[#This Row],[Délais de prévenance]]&gt;=TIMEVALUE("2:00")),1,0)</f>
        <v>0</v>
      </c>
      <c r="K47" s="20">
        <f ca="1">IF(Tableau1[[#This Row],[Délais de prévenance]]&lt;TIMEVALUE("2:00"),1,0)</f>
        <v>1</v>
      </c>
    </row>
    <row r="48" spans="1:11" x14ac:dyDescent="0.3">
      <c r="A48" s="3" t="s">
        <v>83</v>
      </c>
      <c r="B48" s="4">
        <v>45043</v>
      </c>
      <c r="C48" s="8">
        <v>0.52083333333333337</v>
      </c>
      <c r="D48" s="7">
        <v>45044</v>
      </c>
      <c r="E48" s="5">
        <v>0.33333333333333331</v>
      </c>
      <c r="F48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0.8125</v>
      </c>
      <c r="G48" s="3" t="str">
        <f ca="1">IF(Tableau1[[#This Row],[Délais de prévenance]]="","",IF(Tableau1[[#This Row],[Délais de prévenance]]&lt;=TIMEVALUE("19:59:59"),"Non respecté","Respecté"))</f>
        <v>Non respecté</v>
      </c>
      <c r="H48" s="20">
        <f ca="1">IF(AND(Tableau1[[#This Row],[Délais de prévenance]]&lt;TIMEVALUE("19:59:59"),Tableau1[[#This Row],[Délais de prévenance]]&gt;=TIMEVALUE("10:00")),1,0)</f>
        <v>1</v>
      </c>
      <c r="I48" s="20">
        <f ca="1">IF(AND(Tableau1[[#This Row],[Délais de prévenance]]&lt;TIMEVALUE("10:00"),Tableau1[[#This Row],[Délais de prévenance]]&gt;=TIMEVALUE("5:00")),1,0)</f>
        <v>0</v>
      </c>
      <c r="J48" s="20">
        <f ca="1">IF(AND(Tableau1[[#This Row],[Délais de prévenance]]&lt;TIMEVALUE("5:00"),Tableau1[[#This Row],[Délais de prévenance]]&gt;=TIMEVALUE("2:00")),1,0)</f>
        <v>0</v>
      </c>
      <c r="K48" s="20">
        <f ca="1">IF(Tableau1[[#This Row],[Délais de prévenance]]&lt;TIMEVALUE("2:00"),1,0)</f>
        <v>0</v>
      </c>
    </row>
    <row r="49" spans="1:11" x14ac:dyDescent="0.3">
      <c r="A49" s="3" t="s">
        <v>84</v>
      </c>
      <c r="B49" s="4">
        <v>45044</v>
      </c>
      <c r="C49" s="8">
        <v>0.33333333333333331</v>
      </c>
      <c r="D49" s="7">
        <v>45044</v>
      </c>
      <c r="E49" s="5">
        <v>0.33333333333333331</v>
      </c>
      <c r="F49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</v>
      </c>
      <c r="G49" s="3" t="str">
        <f ca="1">IF(Tableau1[[#This Row],[Délais de prévenance]]="","",IF(Tableau1[[#This Row],[Délais de prévenance]]&lt;=TIMEVALUE("19:59:59"),"Non respecté","Respecté"))</f>
        <v>Non respecté</v>
      </c>
      <c r="H49" s="20">
        <f ca="1">IF(AND(Tableau1[[#This Row],[Délais de prévenance]]&lt;TIMEVALUE("19:59:59"),Tableau1[[#This Row],[Délais de prévenance]]&gt;=TIMEVALUE("10:00")),1,0)</f>
        <v>0</v>
      </c>
      <c r="I49" s="20">
        <f ca="1">IF(AND(Tableau1[[#This Row],[Délais de prévenance]]&lt;TIMEVALUE("10:00"),Tableau1[[#This Row],[Délais de prévenance]]&gt;=TIMEVALUE("5:00")),1,0)</f>
        <v>0</v>
      </c>
      <c r="J49" s="20">
        <f ca="1">IF(AND(Tableau1[[#This Row],[Délais de prévenance]]&lt;TIMEVALUE("5:00"),Tableau1[[#This Row],[Délais de prévenance]]&gt;=TIMEVALUE("2:00")),1,0)</f>
        <v>0</v>
      </c>
      <c r="K49" s="20">
        <f ca="1">IF(Tableau1[[#This Row],[Délais de prévenance]]&lt;TIMEVALUE("2:00"),1,0)</f>
        <v>1</v>
      </c>
    </row>
    <row r="50" spans="1:11" hidden="1" x14ac:dyDescent="0.3">
      <c r="A50" s="3" t="s">
        <v>85</v>
      </c>
      <c r="B50" s="4">
        <v>45044</v>
      </c>
      <c r="C50" s="8">
        <v>0.875</v>
      </c>
      <c r="D50" s="7">
        <v>45048</v>
      </c>
      <c r="E50" s="5">
        <v>0.875</v>
      </c>
      <c r="F50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1</v>
      </c>
      <c r="G50" s="3" t="str">
        <f ca="1">IF(Tableau1[[#This Row],[Délais de prévenance]]="","",IF(Tableau1[[#This Row],[Délais de prévenance]]&lt;=TIMEVALUE("19:59:59"),"Non respecté","Respecté"))</f>
        <v>Respecté</v>
      </c>
      <c r="H50" s="20">
        <f ca="1">IF(AND(Tableau1[[#This Row],[Délais de prévenance]]&lt;TIMEVALUE("19:59:59"),Tableau1[[#This Row],[Délais de prévenance]]&gt;=TIMEVALUE("10:00")),1,0)</f>
        <v>0</v>
      </c>
      <c r="I50" s="20">
        <f ca="1">IF(AND(Tableau1[[#This Row],[Délais de prévenance]]&lt;TIMEVALUE("10:00"),Tableau1[[#This Row],[Délais de prévenance]]&gt;=TIMEVALUE("5:00")),1,0)</f>
        <v>0</v>
      </c>
      <c r="J50" s="20">
        <f ca="1">IF(AND(Tableau1[[#This Row],[Délais de prévenance]]&lt;TIMEVALUE("5:00"),Tableau1[[#This Row],[Délais de prévenance]]&gt;=TIMEVALUE("2:00")),1,0)</f>
        <v>0</v>
      </c>
      <c r="K50" s="20">
        <f ca="1">IF(Tableau1[[#This Row],[Délais de prévenance]]&lt;TIMEVALUE("2:00"),1,0)</f>
        <v>0</v>
      </c>
    </row>
    <row r="51" spans="1:11" x14ac:dyDescent="0.3">
      <c r="A51" s="3" t="s">
        <v>86</v>
      </c>
      <c r="B51" s="4">
        <v>45044</v>
      </c>
      <c r="C51" s="8">
        <v>0.66666666666666663</v>
      </c>
      <c r="D51" s="7">
        <v>45048</v>
      </c>
      <c r="E51" s="5">
        <v>0.25</v>
      </c>
      <c r="F51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0.58333333333575865</v>
      </c>
      <c r="G51" s="3" t="str">
        <f ca="1">IF(Tableau1[[#This Row],[Délais de prévenance]]="","",IF(Tableau1[[#This Row],[Délais de prévenance]]&lt;=TIMEVALUE("19:59:59"),"Non respecté","Respecté"))</f>
        <v>Non respecté</v>
      </c>
      <c r="H51" s="20">
        <f ca="1">IF(AND(Tableau1[[#This Row],[Délais de prévenance]]&lt;TIMEVALUE("19:59:59"),Tableau1[[#This Row],[Délais de prévenance]]&gt;=TIMEVALUE("10:00")),1,0)</f>
        <v>1</v>
      </c>
      <c r="I51" s="20">
        <f ca="1">IF(AND(Tableau1[[#This Row],[Délais de prévenance]]&lt;TIMEVALUE("10:00"),Tableau1[[#This Row],[Délais de prévenance]]&gt;=TIMEVALUE("5:00")),1,0)</f>
        <v>0</v>
      </c>
      <c r="J51" s="20">
        <f ca="1">IF(AND(Tableau1[[#This Row],[Délais de prévenance]]&lt;TIMEVALUE("5:00"),Tableau1[[#This Row],[Délais de prévenance]]&gt;=TIMEVALUE("2:00")),1,0)</f>
        <v>0</v>
      </c>
      <c r="K51" s="20">
        <f ca="1">IF(Tableau1[[#This Row],[Délais de prévenance]]&lt;TIMEVALUE("2:00"),1,0)</f>
        <v>0</v>
      </c>
    </row>
    <row r="52" spans="1:11" hidden="1" x14ac:dyDescent="0.3">
      <c r="A52" s="3" t="s">
        <v>87</v>
      </c>
      <c r="B52" s="4">
        <v>45044</v>
      </c>
      <c r="C52" s="8">
        <v>0.34027777777777773</v>
      </c>
      <c r="D52" s="7">
        <v>45048</v>
      </c>
      <c r="E52" s="5">
        <v>0.25</v>
      </c>
      <c r="F52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0.90972222221898846</v>
      </c>
      <c r="G52" s="3" t="str">
        <f ca="1">IF(Tableau1[[#This Row],[Délais de prévenance]]="","",IF(Tableau1[[#This Row],[Délais de prévenance]]&lt;=TIMEVALUE("19:59:59"),"Non respecté","Respecté"))</f>
        <v>Respecté</v>
      </c>
      <c r="H52" s="20">
        <f ca="1">IF(AND(Tableau1[[#This Row],[Délais de prévenance]]&lt;TIMEVALUE("19:59:59"),Tableau1[[#This Row],[Délais de prévenance]]&gt;=TIMEVALUE("10:00")),1,0)</f>
        <v>0</v>
      </c>
      <c r="I52" s="20">
        <f ca="1">IF(AND(Tableau1[[#This Row],[Délais de prévenance]]&lt;TIMEVALUE("10:00"),Tableau1[[#This Row],[Délais de prévenance]]&gt;=TIMEVALUE("5:00")),1,0)</f>
        <v>0</v>
      </c>
      <c r="J52" s="20">
        <f ca="1">IF(AND(Tableau1[[#This Row],[Délais de prévenance]]&lt;TIMEVALUE("5:00"),Tableau1[[#This Row],[Délais de prévenance]]&gt;=TIMEVALUE("2:00")),1,0)</f>
        <v>0</v>
      </c>
      <c r="K52" s="20">
        <f ca="1">IF(Tableau1[[#This Row],[Délais de prévenance]]&lt;TIMEVALUE("2:00"),1,0)</f>
        <v>0</v>
      </c>
    </row>
    <row r="53" spans="1:11" hidden="1" x14ac:dyDescent="0.3">
      <c r="A53" s="3" t="s">
        <v>88</v>
      </c>
      <c r="B53" s="4">
        <v>45044</v>
      </c>
      <c r="C53" s="8">
        <v>0.4236111111111111</v>
      </c>
      <c r="D53" s="7">
        <v>45048</v>
      </c>
      <c r="E53" s="5">
        <v>0.33333333333333331</v>
      </c>
      <c r="F53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0.90972222222626442</v>
      </c>
      <c r="G53" s="3" t="str">
        <f ca="1">IF(Tableau1[[#This Row],[Délais de prévenance]]="","",IF(Tableau1[[#This Row],[Délais de prévenance]]&lt;=TIMEVALUE("19:59:59"),"Non respecté","Respecté"))</f>
        <v>Respecté</v>
      </c>
      <c r="H53" s="20">
        <f ca="1">IF(AND(Tableau1[[#This Row],[Délais de prévenance]]&lt;TIMEVALUE("19:59:59"),Tableau1[[#This Row],[Délais de prévenance]]&gt;=TIMEVALUE("10:00")),1,0)</f>
        <v>0</v>
      </c>
      <c r="I53" s="20">
        <f ca="1">IF(AND(Tableau1[[#This Row],[Délais de prévenance]]&lt;TIMEVALUE("10:00"),Tableau1[[#This Row],[Délais de prévenance]]&gt;=TIMEVALUE("5:00")),1,0)</f>
        <v>0</v>
      </c>
      <c r="J53" s="20">
        <f ca="1">IF(AND(Tableau1[[#This Row],[Délais de prévenance]]&lt;TIMEVALUE("5:00"),Tableau1[[#This Row],[Délais de prévenance]]&gt;=TIMEVALUE("2:00")),1,0)</f>
        <v>0</v>
      </c>
      <c r="K53" s="20">
        <f ca="1">IF(Tableau1[[#This Row],[Délais de prévenance]]&lt;TIMEVALUE("2:00"),1,0)</f>
        <v>0</v>
      </c>
    </row>
    <row r="54" spans="1:11" x14ac:dyDescent="0.3">
      <c r="A54" s="3" t="s">
        <v>89</v>
      </c>
      <c r="B54" s="4">
        <v>45048</v>
      </c>
      <c r="C54" s="8">
        <v>0.33958333333333335</v>
      </c>
      <c r="D54" s="7">
        <v>45048</v>
      </c>
      <c r="E54" s="5">
        <v>0.58333333333333337</v>
      </c>
      <c r="F54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0.24375000000145519</v>
      </c>
      <c r="G54" s="3" t="str">
        <f ca="1">IF(Tableau1[[#This Row],[Délais de prévenance]]="","",IF(Tableau1[[#This Row],[Délais de prévenance]]&lt;=TIMEVALUE("19:59:59"),"Non respecté","Respecté"))</f>
        <v>Non respecté</v>
      </c>
      <c r="H54" s="20">
        <f ca="1">IF(AND(Tableau1[[#This Row],[Délais de prévenance]]&lt;TIMEVALUE("19:59:59"),Tableau1[[#This Row],[Délais de prévenance]]&gt;=TIMEVALUE("10:00")),1,0)</f>
        <v>0</v>
      </c>
      <c r="I54" s="20">
        <f ca="1">IF(AND(Tableau1[[#This Row],[Délais de prévenance]]&lt;TIMEVALUE("10:00"),Tableau1[[#This Row],[Délais de prévenance]]&gt;=TIMEVALUE("5:00")),1,0)</f>
        <v>1</v>
      </c>
      <c r="J54" s="20">
        <f ca="1">IF(AND(Tableau1[[#This Row],[Délais de prévenance]]&lt;TIMEVALUE("5:00"),Tableau1[[#This Row],[Délais de prévenance]]&gt;=TIMEVALUE("2:00")),1,0)</f>
        <v>0</v>
      </c>
      <c r="K54" s="20">
        <f ca="1">IF(Tableau1[[#This Row],[Délais de prévenance]]&lt;TIMEVALUE("2:00"),1,0)</f>
        <v>0</v>
      </c>
    </row>
    <row r="55" spans="1:11" x14ac:dyDescent="0.3">
      <c r="A55" s="3" t="s">
        <v>90</v>
      </c>
      <c r="B55" s="4">
        <v>45048</v>
      </c>
      <c r="C55" s="8">
        <v>0.84375</v>
      </c>
      <c r="D55" s="7">
        <v>45048</v>
      </c>
      <c r="E55" s="5">
        <v>0.89583333333333337</v>
      </c>
      <c r="F55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5.2083333335758653E-2</v>
      </c>
      <c r="G55" s="3" t="str">
        <f ca="1">IF(Tableau1[[#This Row],[Délais de prévenance]]="","",IF(Tableau1[[#This Row],[Délais de prévenance]]&lt;=TIMEVALUE("19:59:59"),"Non respecté","Respecté"))</f>
        <v>Non respecté</v>
      </c>
      <c r="H55" s="20">
        <f ca="1">IF(AND(Tableau1[[#This Row],[Délais de prévenance]]&lt;TIMEVALUE("19:59:59"),Tableau1[[#This Row],[Délais de prévenance]]&gt;=TIMEVALUE("10:00")),1,0)</f>
        <v>0</v>
      </c>
      <c r="I55" s="20">
        <f ca="1">IF(AND(Tableau1[[#This Row],[Délais de prévenance]]&lt;TIMEVALUE("10:00"),Tableau1[[#This Row],[Délais de prévenance]]&gt;=TIMEVALUE("5:00")),1,0)</f>
        <v>0</v>
      </c>
      <c r="J55" s="20">
        <f ca="1">IF(AND(Tableau1[[#This Row],[Délais de prévenance]]&lt;TIMEVALUE("5:00"),Tableau1[[#This Row],[Délais de prévenance]]&gt;=TIMEVALUE("2:00")),1,0)</f>
        <v>0</v>
      </c>
      <c r="K55" s="20">
        <f ca="1">IF(Tableau1[[#This Row],[Délais de prévenance]]&lt;TIMEVALUE("2:00"),1,0)</f>
        <v>1</v>
      </c>
    </row>
    <row r="56" spans="1:11" x14ac:dyDescent="0.3">
      <c r="A56" s="3" t="s">
        <v>91</v>
      </c>
      <c r="B56" s="4">
        <v>45049</v>
      </c>
      <c r="C56" s="8">
        <v>0.33333333333333331</v>
      </c>
      <c r="D56" s="7">
        <v>45049</v>
      </c>
      <c r="E56" s="5">
        <v>0.375</v>
      </c>
      <c r="F56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4.1666666664241347E-2</v>
      </c>
      <c r="G56" s="3" t="str">
        <f ca="1">IF(Tableau1[[#This Row],[Délais de prévenance]]="","",IF(Tableau1[[#This Row],[Délais de prévenance]]&lt;=TIMEVALUE("19:59:59"),"Non respecté","Respecté"))</f>
        <v>Non respecté</v>
      </c>
      <c r="H56" s="20">
        <f ca="1">IF(AND(Tableau1[[#This Row],[Délais de prévenance]]&lt;TIMEVALUE("19:59:59"),Tableau1[[#This Row],[Délais de prévenance]]&gt;=TIMEVALUE("10:00")),1,0)</f>
        <v>0</v>
      </c>
      <c r="I56" s="20">
        <f ca="1">IF(AND(Tableau1[[#This Row],[Délais de prévenance]]&lt;TIMEVALUE("10:00"),Tableau1[[#This Row],[Délais de prévenance]]&gt;=TIMEVALUE("5:00")),1,0)</f>
        <v>0</v>
      </c>
      <c r="J56" s="20">
        <f ca="1">IF(AND(Tableau1[[#This Row],[Délais de prévenance]]&lt;TIMEVALUE("5:00"),Tableau1[[#This Row],[Délais de prévenance]]&gt;=TIMEVALUE("2:00")),1,0)</f>
        <v>0</v>
      </c>
      <c r="K56" s="20">
        <f ca="1">IF(Tableau1[[#This Row],[Délais de prévenance]]&lt;TIMEVALUE("2:00"),1,0)</f>
        <v>1</v>
      </c>
    </row>
    <row r="57" spans="1:11" x14ac:dyDescent="0.3">
      <c r="A57" s="3" t="s">
        <v>92</v>
      </c>
      <c r="B57" s="4">
        <v>45050</v>
      </c>
      <c r="C57" s="8">
        <v>0.10555555555555556</v>
      </c>
      <c r="D57" s="7">
        <v>45050</v>
      </c>
      <c r="E57" s="5">
        <v>0.26041666666666669</v>
      </c>
      <c r="F57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0.15486111110658385</v>
      </c>
      <c r="G57" s="3" t="str">
        <f ca="1">IF(Tableau1[[#This Row],[Délais de prévenance]]="","",IF(Tableau1[[#This Row],[Délais de prévenance]]&lt;=TIMEVALUE("19:59:59"),"Non respecté","Respecté"))</f>
        <v>Non respecté</v>
      </c>
      <c r="H57" s="20">
        <f ca="1">IF(AND(Tableau1[[#This Row],[Délais de prévenance]]&lt;TIMEVALUE("19:59:59"),Tableau1[[#This Row],[Délais de prévenance]]&gt;=TIMEVALUE("10:00")),1,0)</f>
        <v>0</v>
      </c>
      <c r="I57" s="20">
        <f ca="1">IF(AND(Tableau1[[#This Row],[Délais de prévenance]]&lt;TIMEVALUE("10:00"),Tableau1[[#This Row],[Délais de prévenance]]&gt;=TIMEVALUE("5:00")),1,0)</f>
        <v>0</v>
      </c>
      <c r="J57" s="20">
        <f ca="1">IF(AND(Tableau1[[#This Row],[Délais de prévenance]]&lt;TIMEVALUE("5:00"),Tableau1[[#This Row],[Délais de prévenance]]&gt;=TIMEVALUE("2:00")),1,0)</f>
        <v>1</v>
      </c>
      <c r="K57" s="20">
        <f ca="1">IF(Tableau1[[#This Row],[Délais de prévenance]]&lt;TIMEVALUE("2:00"),1,0)</f>
        <v>0</v>
      </c>
    </row>
    <row r="58" spans="1:11" hidden="1" x14ac:dyDescent="0.3">
      <c r="A58" s="3" t="s">
        <v>93</v>
      </c>
      <c r="B58" s="4">
        <v>45049</v>
      </c>
      <c r="C58" s="8">
        <v>0.80208333333333337</v>
      </c>
      <c r="D58" s="7">
        <v>45050</v>
      </c>
      <c r="E58" s="5">
        <v>0.80208333333333337</v>
      </c>
      <c r="F58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1</v>
      </c>
      <c r="G58" s="3" t="str">
        <f ca="1">IF(Tableau1[[#This Row],[Délais de prévenance]]="","",IF(Tableau1[[#This Row],[Délais de prévenance]]&lt;=TIMEVALUE("19:59:59"),"Non respecté","Respecté"))</f>
        <v>Respecté</v>
      </c>
      <c r="H58" s="20">
        <f ca="1">IF(AND(Tableau1[[#This Row],[Délais de prévenance]]&lt;TIMEVALUE("19:59:59"),Tableau1[[#This Row],[Délais de prévenance]]&gt;=TIMEVALUE("10:00")),1,0)</f>
        <v>0</v>
      </c>
      <c r="I58" s="20">
        <f ca="1">IF(AND(Tableau1[[#This Row],[Délais de prévenance]]&lt;TIMEVALUE("10:00"),Tableau1[[#This Row],[Délais de prévenance]]&gt;=TIMEVALUE("5:00")),1,0)</f>
        <v>0</v>
      </c>
      <c r="J58" s="20">
        <f ca="1">IF(AND(Tableau1[[#This Row],[Délais de prévenance]]&lt;TIMEVALUE("5:00"),Tableau1[[#This Row],[Délais de prévenance]]&gt;=TIMEVALUE("2:00")),1,0)</f>
        <v>0</v>
      </c>
      <c r="K58" s="20">
        <f ca="1">IF(Tableau1[[#This Row],[Délais de prévenance]]&lt;TIMEVALUE("2:00"),1,0)</f>
        <v>0</v>
      </c>
    </row>
    <row r="59" spans="1:11" x14ac:dyDescent="0.3">
      <c r="A59" s="3" t="s">
        <v>94</v>
      </c>
      <c r="B59" s="4">
        <v>45049</v>
      </c>
      <c r="C59" s="8">
        <v>0.73958333333333337</v>
      </c>
      <c r="D59" s="7">
        <v>45050</v>
      </c>
      <c r="E59" s="5">
        <v>0.26041666666666669</v>
      </c>
      <c r="F59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0.52083333332848269</v>
      </c>
      <c r="G59" s="3" t="str">
        <f ca="1">IF(Tableau1[[#This Row],[Délais de prévenance]]="","",IF(Tableau1[[#This Row],[Délais de prévenance]]&lt;=TIMEVALUE("19:59:59"),"Non respecté","Respecté"))</f>
        <v>Non respecté</v>
      </c>
      <c r="H59" s="20">
        <f ca="1">IF(AND(Tableau1[[#This Row],[Délais de prévenance]]&lt;TIMEVALUE("19:59:59"),Tableau1[[#This Row],[Délais de prévenance]]&gt;=TIMEVALUE("10:00")),1,0)</f>
        <v>1</v>
      </c>
      <c r="I59" s="20">
        <f ca="1">IF(AND(Tableau1[[#This Row],[Délais de prévenance]]&lt;TIMEVALUE("10:00"),Tableau1[[#This Row],[Délais de prévenance]]&gt;=TIMEVALUE("5:00")),1,0)</f>
        <v>0</v>
      </c>
      <c r="J59" s="20">
        <f ca="1">IF(AND(Tableau1[[#This Row],[Délais de prévenance]]&lt;TIMEVALUE("5:00"),Tableau1[[#This Row],[Délais de prévenance]]&gt;=TIMEVALUE("2:00")),1,0)</f>
        <v>0</v>
      </c>
      <c r="K59" s="20">
        <f ca="1">IF(Tableau1[[#This Row],[Délais de prévenance]]&lt;TIMEVALUE("2:00"),1,0)</f>
        <v>0</v>
      </c>
    </row>
    <row r="60" spans="1:11" x14ac:dyDescent="0.3">
      <c r="A60" s="3" t="s">
        <v>95</v>
      </c>
      <c r="B60" s="4">
        <v>45049</v>
      </c>
      <c r="C60" s="8">
        <v>0.51736111111111105</v>
      </c>
      <c r="D60" s="7">
        <v>45049</v>
      </c>
      <c r="E60" s="5">
        <v>0.58333333333333337</v>
      </c>
      <c r="F60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6.5972222226264421E-2</v>
      </c>
      <c r="G60" s="3" t="str">
        <f ca="1">IF(Tableau1[[#This Row],[Délais de prévenance]]="","",IF(Tableau1[[#This Row],[Délais de prévenance]]&lt;=TIMEVALUE("19:59:59"),"Non respecté","Respecté"))</f>
        <v>Non respecté</v>
      </c>
      <c r="H60" s="20">
        <f ca="1">IF(AND(Tableau1[[#This Row],[Délais de prévenance]]&lt;TIMEVALUE("19:59:59"),Tableau1[[#This Row],[Délais de prévenance]]&gt;=TIMEVALUE("10:00")),1,0)</f>
        <v>0</v>
      </c>
      <c r="I60" s="20">
        <f ca="1">IF(AND(Tableau1[[#This Row],[Délais de prévenance]]&lt;TIMEVALUE("10:00"),Tableau1[[#This Row],[Délais de prévenance]]&gt;=TIMEVALUE("5:00")),1,0)</f>
        <v>0</v>
      </c>
      <c r="J60" s="20">
        <f ca="1">IF(AND(Tableau1[[#This Row],[Délais de prévenance]]&lt;TIMEVALUE("5:00"),Tableau1[[#This Row],[Délais de prévenance]]&gt;=TIMEVALUE("2:00")),1,0)</f>
        <v>0</v>
      </c>
      <c r="K60" s="20">
        <f ca="1">IF(Tableau1[[#This Row],[Délais de prévenance]]&lt;TIMEVALUE("2:00"),1,0)</f>
        <v>1</v>
      </c>
    </row>
    <row r="61" spans="1:11" hidden="1" x14ac:dyDescent="0.3">
      <c r="A61" s="3" t="s">
        <v>96</v>
      </c>
      <c r="B61" s="4">
        <v>45048</v>
      </c>
      <c r="C61" s="8">
        <v>0.7402777777777777</v>
      </c>
      <c r="D61" s="7">
        <v>45049</v>
      </c>
      <c r="E61" s="5">
        <v>0.58333333333333337</v>
      </c>
      <c r="F61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0.84305555556056788</v>
      </c>
      <c r="G61" s="3" t="str">
        <f ca="1">IF(Tableau1[[#This Row],[Délais de prévenance]]="","",IF(Tableau1[[#This Row],[Délais de prévenance]]&lt;=TIMEVALUE("19:59:59"),"Non respecté","Respecté"))</f>
        <v>Respecté</v>
      </c>
      <c r="H61" s="20">
        <f ca="1">IF(AND(Tableau1[[#This Row],[Délais de prévenance]]&lt;TIMEVALUE("19:59:59"),Tableau1[[#This Row],[Délais de prévenance]]&gt;=TIMEVALUE("10:00")),1,0)</f>
        <v>0</v>
      </c>
      <c r="I61" s="20">
        <f ca="1">IF(AND(Tableau1[[#This Row],[Délais de prévenance]]&lt;TIMEVALUE("10:00"),Tableau1[[#This Row],[Délais de prévenance]]&gt;=TIMEVALUE("5:00")),1,0)</f>
        <v>0</v>
      </c>
      <c r="J61" s="20">
        <f ca="1">IF(AND(Tableau1[[#This Row],[Délais de prévenance]]&lt;TIMEVALUE("5:00"),Tableau1[[#This Row],[Délais de prévenance]]&gt;=TIMEVALUE("2:00")),1,0)</f>
        <v>0</v>
      </c>
      <c r="K61" s="20">
        <f ca="1">IF(Tableau1[[#This Row],[Délais de prévenance]]&lt;TIMEVALUE("2:00"),1,0)</f>
        <v>0</v>
      </c>
    </row>
    <row r="62" spans="1:11" x14ac:dyDescent="0.3">
      <c r="A62" s="3" t="s">
        <v>97</v>
      </c>
      <c r="B62" s="4">
        <v>45049</v>
      </c>
      <c r="C62" s="8">
        <v>0.30277777777777776</v>
      </c>
      <c r="D62" s="7">
        <v>45049</v>
      </c>
      <c r="E62" s="5">
        <v>0.5625</v>
      </c>
      <c r="F62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0.25972222222480923</v>
      </c>
      <c r="G62" s="3" t="str">
        <f ca="1">IF(Tableau1[[#This Row],[Délais de prévenance]]="","",IF(Tableau1[[#This Row],[Délais de prévenance]]&lt;=TIMEVALUE("19:59:59"),"Non respecté","Respecté"))</f>
        <v>Non respecté</v>
      </c>
      <c r="H62" s="20">
        <f ca="1">IF(AND(Tableau1[[#This Row],[Délais de prévenance]]&lt;TIMEVALUE("19:59:59"),Tableau1[[#This Row],[Délais de prévenance]]&gt;=TIMEVALUE("10:00")),1,0)</f>
        <v>0</v>
      </c>
      <c r="I62" s="20">
        <f ca="1">IF(AND(Tableau1[[#This Row],[Délais de prévenance]]&lt;TIMEVALUE("10:00"),Tableau1[[#This Row],[Délais de prévenance]]&gt;=TIMEVALUE("5:00")),1,0)</f>
        <v>1</v>
      </c>
      <c r="J62" s="20">
        <f ca="1">IF(AND(Tableau1[[#This Row],[Délais de prévenance]]&lt;TIMEVALUE("5:00"),Tableau1[[#This Row],[Délais de prévenance]]&gt;=TIMEVALUE("2:00")),1,0)</f>
        <v>0</v>
      </c>
      <c r="K62" s="20">
        <f ca="1">IF(Tableau1[[#This Row],[Délais de prévenance]]&lt;TIMEVALUE("2:00"),1,0)</f>
        <v>0</v>
      </c>
    </row>
    <row r="63" spans="1:11" x14ac:dyDescent="0.3">
      <c r="A63" s="3" t="s">
        <v>98</v>
      </c>
      <c r="B63" s="4">
        <v>45049</v>
      </c>
      <c r="C63" s="8">
        <v>0.58333333333333337</v>
      </c>
      <c r="D63" s="7">
        <v>45049</v>
      </c>
      <c r="E63" s="5">
        <v>0.58333333333333337</v>
      </c>
      <c r="F63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</v>
      </c>
      <c r="G63" s="3" t="str">
        <f ca="1">IF(Tableau1[[#This Row],[Délais de prévenance]]="","",IF(Tableau1[[#This Row],[Délais de prévenance]]&lt;=TIMEVALUE("19:59:59"),"Non respecté","Respecté"))</f>
        <v>Non respecté</v>
      </c>
      <c r="H63" s="20">
        <f ca="1">IF(AND(Tableau1[[#This Row],[Délais de prévenance]]&lt;TIMEVALUE("19:59:59"),Tableau1[[#This Row],[Délais de prévenance]]&gt;=TIMEVALUE("10:00")),1,0)</f>
        <v>0</v>
      </c>
      <c r="I63" s="20">
        <f ca="1">IF(AND(Tableau1[[#This Row],[Délais de prévenance]]&lt;TIMEVALUE("10:00"),Tableau1[[#This Row],[Délais de prévenance]]&gt;=TIMEVALUE("5:00")),1,0)</f>
        <v>0</v>
      </c>
      <c r="J63" s="20">
        <f ca="1">IF(AND(Tableau1[[#This Row],[Délais de prévenance]]&lt;TIMEVALUE("5:00"),Tableau1[[#This Row],[Délais de prévenance]]&gt;=TIMEVALUE("2:00")),1,0)</f>
        <v>0</v>
      </c>
      <c r="K63" s="20">
        <f ca="1">IF(Tableau1[[#This Row],[Délais de prévenance]]&lt;TIMEVALUE("2:00"),1,0)</f>
        <v>1</v>
      </c>
    </row>
    <row r="64" spans="1:11" hidden="1" x14ac:dyDescent="0.3">
      <c r="A64" s="3" t="s">
        <v>99</v>
      </c>
      <c r="B64" s="4">
        <v>45048</v>
      </c>
      <c r="C64" s="8">
        <v>0.33680555555555558</v>
      </c>
      <c r="D64" s="7">
        <v>45049</v>
      </c>
      <c r="E64" s="5">
        <v>0.33333333333333331</v>
      </c>
      <c r="F64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0.99652777778101154</v>
      </c>
      <c r="G64" s="3" t="str">
        <f ca="1">IF(Tableau1[[#This Row],[Délais de prévenance]]="","",IF(Tableau1[[#This Row],[Délais de prévenance]]&lt;=TIMEVALUE("19:59:59"),"Non respecté","Respecté"))</f>
        <v>Respecté</v>
      </c>
      <c r="H64" s="20">
        <f ca="1">IF(AND(Tableau1[[#This Row],[Délais de prévenance]]&lt;TIMEVALUE("19:59:59"),Tableau1[[#This Row],[Délais de prévenance]]&gt;=TIMEVALUE("10:00")),1,0)</f>
        <v>0</v>
      </c>
      <c r="I64" s="20">
        <f ca="1">IF(AND(Tableau1[[#This Row],[Délais de prévenance]]&lt;TIMEVALUE("10:00"),Tableau1[[#This Row],[Délais de prévenance]]&gt;=TIMEVALUE("5:00")),1,0)</f>
        <v>0</v>
      </c>
      <c r="J64" s="20">
        <f ca="1">IF(AND(Tableau1[[#This Row],[Délais de prévenance]]&lt;TIMEVALUE("5:00"),Tableau1[[#This Row],[Délais de prévenance]]&gt;=TIMEVALUE("2:00")),1,0)</f>
        <v>0</v>
      </c>
      <c r="K64" s="20">
        <f ca="1">IF(Tableau1[[#This Row],[Délais de prévenance]]&lt;TIMEVALUE("2:00"),1,0)</f>
        <v>0</v>
      </c>
    </row>
    <row r="65" spans="1:11" x14ac:dyDescent="0.3">
      <c r="A65" s="3" t="s">
        <v>100</v>
      </c>
      <c r="B65" s="4">
        <v>45044</v>
      </c>
      <c r="C65" s="8">
        <v>0.87638888888888899</v>
      </c>
      <c r="D65" s="7">
        <v>45048</v>
      </c>
      <c r="E65" s="5">
        <v>0.33333333333333331</v>
      </c>
      <c r="F65" s="14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0.45694444444961846</v>
      </c>
      <c r="G65" s="3" t="str">
        <f ca="1">IF(Tableau1[[#This Row],[Délais de prévenance]]="","",IF(Tableau1[[#This Row],[Délais de prévenance]]&lt;=TIMEVALUE("19:59:59"),"Non respecté","Respecté"))</f>
        <v>Non respecté</v>
      </c>
      <c r="H65" s="20">
        <f ca="1">IF(AND(Tableau1[[#This Row],[Délais de prévenance]]&lt;TIMEVALUE("19:59:59"),Tableau1[[#This Row],[Délais de prévenance]]&gt;=TIMEVALUE("10:00")),1,0)</f>
        <v>1</v>
      </c>
      <c r="I65" s="20">
        <f ca="1">IF(AND(Tableau1[[#This Row],[Délais de prévenance]]&lt;TIMEVALUE("10:00"),Tableau1[[#This Row],[Délais de prévenance]]&gt;=TIMEVALUE("5:00")),1,0)</f>
        <v>0</v>
      </c>
      <c r="J65" s="20">
        <f ca="1">IF(AND(Tableau1[[#This Row],[Délais de prévenance]]&lt;TIMEVALUE("5:00"),Tableau1[[#This Row],[Délais de prévenance]]&gt;=TIMEVALUE("2:00")),1,0)</f>
        <v>0</v>
      </c>
      <c r="K65" s="20">
        <f ca="1">IF(Tableau1[[#This Row],[Délais de prévenance]]&lt;TIMEVALUE("2:00"),1,0)</f>
        <v>0</v>
      </c>
    </row>
    <row r="66" spans="1:11" x14ac:dyDescent="0.3">
      <c r="A66" s="3" t="s">
        <v>101</v>
      </c>
      <c r="B66" s="4">
        <v>45048</v>
      </c>
      <c r="C66" s="8">
        <v>0.28125</v>
      </c>
      <c r="D66" s="7">
        <v>45048</v>
      </c>
      <c r="E66" s="5">
        <v>0.375</v>
      </c>
      <c r="F66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9.375E-2</v>
      </c>
      <c r="G66" s="3" t="str">
        <f ca="1">IF(Tableau1[[#This Row],[Délais de prévenance]]="","",IF(Tableau1[[#This Row],[Délais de prévenance]]&lt;=TIMEVALUE("19:59:59"),"Non respecté","Respecté"))</f>
        <v>Non respecté</v>
      </c>
      <c r="H66" s="20">
        <f ca="1">IF(AND(Tableau1[[#This Row],[Délais de prévenance]]&lt;TIMEVALUE("19:59:59"),Tableau1[[#This Row],[Délais de prévenance]]&gt;=TIMEVALUE("10:00")),1,0)</f>
        <v>0</v>
      </c>
      <c r="I66" s="20">
        <f ca="1">IF(AND(Tableau1[[#This Row],[Délais de prévenance]]&lt;TIMEVALUE("10:00"),Tableau1[[#This Row],[Délais de prévenance]]&gt;=TIMEVALUE("5:00")),1,0)</f>
        <v>0</v>
      </c>
      <c r="J66" s="20">
        <f ca="1">IF(AND(Tableau1[[#This Row],[Délais de prévenance]]&lt;TIMEVALUE("5:00"),Tableau1[[#This Row],[Délais de prévenance]]&gt;=TIMEVALUE("2:00")),1,0)</f>
        <v>1</v>
      </c>
      <c r="K66" s="20">
        <f ca="1">IF(Tableau1[[#This Row],[Délais de prévenance]]&lt;TIMEVALUE("2:00"),1,0)</f>
        <v>0</v>
      </c>
    </row>
    <row r="67" spans="1:11" x14ac:dyDescent="0.3">
      <c r="A67" s="3" t="s">
        <v>102</v>
      </c>
      <c r="B67" s="4">
        <v>45049</v>
      </c>
      <c r="C67" s="8">
        <v>0.28125</v>
      </c>
      <c r="D67" s="7">
        <v>45049</v>
      </c>
      <c r="E67" s="5">
        <v>0.28125</v>
      </c>
      <c r="F67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</v>
      </c>
      <c r="G67" s="3" t="str">
        <f ca="1">IF(Tableau1[[#This Row],[Délais de prévenance]]="","",IF(Tableau1[[#This Row],[Délais de prévenance]]&lt;=TIMEVALUE("19:59:59"),"Non respecté","Respecté"))</f>
        <v>Non respecté</v>
      </c>
      <c r="H67" s="20">
        <f ca="1">IF(AND(Tableau1[[#This Row],[Délais de prévenance]]&lt;TIMEVALUE("19:59:59"),Tableau1[[#This Row],[Délais de prévenance]]&gt;=TIMEVALUE("10:00")),1,0)</f>
        <v>0</v>
      </c>
      <c r="I67" s="20">
        <f ca="1">IF(AND(Tableau1[[#This Row],[Délais de prévenance]]&lt;TIMEVALUE("10:00"),Tableau1[[#This Row],[Délais de prévenance]]&gt;=TIMEVALUE("5:00")),1,0)</f>
        <v>0</v>
      </c>
      <c r="J67" s="20">
        <f ca="1">IF(AND(Tableau1[[#This Row],[Délais de prévenance]]&lt;TIMEVALUE("5:00"),Tableau1[[#This Row],[Délais de prévenance]]&gt;=TIMEVALUE("2:00")),1,0)</f>
        <v>0</v>
      </c>
      <c r="K67" s="20">
        <f ca="1">IF(Tableau1[[#This Row],[Délais de prévenance]]&lt;TIMEVALUE("2:00"),1,0)</f>
        <v>1</v>
      </c>
    </row>
    <row r="68" spans="1:11" x14ac:dyDescent="0.3">
      <c r="A68" s="3" t="s">
        <v>103</v>
      </c>
      <c r="B68" s="4">
        <v>45048</v>
      </c>
      <c r="C68" s="8">
        <v>0.6743055555555556</v>
      </c>
      <c r="D68" s="7">
        <v>45049</v>
      </c>
      <c r="E68" s="5">
        <v>0.25</v>
      </c>
      <c r="F68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0.57569444444379769</v>
      </c>
      <c r="G68" s="3" t="str">
        <f ca="1">IF(Tableau1[[#This Row],[Délais de prévenance]]="","",IF(Tableau1[[#This Row],[Délais de prévenance]]&lt;=TIMEVALUE("19:59:59"),"Non respecté","Respecté"))</f>
        <v>Non respecté</v>
      </c>
      <c r="H68" s="20">
        <f ca="1">IF(AND(Tableau1[[#This Row],[Délais de prévenance]]&lt;TIMEVALUE("19:59:59"),Tableau1[[#This Row],[Délais de prévenance]]&gt;=TIMEVALUE("10:00")),1,0)</f>
        <v>1</v>
      </c>
      <c r="I68" s="20">
        <f ca="1">IF(AND(Tableau1[[#This Row],[Délais de prévenance]]&lt;TIMEVALUE("10:00"),Tableau1[[#This Row],[Délais de prévenance]]&gt;=TIMEVALUE("5:00")),1,0)</f>
        <v>0</v>
      </c>
      <c r="J68" s="20">
        <f ca="1">IF(AND(Tableau1[[#This Row],[Délais de prévenance]]&lt;TIMEVALUE("5:00"),Tableau1[[#This Row],[Délais de prévenance]]&gt;=TIMEVALUE("2:00")),1,0)</f>
        <v>0</v>
      </c>
      <c r="K68" s="20">
        <f ca="1">IF(Tableau1[[#This Row],[Délais de prévenance]]&lt;TIMEVALUE("2:00"),1,0)</f>
        <v>0</v>
      </c>
    </row>
    <row r="69" spans="1:11" x14ac:dyDescent="0.3">
      <c r="A69" s="3" t="s">
        <v>104</v>
      </c>
      <c r="B69" s="4">
        <v>45049</v>
      </c>
      <c r="C69" s="8">
        <v>0.43263888888888885</v>
      </c>
      <c r="D69" s="7">
        <v>45050</v>
      </c>
      <c r="E69" s="5">
        <v>0.25</v>
      </c>
      <c r="F69" s="5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0.81736111111240461</v>
      </c>
      <c r="G69" s="3" t="str">
        <f ca="1">IF(Tableau1[[#This Row],[Délais de prévenance]]="","",IF(Tableau1[[#This Row],[Délais de prévenance]]&lt;=TIMEVALUE("19:59:59"),"Non respecté","Respecté"))</f>
        <v>Non respecté</v>
      </c>
      <c r="H69" s="20">
        <f ca="1">IF(AND(Tableau1[[#This Row],[Délais de prévenance]]&lt;TIMEVALUE("19:59:59"),Tableau1[[#This Row],[Délais de prévenance]]&gt;=TIMEVALUE("10:00")),1,0)</f>
        <v>1</v>
      </c>
      <c r="I69" s="20">
        <f ca="1">IF(AND(Tableau1[[#This Row],[Délais de prévenance]]&lt;TIMEVALUE("10:00"),Tableau1[[#This Row],[Délais de prévenance]]&gt;=TIMEVALUE("5:00")),1,0)</f>
        <v>0</v>
      </c>
      <c r="J69" s="20">
        <f ca="1">IF(AND(Tableau1[[#This Row],[Délais de prévenance]]&lt;TIMEVALUE("5:00"),Tableau1[[#This Row],[Délais de prévenance]]&gt;=TIMEVALUE("2:00")),1,0)</f>
        <v>0</v>
      </c>
      <c r="K69" s="20">
        <f ca="1">IF(Tableau1[[#This Row],[Délais de prévenance]]&lt;TIMEVALUE("2:00"),1,0)</f>
        <v>0</v>
      </c>
    </row>
    <row r="70" spans="1:11" x14ac:dyDescent="0.3">
      <c r="B70" s="4"/>
      <c r="C70" s="8"/>
      <c r="D70" s="7"/>
      <c r="E70" s="3"/>
      <c r="F7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70" s="3"/>
      <c r="H70" s="14"/>
      <c r="I70" s="14"/>
      <c r="J70" s="14"/>
      <c r="K70" s="14"/>
    </row>
    <row r="71" spans="1:11" x14ac:dyDescent="0.3">
      <c r="B71" s="4"/>
      <c r="C71" s="8"/>
      <c r="D71" s="7"/>
      <c r="E71" s="3"/>
      <c r="F7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71" s="3"/>
      <c r="H71" s="14"/>
      <c r="I71" s="14"/>
      <c r="J71" s="14"/>
      <c r="K71" s="14"/>
    </row>
    <row r="72" spans="1:11" x14ac:dyDescent="0.3">
      <c r="B72" s="4"/>
      <c r="C72" s="8"/>
      <c r="D72" s="7"/>
      <c r="E72" s="3"/>
      <c r="F7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72" s="3"/>
      <c r="H72" s="14"/>
      <c r="I72" s="14"/>
      <c r="J72" s="14"/>
      <c r="K72" s="14"/>
    </row>
    <row r="73" spans="1:11" x14ac:dyDescent="0.3">
      <c r="B73" s="4"/>
      <c r="C73" s="8"/>
      <c r="D73" s="7"/>
      <c r="E73" s="3"/>
      <c r="F7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73" s="3"/>
      <c r="H73" s="14"/>
      <c r="I73" s="14"/>
      <c r="J73" s="14"/>
      <c r="K73" s="14"/>
    </row>
    <row r="74" spans="1:11" x14ac:dyDescent="0.3">
      <c r="B74" s="4"/>
      <c r="C74" s="8"/>
      <c r="D74" s="7"/>
      <c r="E74" s="3"/>
      <c r="F7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74" s="3"/>
      <c r="H74" s="14"/>
      <c r="I74" s="14"/>
      <c r="J74" s="14"/>
      <c r="K74" s="14"/>
    </row>
    <row r="75" spans="1:11" x14ac:dyDescent="0.3">
      <c r="B75" s="4"/>
      <c r="C75" s="8"/>
      <c r="D75" s="7"/>
      <c r="E75" s="3"/>
      <c r="F7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75" s="3"/>
      <c r="H75" s="14"/>
      <c r="I75" s="14"/>
      <c r="J75" s="14"/>
      <c r="K75" s="14"/>
    </row>
    <row r="76" spans="1:11" x14ac:dyDescent="0.3">
      <c r="B76" s="4"/>
      <c r="C76" s="8"/>
      <c r="D76" s="7"/>
      <c r="E76" s="3"/>
      <c r="F7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76" s="3"/>
      <c r="H76" s="14"/>
      <c r="I76" s="14"/>
      <c r="J76" s="14"/>
      <c r="K76" s="14"/>
    </row>
    <row r="77" spans="1:11" x14ac:dyDescent="0.3">
      <c r="B77" s="4"/>
      <c r="C77" s="8"/>
      <c r="D77" s="7"/>
      <c r="E77" s="3"/>
      <c r="F7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77" s="3"/>
      <c r="H77" s="14"/>
      <c r="I77" s="14"/>
      <c r="J77" s="14"/>
      <c r="K77" s="14"/>
    </row>
    <row r="78" spans="1:11" x14ac:dyDescent="0.3">
      <c r="B78" s="4"/>
      <c r="C78" s="8"/>
      <c r="D78" s="7"/>
      <c r="E78" s="3"/>
      <c r="F7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78" s="3"/>
      <c r="H78" s="14"/>
      <c r="I78" s="14"/>
      <c r="J78" s="14"/>
      <c r="K78" s="14"/>
    </row>
    <row r="79" spans="1:11" x14ac:dyDescent="0.3">
      <c r="B79" s="4"/>
      <c r="C79" s="8"/>
      <c r="D79" s="7"/>
      <c r="E79" s="3"/>
      <c r="F7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79" s="3"/>
      <c r="H79" s="14"/>
      <c r="I79" s="14"/>
      <c r="J79" s="14"/>
      <c r="K79" s="14"/>
    </row>
    <row r="80" spans="1:11" x14ac:dyDescent="0.3">
      <c r="B80" s="4"/>
      <c r="C80" s="8"/>
      <c r="D80" s="7"/>
      <c r="E80" s="3"/>
      <c r="F8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80" s="3"/>
      <c r="H80" s="14"/>
      <c r="I80" s="14"/>
      <c r="J80" s="14"/>
      <c r="K80" s="14"/>
    </row>
    <row r="81" spans="2:11" x14ac:dyDescent="0.3">
      <c r="B81" s="4"/>
      <c r="C81" s="8"/>
      <c r="D81" s="7"/>
      <c r="E81" s="3"/>
      <c r="F8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81" s="3"/>
      <c r="H81" s="14"/>
      <c r="I81" s="14"/>
      <c r="J81" s="14"/>
      <c r="K81" s="14"/>
    </row>
    <row r="82" spans="2:11" x14ac:dyDescent="0.3">
      <c r="B82" s="4"/>
      <c r="C82" s="8"/>
      <c r="D82" s="7"/>
      <c r="E82" s="3"/>
      <c r="F8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82" s="3"/>
      <c r="H82" s="14"/>
      <c r="I82" s="14"/>
      <c r="J82" s="14"/>
      <c r="K82" s="14"/>
    </row>
    <row r="83" spans="2:11" x14ac:dyDescent="0.3">
      <c r="B83" s="4"/>
      <c r="C83" s="8"/>
      <c r="D83" s="7"/>
      <c r="E83" s="3"/>
      <c r="F8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83" s="3"/>
      <c r="H83" s="14"/>
      <c r="I83" s="14"/>
      <c r="J83" s="14"/>
      <c r="K83" s="14"/>
    </row>
    <row r="84" spans="2:11" x14ac:dyDescent="0.3">
      <c r="B84" s="4"/>
      <c r="C84" s="8"/>
      <c r="D84" s="7"/>
      <c r="E84" s="3"/>
      <c r="F8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84" s="3"/>
      <c r="H84" s="14"/>
      <c r="I84" s="14"/>
      <c r="J84" s="14"/>
      <c r="K84" s="14"/>
    </row>
    <row r="85" spans="2:11" x14ac:dyDescent="0.3">
      <c r="B85" s="4"/>
      <c r="C85" s="8"/>
      <c r="D85" s="7"/>
      <c r="E85" s="3"/>
      <c r="F8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85" s="3"/>
      <c r="H85" s="14"/>
      <c r="I85" s="14"/>
      <c r="J85" s="14"/>
      <c r="K85" s="14"/>
    </row>
    <row r="86" spans="2:11" x14ac:dyDescent="0.3">
      <c r="B86" s="4"/>
      <c r="C86" s="8"/>
      <c r="D86" s="7"/>
      <c r="E86" s="3"/>
      <c r="F8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86" s="3"/>
      <c r="H86" s="14"/>
      <c r="I86" s="14"/>
      <c r="J86" s="14"/>
      <c r="K86" s="14"/>
    </row>
    <row r="87" spans="2:11" x14ac:dyDescent="0.3">
      <c r="B87" s="4"/>
      <c r="C87" s="8"/>
      <c r="D87" s="7"/>
      <c r="E87" s="3"/>
      <c r="F8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87" s="3"/>
      <c r="H87" s="14"/>
      <c r="I87" s="14"/>
      <c r="J87" s="14"/>
      <c r="K87" s="14"/>
    </row>
    <row r="88" spans="2:11" x14ac:dyDescent="0.3">
      <c r="B88" s="4"/>
      <c r="C88" s="8"/>
      <c r="D88" s="7"/>
      <c r="E88" s="3"/>
      <c r="F8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88" s="3"/>
      <c r="H88" s="14"/>
      <c r="I88" s="14"/>
      <c r="J88" s="14"/>
      <c r="K88" s="14"/>
    </row>
    <row r="89" spans="2:11" x14ac:dyDescent="0.3">
      <c r="B89" s="4"/>
      <c r="C89" s="8"/>
      <c r="D89" s="7"/>
      <c r="E89" s="3"/>
      <c r="F8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89" s="3"/>
      <c r="H89" s="14"/>
      <c r="I89" s="14"/>
      <c r="J89" s="14"/>
      <c r="K89" s="14"/>
    </row>
    <row r="90" spans="2:11" x14ac:dyDescent="0.3">
      <c r="B90" s="4"/>
      <c r="C90" s="8"/>
      <c r="D90" s="7"/>
      <c r="E90" s="3"/>
      <c r="F9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90" s="3"/>
      <c r="H90" s="14"/>
      <c r="I90" s="14"/>
      <c r="J90" s="14"/>
      <c r="K90" s="14"/>
    </row>
    <row r="91" spans="2:11" x14ac:dyDescent="0.3">
      <c r="B91" s="4"/>
      <c r="C91" s="8"/>
      <c r="D91" s="7"/>
      <c r="E91" s="3"/>
      <c r="F9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91" s="3"/>
      <c r="H91" s="14"/>
      <c r="I91" s="14"/>
      <c r="J91" s="14"/>
      <c r="K91" s="14"/>
    </row>
    <row r="92" spans="2:11" x14ac:dyDescent="0.3">
      <c r="B92" s="4"/>
      <c r="C92" s="8"/>
      <c r="D92" s="7"/>
      <c r="E92" s="3"/>
      <c r="F9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92" s="3"/>
      <c r="H92" s="14"/>
      <c r="I92" s="14"/>
      <c r="J92" s="14"/>
      <c r="K92" s="14"/>
    </row>
    <row r="93" spans="2:11" x14ac:dyDescent="0.3">
      <c r="B93" s="4"/>
      <c r="C93" s="8"/>
      <c r="D93" s="7"/>
      <c r="E93" s="3"/>
      <c r="F9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93" s="3"/>
      <c r="H93" s="14"/>
      <c r="I93" s="14"/>
      <c r="J93" s="14"/>
      <c r="K93" s="14"/>
    </row>
    <row r="94" spans="2:11" x14ac:dyDescent="0.3">
      <c r="B94" s="4"/>
      <c r="C94" s="8"/>
      <c r="D94" s="7"/>
      <c r="E94" s="3"/>
      <c r="F9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94" s="3"/>
      <c r="H94" s="14"/>
      <c r="I94" s="14"/>
      <c r="J94" s="14"/>
      <c r="K94" s="14"/>
    </row>
    <row r="95" spans="2:11" x14ac:dyDescent="0.3">
      <c r="B95" s="4"/>
      <c r="C95" s="8"/>
      <c r="D95" s="7"/>
      <c r="E95" s="3"/>
      <c r="F9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95" s="3"/>
      <c r="H95" s="14"/>
      <c r="I95" s="14"/>
      <c r="J95" s="14"/>
      <c r="K95" s="14"/>
    </row>
    <row r="96" spans="2:11" x14ac:dyDescent="0.3">
      <c r="B96" s="4"/>
      <c r="C96" s="8"/>
      <c r="D96" s="7"/>
      <c r="E96" s="3"/>
      <c r="F9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96" s="3"/>
      <c r="H96" s="14"/>
      <c r="I96" s="14"/>
      <c r="J96" s="14"/>
      <c r="K96" s="14"/>
    </row>
    <row r="97" spans="2:11" x14ac:dyDescent="0.3">
      <c r="B97" s="4"/>
      <c r="C97" s="8"/>
      <c r="D97" s="7"/>
      <c r="E97" s="3"/>
      <c r="F9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97" s="3"/>
      <c r="H97" s="14"/>
      <c r="I97" s="14"/>
      <c r="J97" s="14"/>
      <c r="K97" s="14"/>
    </row>
    <row r="98" spans="2:11" x14ac:dyDescent="0.3">
      <c r="B98" s="4"/>
      <c r="C98" s="8"/>
      <c r="D98" s="7"/>
      <c r="E98" s="3"/>
      <c r="F9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98" s="3"/>
      <c r="H98" s="14"/>
      <c r="I98" s="14"/>
      <c r="J98" s="14"/>
      <c r="K98" s="14"/>
    </row>
    <row r="99" spans="2:11" x14ac:dyDescent="0.3">
      <c r="B99" s="4"/>
      <c r="C99" s="8"/>
      <c r="D99" s="7"/>
      <c r="E99" s="3"/>
      <c r="F9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99" s="3"/>
      <c r="H99" s="14"/>
      <c r="I99" s="14"/>
      <c r="J99" s="14"/>
      <c r="K99" s="14"/>
    </row>
    <row r="100" spans="2:11" x14ac:dyDescent="0.3">
      <c r="B100" s="4"/>
      <c r="C100" s="8"/>
      <c r="D100" s="7"/>
      <c r="E100" s="3"/>
      <c r="F10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00" s="3"/>
      <c r="H100" s="14"/>
      <c r="I100" s="14"/>
      <c r="J100" s="14"/>
      <c r="K100" s="14"/>
    </row>
    <row r="101" spans="2:11" x14ac:dyDescent="0.3">
      <c r="B101" s="4"/>
      <c r="C101" s="8"/>
      <c r="D101" s="7"/>
      <c r="E101" s="3"/>
      <c r="F10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01" s="3"/>
      <c r="H101" s="14"/>
      <c r="I101" s="14"/>
      <c r="J101" s="14"/>
      <c r="K101" s="14"/>
    </row>
    <row r="102" spans="2:11" x14ac:dyDescent="0.3">
      <c r="B102" s="4"/>
      <c r="C102" s="8"/>
      <c r="D102" s="7"/>
      <c r="E102" s="3"/>
      <c r="F10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02" s="3"/>
      <c r="H102" s="14"/>
      <c r="I102" s="14"/>
      <c r="J102" s="14"/>
      <c r="K102" s="14"/>
    </row>
    <row r="103" spans="2:11" x14ac:dyDescent="0.3">
      <c r="B103" s="4"/>
      <c r="C103" s="8"/>
      <c r="D103" s="7"/>
      <c r="E103" s="3"/>
      <c r="F10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03" s="3"/>
      <c r="H103" s="14"/>
      <c r="I103" s="14"/>
      <c r="J103" s="14"/>
      <c r="K103" s="14"/>
    </row>
    <row r="104" spans="2:11" x14ac:dyDescent="0.3">
      <c r="B104" s="4"/>
      <c r="C104" s="8"/>
      <c r="D104" s="7"/>
      <c r="E104" s="3"/>
      <c r="F10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04" s="3"/>
      <c r="H104" s="14"/>
      <c r="I104" s="14"/>
      <c r="J104" s="14"/>
      <c r="K104" s="14"/>
    </row>
    <row r="105" spans="2:11" x14ac:dyDescent="0.3">
      <c r="B105" s="4"/>
      <c r="C105" s="8"/>
      <c r="D105" s="7"/>
      <c r="E105" s="3"/>
      <c r="F10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05" s="3"/>
      <c r="H105" s="14"/>
      <c r="I105" s="14"/>
      <c r="J105" s="14"/>
      <c r="K105" s="14"/>
    </row>
    <row r="106" spans="2:11" x14ac:dyDescent="0.3">
      <c r="B106" s="4"/>
      <c r="C106" s="8"/>
      <c r="D106" s="7"/>
      <c r="E106" s="3"/>
      <c r="F10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06" s="3"/>
      <c r="H106" s="14"/>
      <c r="I106" s="14"/>
      <c r="J106" s="14"/>
      <c r="K106" s="14"/>
    </row>
    <row r="107" spans="2:11" x14ac:dyDescent="0.3">
      <c r="B107" s="4"/>
      <c r="C107" s="8"/>
      <c r="D107" s="7"/>
      <c r="E107" s="3"/>
      <c r="F10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07" s="3"/>
      <c r="H107" s="14"/>
      <c r="I107" s="14"/>
      <c r="J107" s="14"/>
      <c r="K107" s="14"/>
    </row>
    <row r="108" spans="2:11" x14ac:dyDescent="0.3">
      <c r="B108" s="4"/>
      <c r="C108" s="8"/>
      <c r="D108" s="7"/>
      <c r="E108" s="3"/>
      <c r="F10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08" s="3"/>
      <c r="H108" s="14"/>
      <c r="I108" s="14"/>
      <c r="J108" s="14"/>
      <c r="K108" s="14"/>
    </row>
    <row r="109" spans="2:11" x14ac:dyDescent="0.3">
      <c r="B109" s="4"/>
      <c r="C109" s="8"/>
      <c r="D109" s="7"/>
      <c r="E109" s="3"/>
      <c r="F10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09" s="3"/>
      <c r="H109" s="14"/>
      <c r="I109" s="14"/>
      <c r="J109" s="14"/>
      <c r="K109" s="14"/>
    </row>
    <row r="110" spans="2:11" x14ac:dyDescent="0.3">
      <c r="B110" s="4"/>
      <c r="C110" s="8"/>
      <c r="D110" s="7"/>
      <c r="E110" s="3"/>
      <c r="F11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10" s="3"/>
      <c r="H110" s="14"/>
      <c r="I110" s="14"/>
      <c r="J110" s="14"/>
      <c r="K110" s="14"/>
    </row>
    <row r="111" spans="2:11" x14ac:dyDescent="0.3">
      <c r="B111" s="4"/>
      <c r="C111" s="8"/>
      <c r="D111" s="7"/>
      <c r="E111" s="3"/>
      <c r="F11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11" s="3"/>
      <c r="H111" s="14"/>
      <c r="I111" s="14"/>
      <c r="J111" s="14"/>
      <c r="K111" s="14"/>
    </row>
    <row r="112" spans="2:11" x14ac:dyDescent="0.3">
      <c r="B112" s="4"/>
      <c r="C112" s="8"/>
      <c r="D112" s="7"/>
      <c r="E112" s="3"/>
      <c r="F11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12" s="3"/>
      <c r="H112" s="14"/>
      <c r="I112" s="14"/>
      <c r="J112" s="14"/>
      <c r="K112" s="14"/>
    </row>
    <row r="113" spans="2:11" x14ac:dyDescent="0.3">
      <c r="B113" s="4"/>
      <c r="C113" s="8"/>
      <c r="D113" s="7"/>
      <c r="E113" s="3"/>
      <c r="F11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13" s="3"/>
      <c r="H113" s="14"/>
      <c r="I113" s="14"/>
      <c r="J113" s="14"/>
      <c r="K113" s="14"/>
    </row>
    <row r="114" spans="2:11" x14ac:dyDescent="0.3">
      <c r="B114" s="4"/>
      <c r="C114" s="8"/>
      <c r="D114" s="7"/>
      <c r="E114" s="3"/>
      <c r="F11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14" s="3"/>
      <c r="H114" s="14"/>
      <c r="I114" s="14"/>
      <c r="J114" s="14"/>
      <c r="K114" s="14"/>
    </row>
    <row r="115" spans="2:11" x14ac:dyDescent="0.3">
      <c r="B115" s="4"/>
      <c r="C115" s="8"/>
      <c r="D115" s="7"/>
      <c r="E115" s="3"/>
      <c r="F11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15" s="3"/>
      <c r="H115" s="14"/>
      <c r="I115" s="14"/>
      <c r="J115" s="14"/>
      <c r="K115" s="14"/>
    </row>
    <row r="116" spans="2:11" x14ac:dyDescent="0.3">
      <c r="B116" s="4"/>
      <c r="C116" s="8"/>
      <c r="D116" s="7"/>
      <c r="E116" s="3"/>
      <c r="F11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16" s="3"/>
      <c r="H116" s="14"/>
      <c r="I116" s="14"/>
      <c r="J116" s="14"/>
      <c r="K116" s="14"/>
    </row>
    <row r="117" spans="2:11" x14ac:dyDescent="0.3">
      <c r="B117" s="4"/>
      <c r="C117" s="8"/>
      <c r="D117" s="7"/>
      <c r="E117" s="3"/>
      <c r="F11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17" s="3"/>
      <c r="H117" s="14"/>
      <c r="I117" s="14"/>
      <c r="J117" s="14"/>
      <c r="K117" s="14"/>
    </row>
    <row r="118" spans="2:11" x14ac:dyDescent="0.3">
      <c r="B118" s="4"/>
      <c r="C118" s="8"/>
      <c r="D118" s="7"/>
      <c r="E118" s="3"/>
      <c r="F11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18" s="3"/>
      <c r="H118" s="14"/>
      <c r="I118" s="14"/>
      <c r="J118" s="14"/>
      <c r="K118" s="14"/>
    </row>
    <row r="119" spans="2:11" x14ac:dyDescent="0.3">
      <c r="B119" s="4"/>
      <c r="C119" s="8"/>
      <c r="D119" s="7"/>
      <c r="E119" s="3"/>
      <c r="F11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19" s="3"/>
      <c r="H119" s="14"/>
      <c r="I119" s="14"/>
      <c r="J119" s="14"/>
      <c r="K119" s="14"/>
    </row>
    <row r="120" spans="2:11" x14ac:dyDescent="0.3">
      <c r="B120" s="4"/>
      <c r="C120" s="8"/>
      <c r="D120" s="7"/>
      <c r="E120" s="3"/>
      <c r="F12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20" s="3"/>
      <c r="H120" s="14"/>
      <c r="I120" s="14"/>
      <c r="J120" s="14"/>
      <c r="K120" s="14"/>
    </row>
    <row r="121" spans="2:11" x14ac:dyDescent="0.3">
      <c r="B121" s="4"/>
      <c r="C121" s="8"/>
      <c r="D121" s="7"/>
      <c r="E121" s="3"/>
      <c r="F12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21" s="3"/>
      <c r="H121" s="14"/>
      <c r="I121" s="14"/>
      <c r="J121" s="14"/>
      <c r="K121" s="14"/>
    </row>
    <row r="122" spans="2:11" x14ac:dyDescent="0.3">
      <c r="B122" s="4"/>
      <c r="C122" s="8"/>
      <c r="D122" s="7"/>
      <c r="E122" s="3"/>
      <c r="F12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22" s="3"/>
      <c r="H122" s="14"/>
      <c r="I122" s="14"/>
      <c r="J122" s="14"/>
      <c r="K122" s="14"/>
    </row>
    <row r="123" spans="2:11" x14ac:dyDescent="0.3">
      <c r="B123" s="4"/>
      <c r="C123" s="8"/>
      <c r="D123" s="7"/>
      <c r="E123" s="3"/>
      <c r="F12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23" s="3"/>
      <c r="H123" s="14"/>
      <c r="I123" s="14"/>
      <c r="J123" s="14"/>
      <c r="K123" s="14"/>
    </row>
    <row r="124" spans="2:11" x14ac:dyDescent="0.3">
      <c r="B124" s="4"/>
      <c r="C124" s="8"/>
      <c r="D124" s="7"/>
      <c r="E124" s="3"/>
      <c r="F12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24" s="3"/>
      <c r="H124" s="14"/>
      <c r="I124" s="14"/>
      <c r="J124" s="14"/>
      <c r="K124" s="14"/>
    </row>
    <row r="125" spans="2:11" x14ac:dyDescent="0.3">
      <c r="B125" s="4"/>
      <c r="C125" s="8"/>
      <c r="D125" s="7"/>
      <c r="E125" s="3"/>
      <c r="F12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25" s="3"/>
      <c r="H125" s="14"/>
      <c r="I125" s="14"/>
      <c r="J125" s="14"/>
      <c r="K125" s="14"/>
    </row>
    <row r="126" spans="2:11" x14ac:dyDescent="0.3">
      <c r="B126" s="4"/>
      <c r="C126" s="8"/>
      <c r="D126" s="7"/>
      <c r="E126" s="3"/>
      <c r="F12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26" s="3"/>
      <c r="H126" s="14"/>
      <c r="I126" s="14"/>
      <c r="J126" s="14"/>
      <c r="K126" s="14"/>
    </row>
    <row r="127" spans="2:11" x14ac:dyDescent="0.3">
      <c r="B127" s="4"/>
      <c r="C127" s="8"/>
      <c r="D127" s="7"/>
      <c r="E127" s="3"/>
      <c r="F12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27" s="3"/>
      <c r="H127" s="14"/>
      <c r="I127" s="14"/>
      <c r="J127" s="14"/>
      <c r="K127" s="14"/>
    </row>
    <row r="128" spans="2:11" x14ac:dyDescent="0.3">
      <c r="B128" s="4"/>
      <c r="C128" s="8"/>
      <c r="D128" s="7"/>
      <c r="E128" s="3"/>
      <c r="F12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28" s="3"/>
      <c r="H128" s="14"/>
      <c r="I128" s="14"/>
      <c r="J128" s="14"/>
      <c r="K128" s="14"/>
    </row>
    <row r="129" spans="2:11" x14ac:dyDescent="0.3">
      <c r="B129" s="4"/>
      <c r="C129" s="8"/>
      <c r="D129" s="7"/>
      <c r="E129" s="3"/>
      <c r="F12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29" s="3"/>
      <c r="H129" s="14"/>
      <c r="I129" s="14"/>
      <c r="J129" s="14"/>
      <c r="K129" s="14"/>
    </row>
    <row r="130" spans="2:11" x14ac:dyDescent="0.3">
      <c r="B130" s="4"/>
      <c r="C130" s="8"/>
      <c r="D130" s="7"/>
      <c r="E130" s="3"/>
      <c r="F13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30" s="3"/>
      <c r="H130" s="14"/>
      <c r="I130" s="14"/>
      <c r="J130" s="14"/>
      <c r="K130" s="14"/>
    </row>
    <row r="131" spans="2:11" x14ac:dyDescent="0.3">
      <c r="B131" s="4"/>
      <c r="C131" s="8"/>
      <c r="D131" s="7"/>
      <c r="E131" s="3"/>
      <c r="F13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31" s="3"/>
      <c r="H131" s="14"/>
      <c r="I131" s="14"/>
      <c r="J131" s="14"/>
      <c r="K131" s="14"/>
    </row>
    <row r="132" spans="2:11" x14ac:dyDescent="0.3">
      <c r="B132" s="4"/>
      <c r="C132" s="8"/>
      <c r="D132" s="7"/>
      <c r="E132" s="3"/>
      <c r="F13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32" s="3"/>
      <c r="H132" s="14"/>
      <c r="I132" s="14"/>
      <c r="J132" s="14"/>
      <c r="K132" s="14"/>
    </row>
    <row r="133" spans="2:11" x14ac:dyDescent="0.3">
      <c r="B133" s="4"/>
      <c r="C133" s="8"/>
      <c r="D133" s="7"/>
      <c r="E133" s="3"/>
      <c r="F13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33" s="3"/>
      <c r="H133" s="14"/>
      <c r="I133" s="14"/>
      <c r="J133" s="14"/>
      <c r="K133" s="14"/>
    </row>
    <row r="134" spans="2:11" x14ac:dyDescent="0.3">
      <c r="B134" s="4"/>
      <c r="C134" s="8"/>
      <c r="D134" s="7"/>
      <c r="E134" s="3"/>
      <c r="F13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34" s="3"/>
      <c r="H134" s="14"/>
      <c r="I134" s="14"/>
      <c r="J134" s="14"/>
      <c r="K134" s="14"/>
    </row>
    <row r="135" spans="2:11" x14ac:dyDescent="0.3">
      <c r="B135" s="4"/>
      <c r="C135" s="8"/>
      <c r="D135" s="7"/>
      <c r="E135" s="3"/>
      <c r="F13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35" s="3"/>
      <c r="H135" s="14"/>
      <c r="I135" s="14"/>
      <c r="J135" s="14"/>
      <c r="K135" s="14"/>
    </row>
    <row r="136" spans="2:11" x14ac:dyDescent="0.3">
      <c r="B136" s="4"/>
      <c r="C136" s="8"/>
      <c r="D136" s="7"/>
      <c r="E136" s="3"/>
      <c r="F13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36" s="3"/>
      <c r="H136" s="14"/>
      <c r="I136" s="14"/>
      <c r="J136" s="14"/>
      <c r="K136" s="14"/>
    </row>
    <row r="137" spans="2:11" x14ac:dyDescent="0.3">
      <c r="B137" s="4"/>
      <c r="C137" s="8"/>
      <c r="D137" s="7"/>
      <c r="E137" s="3"/>
      <c r="F13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37" s="3"/>
      <c r="H137" s="14"/>
      <c r="I137" s="14"/>
      <c r="J137" s="14"/>
      <c r="K137" s="14"/>
    </row>
    <row r="138" spans="2:11" x14ac:dyDescent="0.3">
      <c r="B138" s="4"/>
      <c r="C138" s="8"/>
      <c r="D138" s="7"/>
      <c r="E138" s="3"/>
      <c r="F13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38" s="3"/>
      <c r="H138" s="14"/>
      <c r="I138" s="14"/>
      <c r="J138" s="14"/>
      <c r="K138" s="14"/>
    </row>
    <row r="139" spans="2:11" x14ac:dyDescent="0.3">
      <c r="B139" s="4"/>
      <c r="C139" s="8"/>
      <c r="D139" s="7"/>
      <c r="E139" s="3"/>
      <c r="F13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39" s="3"/>
      <c r="H139" s="14"/>
      <c r="I139" s="14"/>
      <c r="J139" s="14"/>
      <c r="K139" s="14"/>
    </row>
    <row r="140" spans="2:11" x14ac:dyDescent="0.3">
      <c r="B140" s="4"/>
      <c r="C140" s="8"/>
      <c r="D140" s="7"/>
      <c r="E140" s="3"/>
      <c r="F14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40" s="3"/>
      <c r="H140" s="14"/>
      <c r="I140" s="14"/>
      <c r="J140" s="14"/>
      <c r="K140" s="14"/>
    </row>
    <row r="141" spans="2:11" x14ac:dyDescent="0.3">
      <c r="B141" s="4"/>
      <c r="C141" s="8"/>
      <c r="D141" s="7"/>
      <c r="E141" s="3"/>
      <c r="F14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41" s="3"/>
      <c r="H141" s="14"/>
      <c r="I141" s="14"/>
      <c r="J141" s="14"/>
      <c r="K141" s="14"/>
    </row>
    <row r="142" spans="2:11" x14ac:dyDescent="0.3">
      <c r="B142" s="4"/>
      <c r="C142" s="8"/>
      <c r="D142" s="7"/>
      <c r="E142" s="3"/>
      <c r="F14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42" s="3"/>
      <c r="H142" s="14"/>
      <c r="I142" s="14"/>
      <c r="J142" s="14"/>
      <c r="K142" s="14"/>
    </row>
    <row r="143" spans="2:11" x14ac:dyDescent="0.3">
      <c r="B143" s="4"/>
      <c r="C143" s="8"/>
      <c r="D143" s="7"/>
      <c r="E143" s="3"/>
      <c r="F14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43" s="3"/>
      <c r="H143" s="14"/>
      <c r="I143" s="14"/>
      <c r="J143" s="14"/>
      <c r="K143" s="14"/>
    </row>
    <row r="144" spans="2:11" x14ac:dyDescent="0.3">
      <c r="B144" s="4"/>
      <c r="C144" s="8"/>
      <c r="D144" s="7"/>
      <c r="E144" s="3"/>
      <c r="F14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44" s="3"/>
      <c r="H144" s="14"/>
      <c r="I144" s="14"/>
      <c r="J144" s="14"/>
      <c r="K144" s="14"/>
    </row>
    <row r="145" spans="2:11" x14ac:dyDescent="0.3">
      <c r="B145" s="4"/>
      <c r="C145" s="8"/>
      <c r="D145" s="7"/>
      <c r="E145" s="3"/>
      <c r="F14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45" s="3"/>
      <c r="H145" s="14"/>
      <c r="I145" s="14"/>
      <c r="J145" s="14"/>
      <c r="K145" s="14"/>
    </row>
    <row r="146" spans="2:11" x14ac:dyDescent="0.3">
      <c r="B146" s="4"/>
      <c r="C146" s="8"/>
      <c r="D146" s="7"/>
      <c r="E146" s="3"/>
      <c r="F14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46" s="3"/>
      <c r="H146" s="14"/>
      <c r="I146" s="14"/>
      <c r="J146" s="14"/>
      <c r="K146" s="14"/>
    </row>
    <row r="147" spans="2:11" x14ac:dyDescent="0.3">
      <c r="B147" s="4"/>
      <c r="C147" s="8"/>
      <c r="D147" s="7"/>
      <c r="E147" s="3"/>
      <c r="F14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47" s="3"/>
      <c r="H147" s="14"/>
      <c r="I147" s="14"/>
      <c r="J147" s="14"/>
      <c r="K147" s="14"/>
    </row>
    <row r="148" spans="2:11" x14ac:dyDescent="0.3">
      <c r="B148" s="4"/>
      <c r="C148" s="8"/>
      <c r="D148" s="7"/>
      <c r="E148" s="3"/>
      <c r="F14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48" s="3"/>
      <c r="H148" s="14"/>
      <c r="I148" s="14"/>
      <c r="J148" s="14"/>
      <c r="K148" s="14"/>
    </row>
    <row r="149" spans="2:11" x14ac:dyDescent="0.3">
      <c r="B149" s="4"/>
      <c r="C149" s="8"/>
      <c r="D149" s="7"/>
      <c r="E149" s="3"/>
      <c r="F14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49" s="3"/>
      <c r="H149" s="14"/>
      <c r="I149" s="14"/>
      <c r="J149" s="14"/>
      <c r="K149" s="14"/>
    </row>
    <row r="150" spans="2:11" x14ac:dyDescent="0.3">
      <c r="B150" s="4"/>
      <c r="C150" s="8"/>
      <c r="D150" s="7"/>
      <c r="E150" s="3"/>
      <c r="F15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50" s="3"/>
      <c r="H150" s="14"/>
      <c r="I150" s="14"/>
      <c r="J150" s="14"/>
      <c r="K150" s="14"/>
    </row>
    <row r="151" spans="2:11" x14ac:dyDescent="0.3">
      <c r="B151" s="4"/>
      <c r="C151" s="8"/>
      <c r="D151" s="7"/>
      <c r="E151" s="3"/>
      <c r="F15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51" s="3"/>
      <c r="H151" s="14"/>
      <c r="I151" s="14"/>
      <c r="J151" s="14"/>
      <c r="K151" s="14"/>
    </row>
    <row r="152" spans="2:11" x14ac:dyDescent="0.3">
      <c r="B152" s="4"/>
      <c r="C152" s="8"/>
      <c r="D152" s="7"/>
      <c r="E152" s="3"/>
      <c r="F15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52" s="3"/>
      <c r="H152" s="14"/>
      <c r="I152" s="14"/>
      <c r="J152" s="14"/>
      <c r="K152" s="14"/>
    </row>
    <row r="153" spans="2:11" x14ac:dyDescent="0.3">
      <c r="B153" s="4"/>
      <c r="C153" s="8"/>
      <c r="D153" s="7"/>
      <c r="E153" s="3"/>
      <c r="F15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53" s="3"/>
      <c r="H153" s="14"/>
      <c r="I153" s="14"/>
      <c r="J153" s="14"/>
      <c r="K153" s="14"/>
    </row>
    <row r="154" spans="2:11" x14ac:dyDescent="0.3">
      <c r="B154" s="4"/>
      <c r="C154" s="8"/>
      <c r="D154" s="7"/>
      <c r="E154" s="3"/>
      <c r="F15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54" s="3"/>
      <c r="H154" s="14"/>
      <c r="I154" s="14"/>
      <c r="J154" s="14"/>
      <c r="K154" s="14"/>
    </row>
    <row r="155" spans="2:11" x14ac:dyDescent="0.3">
      <c r="B155" s="4"/>
      <c r="C155" s="8"/>
      <c r="D155" s="7"/>
      <c r="E155" s="3"/>
      <c r="F15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55" s="3"/>
      <c r="H155" s="14"/>
      <c r="I155" s="14"/>
      <c r="J155" s="14"/>
      <c r="K155" s="14"/>
    </row>
    <row r="156" spans="2:11" x14ac:dyDescent="0.3">
      <c r="B156" s="4"/>
      <c r="C156" s="8"/>
      <c r="D156" s="7"/>
      <c r="E156" s="3"/>
      <c r="F15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56" s="3"/>
      <c r="H156" s="14"/>
      <c r="I156" s="14"/>
      <c r="J156" s="14"/>
      <c r="K156" s="14"/>
    </row>
    <row r="157" spans="2:11" x14ac:dyDescent="0.3">
      <c r="B157" s="4"/>
      <c r="C157" s="8"/>
      <c r="D157" s="7"/>
      <c r="E157" s="3"/>
      <c r="F15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57" s="3"/>
      <c r="H157" s="14"/>
      <c r="I157" s="14"/>
      <c r="J157" s="14"/>
      <c r="K157" s="14"/>
    </row>
    <row r="158" spans="2:11" x14ac:dyDescent="0.3">
      <c r="B158" s="4"/>
      <c r="C158" s="8"/>
      <c r="D158" s="7"/>
      <c r="E158" s="3"/>
      <c r="F15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58" s="3"/>
      <c r="H158" s="14"/>
      <c r="I158" s="14"/>
      <c r="J158" s="14"/>
      <c r="K158" s="14"/>
    </row>
    <row r="159" spans="2:11" x14ac:dyDescent="0.3">
      <c r="B159" s="4"/>
      <c r="C159" s="8"/>
      <c r="D159" s="7"/>
      <c r="E159" s="3"/>
      <c r="F15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59" s="3"/>
      <c r="H159" s="14"/>
      <c r="I159" s="14"/>
      <c r="J159" s="14"/>
      <c r="K159" s="14"/>
    </row>
    <row r="160" spans="2:11" x14ac:dyDescent="0.3">
      <c r="B160" s="4"/>
      <c r="C160" s="8"/>
      <c r="D160" s="7"/>
      <c r="E160" s="3"/>
      <c r="F16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60" s="3"/>
      <c r="H160" s="14"/>
      <c r="I160" s="14"/>
      <c r="J160" s="14"/>
      <c r="K160" s="14"/>
    </row>
    <row r="161" spans="2:11" x14ac:dyDescent="0.3">
      <c r="B161" s="4"/>
      <c r="C161" s="8"/>
      <c r="D161" s="7"/>
      <c r="E161" s="3"/>
      <c r="F16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61" s="3"/>
      <c r="H161" s="14"/>
      <c r="I161" s="14"/>
      <c r="J161" s="14"/>
      <c r="K161" s="14"/>
    </row>
    <row r="162" spans="2:11" x14ac:dyDescent="0.3">
      <c r="B162" s="4"/>
      <c r="C162" s="8"/>
      <c r="D162" s="7"/>
      <c r="E162" s="3"/>
      <c r="F16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62" s="3"/>
      <c r="H162" s="14"/>
      <c r="I162" s="14"/>
      <c r="J162" s="14"/>
      <c r="K162" s="14"/>
    </row>
    <row r="163" spans="2:11" x14ac:dyDescent="0.3">
      <c r="B163" s="4"/>
      <c r="C163" s="8"/>
      <c r="D163" s="7"/>
      <c r="E163" s="3"/>
      <c r="F16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63" s="3"/>
      <c r="H163" s="14"/>
      <c r="I163" s="14"/>
      <c r="J163" s="14"/>
      <c r="K163" s="14"/>
    </row>
    <row r="164" spans="2:11" x14ac:dyDescent="0.3">
      <c r="B164" s="4"/>
      <c r="C164" s="8"/>
      <c r="D164" s="7"/>
      <c r="E164" s="3"/>
      <c r="F16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64" s="3"/>
      <c r="H164" s="14"/>
      <c r="I164" s="14"/>
      <c r="J164" s="14"/>
      <c r="K164" s="14"/>
    </row>
    <row r="165" spans="2:11" x14ac:dyDescent="0.3">
      <c r="B165" s="4"/>
      <c r="C165" s="8"/>
      <c r="D165" s="7"/>
      <c r="E165" s="3"/>
      <c r="F16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65" s="3"/>
      <c r="H165" s="14"/>
      <c r="I165" s="14"/>
      <c r="J165" s="14"/>
      <c r="K165" s="14"/>
    </row>
    <row r="166" spans="2:11" x14ac:dyDescent="0.3">
      <c r="B166" s="4"/>
      <c r="C166" s="8"/>
      <c r="D166" s="7"/>
      <c r="E166" s="3"/>
      <c r="F16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66" s="3"/>
      <c r="H166" s="14"/>
      <c r="I166" s="14"/>
      <c r="J166" s="14"/>
      <c r="K166" s="14"/>
    </row>
    <row r="167" spans="2:11" x14ac:dyDescent="0.3">
      <c r="B167" s="4"/>
      <c r="C167" s="8"/>
      <c r="D167" s="7"/>
      <c r="E167" s="3"/>
      <c r="F16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67" s="3"/>
      <c r="H167" s="14"/>
      <c r="I167" s="14"/>
      <c r="J167" s="14"/>
      <c r="K167" s="14"/>
    </row>
    <row r="168" spans="2:11" x14ac:dyDescent="0.3">
      <c r="B168" s="4"/>
      <c r="C168" s="8"/>
      <c r="D168" s="7"/>
      <c r="E168" s="3"/>
      <c r="F16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68" s="3"/>
      <c r="H168" s="14"/>
      <c r="I168" s="14"/>
      <c r="J168" s="14"/>
      <c r="K168" s="14"/>
    </row>
    <row r="169" spans="2:11" x14ac:dyDescent="0.3">
      <c r="B169" s="4"/>
      <c r="C169" s="8"/>
      <c r="D169" s="7"/>
      <c r="E169" s="3"/>
      <c r="F16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69" s="3"/>
      <c r="H169" s="14"/>
      <c r="I169" s="14"/>
      <c r="J169" s="14"/>
      <c r="K169" s="14"/>
    </row>
    <row r="170" spans="2:11" x14ac:dyDescent="0.3">
      <c r="B170" s="4"/>
      <c r="C170" s="8"/>
      <c r="D170" s="7"/>
      <c r="E170" s="3"/>
      <c r="F17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70" s="3"/>
      <c r="H170" s="14"/>
      <c r="I170" s="14"/>
      <c r="J170" s="14"/>
      <c r="K170" s="14"/>
    </row>
    <row r="171" spans="2:11" x14ac:dyDescent="0.3">
      <c r="B171" s="4"/>
      <c r="C171" s="8"/>
      <c r="D171" s="7"/>
      <c r="E171" s="3"/>
      <c r="F17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71" s="3"/>
      <c r="H171" s="14"/>
      <c r="I171" s="14"/>
      <c r="J171" s="14"/>
      <c r="K171" s="14"/>
    </row>
    <row r="172" spans="2:11" x14ac:dyDescent="0.3">
      <c r="B172" s="4"/>
      <c r="C172" s="8"/>
      <c r="D172" s="7"/>
      <c r="E172" s="3"/>
      <c r="F17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72" s="3"/>
      <c r="H172" s="14"/>
      <c r="I172" s="14"/>
      <c r="J172" s="14"/>
      <c r="K172" s="14"/>
    </row>
    <row r="173" spans="2:11" x14ac:dyDescent="0.3">
      <c r="B173" s="4"/>
      <c r="C173" s="8"/>
      <c r="D173" s="7"/>
      <c r="E173" s="3"/>
      <c r="F17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73" s="3"/>
      <c r="H173" s="14"/>
      <c r="I173" s="14"/>
      <c r="J173" s="14"/>
      <c r="K173" s="14"/>
    </row>
    <row r="174" spans="2:11" x14ac:dyDescent="0.3">
      <c r="B174" s="4"/>
      <c r="C174" s="8"/>
      <c r="D174" s="7"/>
      <c r="E174" s="3"/>
      <c r="F17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74" s="3"/>
      <c r="H174" s="14"/>
      <c r="I174" s="14"/>
      <c r="J174" s="14"/>
      <c r="K174" s="14"/>
    </row>
    <row r="175" spans="2:11" x14ac:dyDescent="0.3">
      <c r="B175" s="4"/>
      <c r="C175" s="8"/>
      <c r="D175" s="7"/>
      <c r="E175" s="3"/>
      <c r="F17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75" s="3"/>
      <c r="H175" s="14"/>
      <c r="I175" s="14"/>
      <c r="J175" s="14"/>
      <c r="K175" s="14"/>
    </row>
    <row r="176" spans="2:11" x14ac:dyDescent="0.3">
      <c r="B176" s="4"/>
      <c r="C176" s="8"/>
      <c r="D176" s="7"/>
      <c r="E176" s="3"/>
      <c r="F17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76" s="3"/>
      <c r="H176" s="14"/>
      <c r="I176" s="14"/>
      <c r="J176" s="14"/>
      <c r="K176" s="14"/>
    </row>
    <row r="177" spans="2:11" x14ac:dyDescent="0.3">
      <c r="B177" s="4"/>
      <c r="C177" s="8"/>
      <c r="D177" s="7"/>
      <c r="E177" s="3"/>
      <c r="F17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77" s="3"/>
      <c r="H177" s="14"/>
      <c r="I177" s="14"/>
      <c r="J177" s="14"/>
      <c r="K177" s="14"/>
    </row>
    <row r="178" spans="2:11" x14ac:dyDescent="0.3">
      <c r="B178" s="4"/>
      <c r="C178" s="8"/>
      <c r="D178" s="7"/>
      <c r="E178" s="3"/>
      <c r="F17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78" s="3"/>
      <c r="H178" s="14"/>
      <c r="I178" s="14"/>
      <c r="J178" s="14"/>
      <c r="K178" s="14"/>
    </row>
    <row r="179" spans="2:11" x14ac:dyDescent="0.3">
      <c r="B179" s="4"/>
      <c r="C179" s="8"/>
      <c r="D179" s="7"/>
      <c r="E179" s="3"/>
      <c r="F17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79" s="3"/>
      <c r="H179" s="14"/>
      <c r="I179" s="14"/>
      <c r="J179" s="14"/>
      <c r="K179" s="14"/>
    </row>
    <row r="180" spans="2:11" x14ac:dyDescent="0.3">
      <c r="B180" s="4"/>
      <c r="C180" s="8"/>
      <c r="D180" s="7"/>
      <c r="E180" s="3"/>
      <c r="F18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80" s="3"/>
      <c r="H180" s="14"/>
      <c r="I180" s="14"/>
      <c r="J180" s="14"/>
      <c r="K180" s="14"/>
    </row>
    <row r="181" spans="2:11" x14ac:dyDescent="0.3">
      <c r="B181" s="4"/>
      <c r="C181" s="8"/>
      <c r="D181" s="7"/>
      <c r="E181" s="3"/>
      <c r="F18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81" s="3"/>
      <c r="H181" s="14"/>
      <c r="I181" s="14"/>
      <c r="J181" s="14"/>
      <c r="K181" s="14"/>
    </row>
    <row r="182" spans="2:11" x14ac:dyDescent="0.3">
      <c r="B182" s="4"/>
      <c r="C182" s="8"/>
      <c r="D182" s="7"/>
      <c r="E182" s="3"/>
      <c r="F18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82" s="3"/>
      <c r="H182" s="14"/>
      <c r="I182" s="14"/>
      <c r="J182" s="14"/>
      <c r="K182" s="14"/>
    </row>
    <row r="183" spans="2:11" x14ac:dyDescent="0.3">
      <c r="B183" s="4"/>
      <c r="C183" s="8"/>
      <c r="D183" s="7"/>
      <c r="E183" s="3"/>
      <c r="F18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83" s="3"/>
      <c r="H183" s="14"/>
      <c r="I183" s="14"/>
      <c r="J183" s="14"/>
      <c r="K183" s="14"/>
    </row>
    <row r="184" spans="2:11" x14ac:dyDescent="0.3">
      <c r="B184" s="4"/>
      <c r="C184" s="8"/>
      <c r="D184" s="7"/>
      <c r="E184" s="3"/>
      <c r="F18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84" s="3"/>
      <c r="H184" s="14"/>
      <c r="I184" s="14"/>
      <c r="J184" s="14"/>
      <c r="K184" s="14"/>
    </row>
    <row r="185" spans="2:11" x14ac:dyDescent="0.3">
      <c r="B185" s="4"/>
      <c r="C185" s="8"/>
      <c r="D185" s="7"/>
      <c r="E185" s="3"/>
      <c r="F18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85" s="3"/>
      <c r="H185" s="14"/>
      <c r="I185" s="14"/>
      <c r="J185" s="14"/>
      <c r="K185" s="14"/>
    </row>
    <row r="186" spans="2:11" x14ac:dyDescent="0.3">
      <c r="B186" s="4"/>
      <c r="C186" s="8"/>
      <c r="D186" s="7"/>
      <c r="E186" s="3"/>
      <c r="F18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86" s="3"/>
      <c r="H186" s="14"/>
      <c r="I186" s="14"/>
      <c r="J186" s="14"/>
      <c r="K186" s="14"/>
    </row>
    <row r="187" spans="2:11" x14ac:dyDescent="0.3">
      <c r="B187" s="4"/>
      <c r="C187" s="8"/>
      <c r="D187" s="7"/>
      <c r="E187" s="3"/>
      <c r="F18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87" s="3"/>
      <c r="H187" s="14"/>
      <c r="I187" s="14"/>
      <c r="J187" s="14"/>
      <c r="K187" s="14"/>
    </row>
    <row r="188" spans="2:11" x14ac:dyDescent="0.3">
      <c r="B188" s="4"/>
      <c r="C188" s="8"/>
      <c r="D188" s="7"/>
      <c r="E188" s="3"/>
      <c r="F18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88" s="3"/>
      <c r="H188" s="14"/>
      <c r="I188" s="14"/>
      <c r="J188" s="14"/>
      <c r="K188" s="14"/>
    </row>
    <row r="189" spans="2:11" x14ac:dyDescent="0.3">
      <c r="B189" s="4"/>
      <c r="C189" s="8"/>
      <c r="D189" s="7"/>
      <c r="E189" s="3"/>
      <c r="F18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89" s="3"/>
      <c r="H189" s="14"/>
      <c r="I189" s="14"/>
      <c r="J189" s="14"/>
      <c r="K189" s="14"/>
    </row>
    <row r="190" spans="2:11" x14ac:dyDescent="0.3">
      <c r="B190" s="4"/>
      <c r="C190" s="8"/>
      <c r="D190" s="7"/>
      <c r="E190" s="3"/>
      <c r="F19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90" s="3"/>
      <c r="H190" s="14"/>
      <c r="I190" s="14"/>
      <c r="J190" s="14"/>
      <c r="K190" s="14"/>
    </row>
    <row r="191" spans="2:11" x14ac:dyDescent="0.3">
      <c r="B191" s="4"/>
      <c r="C191" s="8"/>
      <c r="D191" s="7"/>
      <c r="E191" s="3"/>
      <c r="F19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91" s="3"/>
      <c r="H191" s="14"/>
      <c r="I191" s="14"/>
      <c r="J191" s="14"/>
      <c r="K191" s="14"/>
    </row>
    <row r="192" spans="2:11" x14ac:dyDescent="0.3">
      <c r="B192" s="4"/>
      <c r="C192" s="8"/>
      <c r="D192" s="7"/>
      <c r="E192" s="3"/>
      <c r="F19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92" s="3"/>
      <c r="H192" s="14"/>
      <c r="I192" s="14"/>
      <c r="J192" s="14"/>
      <c r="K192" s="14"/>
    </row>
    <row r="193" spans="2:11" x14ac:dyDescent="0.3">
      <c r="B193" s="4"/>
      <c r="C193" s="8"/>
      <c r="D193" s="7"/>
      <c r="E193" s="3"/>
      <c r="F19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93" s="3"/>
      <c r="H193" s="14"/>
      <c r="I193" s="14"/>
      <c r="J193" s="14"/>
      <c r="K193" s="14"/>
    </row>
    <row r="194" spans="2:11" x14ac:dyDescent="0.3">
      <c r="B194" s="4"/>
      <c r="C194" s="8"/>
      <c r="D194" s="7"/>
      <c r="E194" s="3"/>
      <c r="F19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94" s="3"/>
      <c r="H194" s="14"/>
      <c r="I194" s="14"/>
      <c r="J194" s="14"/>
      <c r="K194" s="14"/>
    </row>
    <row r="195" spans="2:11" x14ac:dyDescent="0.3">
      <c r="B195" s="4"/>
      <c r="C195" s="8"/>
      <c r="D195" s="7"/>
      <c r="E195" s="3"/>
      <c r="F19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95" s="3"/>
      <c r="H195" s="14"/>
      <c r="I195" s="14"/>
      <c r="J195" s="14"/>
      <c r="K195" s="14"/>
    </row>
    <row r="196" spans="2:11" x14ac:dyDescent="0.3">
      <c r="B196" s="4"/>
      <c r="C196" s="8"/>
      <c r="D196" s="7"/>
      <c r="E196" s="3"/>
      <c r="F19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96" s="3"/>
      <c r="H196" s="14"/>
      <c r="I196" s="14"/>
      <c r="J196" s="14"/>
      <c r="K196" s="14"/>
    </row>
    <row r="197" spans="2:11" x14ac:dyDescent="0.3">
      <c r="B197" s="4"/>
      <c r="C197" s="8"/>
      <c r="D197" s="7"/>
      <c r="E197" s="3"/>
      <c r="F19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97" s="3"/>
      <c r="H197" s="14"/>
      <c r="I197" s="14"/>
      <c r="J197" s="14"/>
      <c r="K197" s="14"/>
    </row>
    <row r="198" spans="2:11" x14ac:dyDescent="0.3">
      <c r="B198" s="4"/>
      <c r="C198" s="8"/>
      <c r="D198" s="7"/>
      <c r="E198" s="3"/>
      <c r="F19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98" s="3"/>
      <c r="H198" s="14"/>
      <c r="I198" s="14"/>
      <c r="J198" s="14"/>
      <c r="K198" s="14"/>
    </row>
    <row r="199" spans="2:11" x14ac:dyDescent="0.3">
      <c r="B199" s="4"/>
      <c r="C199" s="8"/>
      <c r="D199" s="7"/>
      <c r="E199" s="3"/>
      <c r="F19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199" s="3"/>
      <c r="H199" s="14"/>
      <c r="I199" s="14"/>
      <c r="J199" s="14"/>
      <c r="K199" s="14"/>
    </row>
    <row r="200" spans="2:11" x14ac:dyDescent="0.3">
      <c r="B200" s="4"/>
      <c r="C200" s="8"/>
      <c r="D200" s="7"/>
      <c r="E200" s="3"/>
      <c r="F20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00" s="3"/>
      <c r="H200" s="14"/>
      <c r="I200" s="14"/>
      <c r="J200" s="14"/>
      <c r="K200" s="14"/>
    </row>
    <row r="201" spans="2:11" x14ac:dyDescent="0.3">
      <c r="B201" s="4"/>
      <c r="C201" s="8"/>
      <c r="D201" s="7"/>
      <c r="E201" s="3"/>
      <c r="F20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01" s="3"/>
      <c r="H201" s="14"/>
      <c r="I201" s="14"/>
      <c r="J201" s="14"/>
      <c r="K201" s="14"/>
    </row>
    <row r="202" spans="2:11" x14ac:dyDescent="0.3">
      <c r="B202" s="4"/>
      <c r="C202" s="8"/>
      <c r="D202" s="7"/>
      <c r="E202" s="3"/>
      <c r="F20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02" s="3"/>
      <c r="H202" s="14"/>
      <c r="I202" s="14"/>
      <c r="J202" s="14"/>
      <c r="K202" s="14"/>
    </row>
    <row r="203" spans="2:11" x14ac:dyDescent="0.3">
      <c r="B203" s="4"/>
      <c r="C203" s="8"/>
      <c r="D203" s="7"/>
      <c r="E203" s="3"/>
      <c r="F20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03" s="3"/>
      <c r="H203" s="14"/>
      <c r="I203" s="14"/>
      <c r="J203" s="14"/>
      <c r="K203" s="14"/>
    </row>
    <row r="204" spans="2:11" x14ac:dyDescent="0.3">
      <c r="B204" s="4"/>
      <c r="C204" s="8"/>
      <c r="D204" s="7"/>
      <c r="E204" s="3"/>
      <c r="F20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04" s="3"/>
      <c r="H204" s="14"/>
      <c r="I204" s="14"/>
      <c r="J204" s="14"/>
      <c r="K204" s="14"/>
    </row>
    <row r="205" spans="2:11" x14ac:dyDescent="0.3">
      <c r="B205" s="4"/>
      <c r="C205" s="8"/>
      <c r="D205" s="7"/>
      <c r="E205" s="3"/>
      <c r="F20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05" s="3"/>
      <c r="H205" s="14"/>
      <c r="I205" s="14"/>
      <c r="J205" s="14"/>
      <c r="K205" s="14"/>
    </row>
    <row r="206" spans="2:11" x14ac:dyDescent="0.3">
      <c r="B206" s="4"/>
      <c r="C206" s="8"/>
      <c r="D206" s="7"/>
      <c r="E206" s="3"/>
      <c r="F20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06" s="3"/>
      <c r="H206" s="14"/>
      <c r="I206" s="14"/>
      <c r="J206" s="14"/>
      <c r="K206" s="14"/>
    </row>
    <row r="207" spans="2:11" x14ac:dyDescent="0.3">
      <c r="B207" s="4"/>
      <c r="C207" s="8"/>
      <c r="D207" s="7"/>
      <c r="E207" s="3"/>
      <c r="F20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07" s="3"/>
      <c r="H207" s="14"/>
      <c r="I207" s="14"/>
      <c r="J207" s="14"/>
      <c r="K207" s="14"/>
    </row>
    <row r="208" spans="2:11" x14ac:dyDescent="0.3">
      <c r="B208" s="4"/>
      <c r="C208" s="8"/>
      <c r="D208" s="7"/>
      <c r="E208" s="3"/>
      <c r="F20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08" s="3"/>
      <c r="H208" s="14"/>
      <c r="I208" s="14"/>
      <c r="J208" s="14"/>
      <c r="K208" s="14"/>
    </row>
    <row r="209" spans="2:11" x14ac:dyDescent="0.3">
      <c r="B209" s="4"/>
      <c r="C209" s="8"/>
      <c r="D209" s="7"/>
      <c r="E209" s="3"/>
      <c r="F20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09" s="3"/>
      <c r="H209" s="14"/>
      <c r="I209" s="14"/>
      <c r="J209" s="14"/>
      <c r="K209" s="14"/>
    </row>
    <row r="210" spans="2:11" x14ac:dyDescent="0.3">
      <c r="B210" s="4"/>
      <c r="C210" s="8"/>
      <c r="D210" s="7"/>
      <c r="E210" s="3"/>
      <c r="F21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10" s="3"/>
      <c r="H210" s="14"/>
      <c r="I210" s="14"/>
      <c r="J210" s="14"/>
      <c r="K210" s="14"/>
    </row>
    <row r="211" spans="2:11" x14ac:dyDescent="0.3">
      <c r="B211" s="4"/>
      <c r="C211" s="8"/>
      <c r="D211" s="7"/>
      <c r="E211" s="3"/>
      <c r="F21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11" s="3"/>
      <c r="H211" s="14"/>
      <c r="I211" s="14"/>
      <c r="J211" s="14"/>
      <c r="K211" s="14"/>
    </row>
    <row r="212" spans="2:11" x14ac:dyDescent="0.3">
      <c r="B212" s="4"/>
      <c r="C212" s="8"/>
      <c r="D212" s="7"/>
      <c r="E212" s="3"/>
      <c r="F21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12" s="3"/>
      <c r="H212" s="14"/>
      <c r="I212" s="14"/>
      <c r="J212" s="14"/>
      <c r="K212" s="14"/>
    </row>
    <row r="213" spans="2:11" x14ac:dyDescent="0.3">
      <c r="B213" s="4"/>
      <c r="C213" s="8"/>
      <c r="D213" s="7"/>
      <c r="E213" s="3"/>
      <c r="F21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13" s="3"/>
      <c r="H213" s="14"/>
      <c r="I213" s="14"/>
      <c r="J213" s="14"/>
      <c r="K213" s="14"/>
    </row>
    <row r="214" spans="2:11" x14ac:dyDescent="0.3">
      <c r="B214" s="4"/>
      <c r="C214" s="8"/>
      <c r="D214" s="7"/>
      <c r="E214" s="3"/>
      <c r="F21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14" s="3"/>
      <c r="H214" s="14"/>
      <c r="I214" s="14"/>
      <c r="J214" s="14"/>
      <c r="K214" s="14"/>
    </row>
    <row r="215" spans="2:11" x14ac:dyDescent="0.3">
      <c r="B215" s="4"/>
      <c r="C215" s="8"/>
      <c r="D215" s="7"/>
      <c r="E215" s="3"/>
      <c r="F21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15" s="3"/>
      <c r="H215" s="14"/>
      <c r="I215" s="14"/>
      <c r="J215" s="14"/>
      <c r="K215" s="14"/>
    </row>
    <row r="216" spans="2:11" x14ac:dyDescent="0.3">
      <c r="B216" s="4"/>
      <c r="C216" s="8"/>
      <c r="D216" s="7"/>
      <c r="E216" s="3"/>
      <c r="F21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16" s="3"/>
      <c r="H216" s="14"/>
      <c r="I216" s="14"/>
      <c r="J216" s="14"/>
      <c r="K216" s="14"/>
    </row>
    <row r="217" spans="2:11" x14ac:dyDescent="0.3">
      <c r="B217" s="4"/>
      <c r="C217" s="8"/>
      <c r="D217" s="7"/>
      <c r="E217" s="3"/>
      <c r="F21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17" s="3"/>
      <c r="H217" s="14"/>
      <c r="I217" s="14"/>
      <c r="J217" s="14"/>
      <c r="K217" s="14"/>
    </row>
    <row r="218" spans="2:11" x14ac:dyDescent="0.3">
      <c r="B218" s="4"/>
      <c r="C218" s="8"/>
      <c r="D218" s="7"/>
      <c r="E218" s="3"/>
      <c r="F21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18" s="3"/>
      <c r="H218" s="14"/>
      <c r="I218" s="14"/>
      <c r="J218" s="14"/>
      <c r="K218" s="14"/>
    </row>
    <row r="219" spans="2:11" x14ac:dyDescent="0.3">
      <c r="B219" s="4"/>
      <c r="C219" s="8"/>
      <c r="D219" s="7"/>
      <c r="E219" s="3"/>
      <c r="F21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19" s="3"/>
      <c r="H219" s="14"/>
      <c r="I219" s="14"/>
      <c r="J219" s="14"/>
      <c r="K219" s="14"/>
    </row>
    <row r="220" spans="2:11" x14ac:dyDescent="0.3">
      <c r="B220" s="4"/>
      <c r="C220" s="8"/>
      <c r="D220" s="7"/>
      <c r="E220" s="3"/>
      <c r="F22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20" s="3"/>
      <c r="H220" s="14"/>
      <c r="I220" s="14"/>
      <c r="J220" s="14"/>
      <c r="K220" s="14"/>
    </row>
    <row r="221" spans="2:11" x14ac:dyDescent="0.3">
      <c r="B221" s="4"/>
      <c r="C221" s="8"/>
      <c r="D221" s="7"/>
      <c r="E221" s="3"/>
      <c r="F22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21" s="3"/>
      <c r="H221" s="14"/>
      <c r="I221" s="14"/>
      <c r="J221" s="14"/>
      <c r="K221" s="14"/>
    </row>
    <row r="222" spans="2:11" x14ac:dyDescent="0.3">
      <c r="B222" s="4"/>
      <c r="C222" s="8"/>
      <c r="D222" s="7"/>
      <c r="E222" s="3"/>
      <c r="F22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22" s="3"/>
      <c r="H222" s="14"/>
      <c r="I222" s="14"/>
      <c r="J222" s="14"/>
      <c r="K222" s="14"/>
    </row>
    <row r="223" spans="2:11" x14ac:dyDescent="0.3">
      <c r="B223" s="4"/>
      <c r="C223" s="8"/>
      <c r="D223" s="7"/>
      <c r="E223" s="3"/>
      <c r="F22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23" s="3"/>
      <c r="H223" s="14"/>
      <c r="I223" s="14"/>
      <c r="J223" s="14"/>
      <c r="K223" s="14"/>
    </row>
    <row r="224" spans="2:11" x14ac:dyDescent="0.3">
      <c r="B224" s="4"/>
      <c r="C224" s="8"/>
      <c r="D224" s="7"/>
      <c r="E224" s="3"/>
      <c r="F22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24" s="3"/>
      <c r="H224" s="14"/>
      <c r="I224" s="14"/>
      <c r="J224" s="14"/>
      <c r="K224" s="14"/>
    </row>
    <row r="225" spans="2:11" x14ac:dyDescent="0.3">
      <c r="B225" s="4"/>
      <c r="C225" s="8"/>
      <c r="D225" s="7"/>
      <c r="E225" s="3"/>
      <c r="F22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25" s="3"/>
      <c r="H225" s="14"/>
      <c r="I225" s="14"/>
      <c r="J225" s="14"/>
      <c r="K225" s="14"/>
    </row>
    <row r="226" spans="2:11" x14ac:dyDescent="0.3">
      <c r="B226" s="4"/>
      <c r="C226" s="8"/>
      <c r="D226" s="7"/>
      <c r="E226" s="3"/>
      <c r="F22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26" s="3"/>
      <c r="H226" s="14"/>
      <c r="I226" s="14"/>
      <c r="J226" s="14"/>
      <c r="K226" s="14"/>
    </row>
    <row r="227" spans="2:11" x14ac:dyDescent="0.3">
      <c r="B227" s="4"/>
      <c r="C227" s="8"/>
      <c r="D227" s="7"/>
      <c r="E227" s="3"/>
      <c r="F22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27" s="3"/>
      <c r="H227" s="14"/>
      <c r="I227" s="14"/>
      <c r="J227" s="14"/>
      <c r="K227" s="14"/>
    </row>
    <row r="228" spans="2:11" x14ac:dyDescent="0.3">
      <c r="B228" s="4"/>
      <c r="C228" s="8"/>
      <c r="D228" s="7"/>
      <c r="E228" s="3"/>
      <c r="F22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28" s="3"/>
      <c r="H228" s="14"/>
      <c r="I228" s="14"/>
      <c r="J228" s="14"/>
      <c r="K228" s="14"/>
    </row>
    <row r="229" spans="2:11" x14ac:dyDescent="0.3">
      <c r="B229" s="4"/>
      <c r="C229" s="8"/>
      <c r="D229" s="7"/>
      <c r="E229" s="3"/>
      <c r="F22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29" s="3"/>
      <c r="H229" s="14"/>
      <c r="I229" s="14"/>
      <c r="J229" s="14"/>
      <c r="K229" s="14"/>
    </row>
    <row r="230" spans="2:11" x14ac:dyDescent="0.3">
      <c r="B230" s="4"/>
      <c r="C230" s="8"/>
      <c r="D230" s="7"/>
      <c r="E230" s="3"/>
      <c r="F23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30" s="3"/>
      <c r="H230" s="14"/>
      <c r="I230" s="14"/>
      <c r="J230" s="14"/>
      <c r="K230" s="14"/>
    </row>
    <row r="231" spans="2:11" x14ac:dyDescent="0.3">
      <c r="B231" s="4"/>
      <c r="C231" s="8"/>
      <c r="D231" s="7"/>
      <c r="E231" s="3"/>
      <c r="F23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31" s="3"/>
      <c r="H231" s="14"/>
      <c r="I231" s="14"/>
      <c r="J231" s="14"/>
      <c r="K231" s="14"/>
    </row>
    <row r="232" spans="2:11" x14ac:dyDescent="0.3">
      <c r="B232" s="4"/>
      <c r="C232" s="8"/>
      <c r="D232" s="7"/>
      <c r="E232" s="3"/>
      <c r="F23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32" s="3"/>
      <c r="H232" s="14"/>
      <c r="I232" s="14"/>
      <c r="J232" s="14"/>
      <c r="K232" s="14"/>
    </row>
    <row r="233" spans="2:11" x14ac:dyDescent="0.3">
      <c r="B233" s="4"/>
      <c r="C233" s="8"/>
      <c r="D233" s="7"/>
      <c r="E233" s="3"/>
      <c r="F23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33" s="3"/>
      <c r="H233" s="14"/>
      <c r="I233" s="14"/>
      <c r="J233" s="14"/>
      <c r="K233" s="14"/>
    </row>
    <row r="234" spans="2:11" x14ac:dyDescent="0.3">
      <c r="B234" s="4"/>
      <c r="C234" s="8"/>
      <c r="D234" s="7"/>
      <c r="E234" s="3"/>
      <c r="F23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34" s="3"/>
      <c r="H234" s="14"/>
      <c r="I234" s="14"/>
      <c r="J234" s="14"/>
      <c r="K234" s="14"/>
    </row>
    <row r="235" spans="2:11" x14ac:dyDescent="0.3">
      <c r="B235" s="4"/>
      <c r="C235" s="8"/>
      <c r="D235" s="7"/>
      <c r="E235" s="3"/>
      <c r="F23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35" s="3"/>
      <c r="H235" s="14"/>
      <c r="I235" s="14"/>
      <c r="J235" s="14"/>
      <c r="K235" s="14"/>
    </row>
    <row r="236" spans="2:11" x14ac:dyDescent="0.3">
      <c r="B236" s="4"/>
      <c r="C236" s="8"/>
      <c r="D236" s="7"/>
      <c r="E236" s="3"/>
      <c r="F23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36" s="3"/>
      <c r="H236" s="14"/>
      <c r="I236" s="14"/>
      <c r="J236" s="14"/>
      <c r="K236" s="14"/>
    </row>
    <row r="237" spans="2:11" x14ac:dyDescent="0.3">
      <c r="B237" s="4"/>
      <c r="C237" s="8"/>
      <c r="D237" s="7"/>
      <c r="E237" s="3"/>
      <c r="F23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37" s="3"/>
      <c r="H237" s="14"/>
      <c r="I237" s="14"/>
      <c r="J237" s="14"/>
      <c r="K237" s="14"/>
    </row>
    <row r="238" spans="2:11" x14ac:dyDescent="0.3">
      <c r="B238" s="4"/>
      <c r="C238" s="8"/>
      <c r="D238" s="7"/>
      <c r="E238" s="3"/>
      <c r="F23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38" s="3"/>
      <c r="H238" s="14"/>
      <c r="I238" s="14"/>
      <c r="J238" s="14"/>
      <c r="K238" s="14"/>
    </row>
    <row r="239" spans="2:11" x14ac:dyDescent="0.3">
      <c r="B239" s="4"/>
      <c r="C239" s="8"/>
      <c r="D239" s="7"/>
      <c r="E239" s="3"/>
      <c r="F23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39" s="3"/>
      <c r="H239" s="14"/>
      <c r="I239" s="14"/>
      <c r="J239" s="14"/>
      <c r="K239" s="14"/>
    </row>
    <row r="240" spans="2:11" x14ac:dyDescent="0.3">
      <c r="B240" s="4"/>
      <c r="C240" s="8"/>
      <c r="D240" s="7"/>
      <c r="E240" s="3"/>
      <c r="F24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40" s="3"/>
      <c r="H240" s="14"/>
      <c r="I240" s="14"/>
      <c r="J240" s="14"/>
      <c r="K240" s="14"/>
    </row>
    <row r="241" spans="2:11" x14ac:dyDescent="0.3">
      <c r="B241" s="4"/>
      <c r="C241" s="8"/>
      <c r="D241" s="7"/>
      <c r="E241" s="3"/>
      <c r="F24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41" s="3"/>
      <c r="H241" s="14"/>
      <c r="I241" s="14"/>
      <c r="J241" s="14"/>
      <c r="K241" s="14"/>
    </row>
    <row r="242" spans="2:11" x14ac:dyDescent="0.3">
      <c r="B242" s="4"/>
      <c r="C242" s="8"/>
      <c r="D242" s="7"/>
      <c r="E242" s="3"/>
      <c r="F24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42" s="3"/>
      <c r="H242" s="14"/>
      <c r="I242" s="14"/>
      <c r="J242" s="14"/>
      <c r="K242" s="14"/>
    </row>
    <row r="243" spans="2:11" x14ac:dyDescent="0.3">
      <c r="B243" s="4"/>
      <c r="C243" s="8"/>
      <c r="D243" s="7"/>
      <c r="E243" s="3"/>
      <c r="F24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43" s="3"/>
      <c r="H243" s="14"/>
      <c r="I243" s="14"/>
      <c r="J243" s="14"/>
      <c r="K243" s="14"/>
    </row>
    <row r="244" spans="2:11" x14ac:dyDescent="0.3">
      <c r="B244" s="4"/>
      <c r="C244" s="8"/>
      <c r="D244" s="7"/>
      <c r="E244" s="3"/>
      <c r="F24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44" s="3"/>
      <c r="H244" s="14"/>
      <c r="I244" s="14"/>
      <c r="J244" s="14"/>
      <c r="K244" s="14"/>
    </row>
    <row r="245" spans="2:11" x14ac:dyDescent="0.3">
      <c r="B245" s="4"/>
      <c r="C245" s="8"/>
      <c r="D245" s="7"/>
      <c r="E245" s="3"/>
      <c r="F24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45" s="3"/>
      <c r="H245" s="14"/>
      <c r="I245" s="14"/>
      <c r="J245" s="14"/>
      <c r="K245" s="14"/>
    </row>
    <row r="246" spans="2:11" x14ac:dyDescent="0.3">
      <c r="B246" s="4"/>
      <c r="C246" s="8"/>
      <c r="D246" s="7"/>
      <c r="E246" s="3"/>
      <c r="F24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46" s="3"/>
      <c r="H246" s="14"/>
      <c r="I246" s="14"/>
      <c r="J246" s="14"/>
      <c r="K246" s="14"/>
    </row>
    <row r="247" spans="2:11" x14ac:dyDescent="0.3">
      <c r="B247" s="4"/>
      <c r="C247" s="8"/>
      <c r="D247" s="7"/>
      <c r="E247" s="3"/>
      <c r="F24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47" s="3"/>
      <c r="H247" s="14"/>
      <c r="I247" s="14"/>
      <c r="J247" s="14"/>
      <c r="K247" s="14"/>
    </row>
    <row r="248" spans="2:11" x14ac:dyDescent="0.3">
      <c r="B248" s="4"/>
      <c r="C248" s="8"/>
      <c r="D248" s="7"/>
      <c r="E248" s="3"/>
      <c r="F24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48" s="3"/>
      <c r="H248" s="14"/>
      <c r="I248" s="14"/>
      <c r="J248" s="14"/>
      <c r="K248" s="14"/>
    </row>
    <row r="249" spans="2:11" x14ac:dyDescent="0.3">
      <c r="B249" s="4"/>
      <c r="C249" s="8"/>
      <c r="D249" s="7"/>
      <c r="E249" s="3"/>
      <c r="F24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49" s="3"/>
      <c r="H249" s="14"/>
      <c r="I249" s="14"/>
      <c r="J249" s="14"/>
      <c r="K249" s="14"/>
    </row>
    <row r="250" spans="2:11" x14ac:dyDescent="0.3">
      <c r="B250" s="4"/>
      <c r="C250" s="8"/>
      <c r="D250" s="7"/>
      <c r="E250" s="3"/>
      <c r="F25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50" s="3"/>
      <c r="H250" s="14"/>
      <c r="I250" s="14"/>
      <c r="J250" s="14"/>
      <c r="K250" s="14"/>
    </row>
    <row r="251" spans="2:11" x14ac:dyDescent="0.3">
      <c r="B251" s="4"/>
      <c r="C251" s="8"/>
      <c r="D251" s="7"/>
      <c r="E251" s="3"/>
      <c r="F25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51" s="3"/>
      <c r="H251" s="14"/>
      <c r="I251" s="14"/>
      <c r="J251" s="14"/>
      <c r="K251" s="14"/>
    </row>
    <row r="252" spans="2:11" x14ac:dyDescent="0.3">
      <c r="B252" s="4"/>
      <c r="C252" s="8"/>
      <c r="D252" s="7"/>
      <c r="E252" s="3"/>
      <c r="F25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52" s="3"/>
      <c r="H252" s="14"/>
      <c r="I252" s="14"/>
      <c r="J252" s="14"/>
      <c r="K252" s="14"/>
    </row>
    <row r="253" spans="2:11" x14ac:dyDescent="0.3">
      <c r="B253" s="4"/>
      <c r="C253" s="8"/>
      <c r="D253" s="7"/>
      <c r="E253" s="3"/>
      <c r="F25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53" s="3"/>
      <c r="H253" s="14"/>
      <c r="I253" s="14"/>
      <c r="J253" s="14"/>
      <c r="K253" s="14"/>
    </row>
    <row r="254" spans="2:11" x14ac:dyDescent="0.3">
      <c r="B254" s="4"/>
      <c r="C254" s="8"/>
      <c r="D254" s="7"/>
      <c r="E254" s="3"/>
      <c r="F25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54" s="3"/>
      <c r="H254" s="14"/>
      <c r="I254" s="14"/>
      <c r="J254" s="14"/>
      <c r="K254" s="14"/>
    </row>
    <row r="255" spans="2:11" x14ac:dyDescent="0.3">
      <c r="B255" s="4"/>
      <c r="C255" s="8"/>
      <c r="D255" s="7"/>
      <c r="E255" s="3"/>
      <c r="F25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55" s="3"/>
      <c r="H255" s="14"/>
      <c r="I255" s="14"/>
      <c r="J255" s="14"/>
      <c r="K255" s="14"/>
    </row>
    <row r="256" spans="2:11" x14ac:dyDescent="0.3">
      <c r="B256" s="4"/>
      <c r="C256" s="8"/>
      <c r="D256" s="7"/>
      <c r="E256" s="3"/>
      <c r="F25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56" s="3"/>
      <c r="H256" s="14"/>
      <c r="I256" s="14"/>
      <c r="J256" s="14"/>
      <c r="K256" s="14"/>
    </row>
    <row r="257" spans="2:11" x14ac:dyDescent="0.3">
      <c r="B257" s="4"/>
      <c r="C257" s="8"/>
      <c r="D257" s="7"/>
      <c r="E257" s="3"/>
      <c r="F25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57" s="3"/>
      <c r="H257" s="14"/>
      <c r="I257" s="14"/>
      <c r="J257" s="14"/>
      <c r="K257" s="14"/>
    </row>
    <row r="258" spans="2:11" x14ac:dyDescent="0.3">
      <c r="B258" s="4"/>
      <c r="C258" s="8"/>
      <c r="D258" s="7"/>
      <c r="E258" s="3"/>
      <c r="F25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58" s="3"/>
      <c r="H258" s="14"/>
      <c r="I258" s="14"/>
      <c r="J258" s="14"/>
      <c r="K258" s="14"/>
    </row>
    <row r="259" spans="2:11" x14ac:dyDescent="0.3">
      <c r="B259" s="4"/>
      <c r="C259" s="8"/>
      <c r="D259" s="7"/>
      <c r="E259" s="3"/>
      <c r="F25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59" s="3"/>
      <c r="H259" s="14"/>
      <c r="I259" s="14"/>
      <c r="J259" s="14"/>
      <c r="K259" s="14"/>
    </row>
    <row r="260" spans="2:11" x14ac:dyDescent="0.3">
      <c r="B260" s="4"/>
      <c r="C260" s="8"/>
      <c r="D260" s="7"/>
      <c r="E260" s="3"/>
      <c r="F26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60" s="3"/>
      <c r="H260" s="14"/>
      <c r="I260" s="14"/>
      <c r="J260" s="14"/>
      <c r="K260" s="14"/>
    </row>
    <row r="261" spans="2:11" x14ac:dyDescent="0.3">
      <c r="B261" s="4"/>
      <c r="C261" s="8"/>
      <c r="D261" s="7"/>
      <c r="E261" s="3"/>
      <c r="F26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61" s="3"/>
      <c r="H261" s="14"/>
      <c r="I261" s="14"/>
      <c r="J261" s="14"/>
      <c r="K261" s="14"/>
    </row>
    <row r="262" spans="2:11" x14ac:dyDescent="0.3">
      <c r="B262" s="4"/>
      <c r="C262" s="8"/>
      <c r="D262" s="7"/>
      <c r="E262" s="3"/>
      <c r="F26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62" s="3"/>
      <c r="H262" s="14"/>
      <c r="I262" s="14"/>
      <c r="J262" s="14"/>
      <c r="K262" s="14"/>
    </row>
    <row r="263" spans="2:11" x14ac:dyDescent="0.3">
      <c r="B263" s="4"/>
      <c r="C263" s="8"/>
      <c r="D263" s="7"/>
      <c r="E263" s="3"/>
      <c r="F26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63" s="3"/>
      <c r="H263" s="14"/>
      <c r="I263" s="14"/>
      <c r="J263" s="14"/>
      <c r="K263" s="14"/>
    </row>
    <row r="264" spans="2:11" x14ac:dyDescent="0.3">
      <c r="B264" s="4"/>
      <c r="C264" s="8"/>
      <c r="D264" s="7"/>
      <c r="E264" s="3"/>
      <c r="F26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64" s="3"/>
      <c r="H264" s="14"/>
      <c r="I264" s="14"/>
      <c r="J264" s="14"/>
      <c r="K264" s="14"/>
    </row>
    <row r="265" spans="2:11" x14ac:dyDescent="0.3">
      <c r="B265" s="4"/>
      <c r="C265" s="8"/>
      <c r="D265" s="7"/>
      <c r="E265" s="3"/>
      <c r="F26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65" s="3"/>
      <c r="H265" s="14"/>
      <c r="I265" s="14"/>
      <c r="J265" s="14"/>
      <c r="K265" s="14"/>
    </row>
    <row r="266" spans="2:11" x14ac:dyDescent="0.3">
      <c r="B266" s="4"/>
      <c r="C266" s="8"/>
      <c r="D266" s="7"/>
      <c r="E266" s="3"/>
      <c r="F26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66" s="3"/>
      <c r="H266" s="14"/>
      <c r="I266" s="14"/>
      <c r="J266" s="14"/>
      <c r="K266" s="14"/>
    </row>
    <row r="267" spans="2:11" x14ac:dyDescent="0.3">
      <c r="B267" s="4"/>
      <c r="C267" s="8"/>
      <c r="D267" s="7"/>
      <c r="E267" s="3"/>
      <c r="F26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67" s="3"/>
      <c r="H267" s="14"/>
      <c r="I267" s="14"/>
      <c r="J267" s="14"/>
      <c r="K267" s="14"/>
    </row>
    <row r="268" spans="2:11" x14ac:dyDescent="0.3">
      <c r="B268" s="4"/>
      <c r="C268" s="8"/>
      <c r="D268" s="7"/>
      <c r="E268" s="3"/>
      <c r="F26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68" s="3"/>
      <c r="H268" s="14"/>
      <c r="I268" s="14"/>
      <c r="J268" s="14"/>
      <c r="K268" s="14"/>
    </row>
    <row r="269" spans="2:11" x14ac:dyDescent="0.3">
      <c r="B269" s="4"/>
      <c r="C269" s="8"/>
      <c r="D269" s="7"/>
      <c r="E269" s="3"/>
      <c r="F26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69" s="3"/>
      <c r="H269" s="14"/>
      <c r="I269" s="14"/>
      <c r="J269" s="14"/>
      <c r="K269" s="14"/>
    </row>
    <row r="270" spans="2:11" x14ac:dyDescent="0.3">
      <c r="B270" s="4"/>
      <c r="C270" s="8"/>
      <c r="D270" s="7"/>
      <c r="E270" s="3"/>
      <c r="F27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70" s="3"/>
      <c r="H270" s="14"/>
      <c r="I270" s="14"/>
      <c r="J270" s="14"/>
      <c r="K270" s="14"/>
    </row>
    <row r="271" spans="2:11" x14ac:dyDescent="0.3">
      <c r="B271" s="4"/>
      <c r="C271" s="8"/>
      <c r="D271" s="7"/>
      <c r="E271" s="3"/>
      <c r="F27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71" s="3"/>
      <c r="H271" s="14"/>
      <c r="I271" s="14"/>
      <c r="J271" s="14"/>
      <c r="K271" s="14"/>
    </row>
    <row r="272" spans="2:11" x14ac:dyDescent="0.3">
      <c r="B272" s="4"/>
      <c r="C272" s="8"/>
      <c r="D272" s="7"/>
      <c r="E272" s="3"/>
      <c r="F27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72" s="3"/>
      <c r="H272" s="14"/>
      <c r="I272" s="14"/>
      <c r="J272" s="14"/>
      <c r="K272" s="14"/>
    </row>
    <row r="273" spans="2:11" x14ac:dyDescent="0.3">
      <c r="B273" s="4"/>
      <c r="C273" s="8"/>
      <c r="D273" s="7"/>
      <c r="E273" s="3"/>
      <c r="F27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73" s="3"/>
      <c r="H273" s="14"/>
      <c r="I273" s="14"/>
      <c r="J273" s="14"/>
      <c r="K273" s="14"/>
    </row>
    <row r="274" spans="2:11" x14ac:dyDescent="0.3">
      <c r="B274" s="4"/>
      <c r="C274" s="8"/>
      <c r="D274" s="7"/>
      <c r="E274" s="3"/>
      <c r="F27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74" s="3"/>
      <c r="H274" s="14"/>
      <c r="I274" s="14"/>
      <c r="J274" s="14"/>
      <c r="K274" s="14"/>
    </row>
    <row r="275" spans="2:11" x14ac:dyDescent="0.3">
      <c r="B275" s="4"/>
      <c r="C275" s="8"/>
      <c r="D275" s="7"/>
      <c r="E275" s="3"/>
      <c r="F27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75" s="3"/>
      <c r="H275" s="14"/>
      <c r="I275" s="14"/>
      <c r="J275" s="14"/>
      <c r="K275" s="14"/>
    </row>
    <row r="276" spans="2:11" x14ac:dyDescent="0.3">
      <c r="B276" s="4"/>
      <c r="C276" s="8"/>
      <c r="D276" s="7"/>
      <c r="E276" s="3"/>
      <c r="F27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76" s="3"/>
      <c r="H276" s="14"/>
      <c r="I276" s="14"/>
      <c r="J276" s="14"/>
      <c r="K276" s="14"/>
    </row>
    <row r="277" spans="2:11" x14ac:dyDescent="0.3">
      <c r="B277" s="4"/>
      <c r="C277" s="8"/>
      <c r="D277" s="7"/>
      <c r="E277" s="3"/>
      <c r="F27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77" s="3"/>
      <c r="H277" s="14"/>
      <c r="I277" s="14"/>
      <c r="J277" s="14"/>
      <c r="K277" s="14"/>
    </row>
    <row r="278" spans="2:11" x14ac:dyDescent="0.3">
      <c r="B278" s="4"/>
      <c r="C278" s="8"/>
      <c r="D278" s="7"/>
      <c r="E278" s="3"/>
      <c r="F27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78" s="3"/>
      <c r="H278" s="14"/>
      <c r="I278" s="14"/>
      <c r="J278" s="14"/>
      <c r="K278" s="14"/>
    </row>
    <row r="279" spans="2:11" x14ac:dyDescent="0.3">
      <c r="B279" s="4"/>
      <c r="C279" s="8"/>
      <c r="D279" s="7"/>
      <c r="E279" s="3"/>
      <c r="F27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79" s="3"/>
      <c r="H279" s="14"/>
      <c r="I279" s="14"/>
      <c r="J279" s="14"/>
      <c r="K279" s="14"/>
    </row>
    <row r="280" spans="2:11" x14ac:dyDescent="0.3">
      <c r="B280" s="4"/>
      <c r="C280" s="8"/>
      <c r="D280" s="7"/>
      <c r="E280" s="3"/>
      <c r="F28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80" s="3"/>
      <c r="H280" s="14"/>
      <c r="I280" s="14"/>
      <c r="J280" s="14"/>
      <c r="K280" s="14"/>
    </row>
    <row r="281" spans="2:11" x14ac:dyDescent="0.3">
      <c r="B281" s="4"/>
      <c r="C281" s="8"/>
      <c r="D281" s="7"/>
      <c r="E281" s="3"/>
      <c r="F28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81" s="3"/>
      <c r="H281" s="14"/>
      <c r="I281" s="14"/>
      <c r="J281" s="14"/>
      <c r="K281" s="14"/>
    </row>
    <row r="282" spans="2:11" x14ac:dyDescent="0.3">
      <c r="B282" s="4"/>
      <c r="C282" s="8"/>
      <c r="D282" s="7"/>
      <c r="E282" s="3"/>
      <c r="F28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82" s="3"/>
      <c r="H282" s="14"/>
      <c r="I282" s="14"/>
      <c r="J282" s="14"/>
      <c r="K282" s="14"/>
    </row>
    <row r="283" spans="2:11" x14ac:dyDescent="0.3">
      <c r="B283" s="4"/>
      <c r="C283" s="8"/>
      <c r="D283" s="7"/>
      <c r="E283" s="3"/>
      <c r="F28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83" s="3"/>
      <c r="H283" s="14"/>
      <c r="I283" s="14"/>
      <c r="J283" s="14"/>
      <c r="K283" s="14"/>
    </row>
    <row r="284" spans="2:11" x14ac:dyDescent="0.3">
      <c r="B284" s="4"/>
      <c r="C284" s="8"/>
      <c r="D284" s="7"/>
      <c r="E284" s="3"/>
      <c r="F28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84" s="3"/>
      <c r="H284" s="14"/>
      <c r="I284" s="14"/>
      <c r="J284" s="14"/>
      <c r="K284" s="14"/>
    </row>
    <row r="285" spans="2:11" x14ac:dyDescent="0.3">
      <c r="B285" s="4"/>
      <c r="C285" s="8"/>
      <c r="D285" s="7"/>
      <c r="E285" s="3"/>
      <c r="F285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85" s="3"/>
      <c r="H285" s="14"/>
      <c r="I285" s="14"/>
      <c r="J285" s="14"/>
      <c r="K285" s="14"/>
    </row>
    <row r="286" spans="2:11" x14ac:dyDescent="0.3">
      <c r="B286" s="4"/>
      <c r="C286" s="8"/>
      <c r="D286" s="7"/>
      <c r="E286" s="3"/>
      <c r="F286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86" s="3"/>
      <c r="H286" s="14"/>
      <c r="I286" s="14"/>
      <c r="J286" s="14"/>
      <c r="K286" s="14"/>
    </row>
    <row r="287" spans="2:11" x14ac:dyDescent="0.3">
      <c r="B287" s="4"/>
      <c r="C287" s="8"/>
      <c r="D287" s="7"/>
      <c r="E287" s="3"/>
      <c r="F287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87" s="3"/>
      <c r="H287" s="14"/>
      <c r="I287" s="14"/>
      <c r="J287" s="14"/>
      <c r="K287" s="14"/>
    </row>
    <row r="288" spans="2:11" x14ac:dyDescent="0.3">
      <c r="B288" s="4"/>
      <c r="C288" s="8"/>
      <c r="D288" s="7"/>
      <c r="E288" s="3"/>
      <c r="F288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88" s="3"/>
      <c r="H288" s="14"/>
      <c r="I288" s="14"/>
      <c r="J288" s="14"/>
      <c r="K288" s="14"/>
    </row>
    <row r="289" spans="2:11" x14ac:dyDescent="0.3">
      <c r="B289" s="4"/>
      <c r="C289" s="8"/>
      <c r="D289" s="7"/>
      <c r="E289" s="3"/>
      <c r="F289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89" s="3"/>
      <c r="H289" s="14"/>
      <c r="I289" s="14"/>
      <c r="J289" s="14"/>
      <c r="K289" s="14"/>
    </row>
    <row r="290" spans="2:11" x14ac:dyDescent="0.3">
      <c r="B290" s="4"/>
      <c r="C290" s="8"/>
      <c r="D290" s="7"/>
      <c r="E290" s="3"/>
      <c r="F290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90" s="3"/>
      <c r="H290" s="14"/>
      <c r="I290" s="14"/>
      <c r="J290" s="14"/>
      <c r="K290" s="14"/>
    </row>
    <row r="291" spans="2:11" x14ac:dyDescent="0.3">
      <c r="B291" s="4"/>
      <c r="C291" s="8"/>
      <c r="D291" s="7"/>
      <c r="E291" s="3"/>
      <c r="F291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91" s="3"/>
      <c r="H291" s="14"/>
      <c r="I291" s="14"/>
      <c r="J291" s="14"/>
      <c r="K291" s="14"/>
    </row>
    <row r="292" spans="2:11" x14ac:dyDescent="0.3">
      <c r="B292" s="4"/>
      <c r="C292" s="8"/>
      <c r="D292" s="7"/>
      <c r="E292" s="3"/>
      <c r="F292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92" s="3"/>
      <c r="H292" s="14"/>
      <c r="I292" s="14"/>
      <c r="J292" s="14"/>
      <c r="K292" s="14"/>
    </row>
    <row r="293" spans="2:11" x14ac:dyDescent="0.3">
      <c r="B293" s="4"/>
      <c r="C293" s="8"/>
      <c r="D293" s="7"/>
      <c r="E293" s="3"/>
      <c r="F293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93" s="3"/>
      <c r="H293" s="14"/>
      <c r="I293" s="14"/>
      <c r="J293" s="14"/>
      <c r="K293" s="14"/>
    </row>
    <row r="294" spans="2:11" x14ac:dyDescent="0.3">
      <c r="B294" s="4"/>
      <c r="C294" s="8"/>
      <c r="D294" s="7"/>
      <c r="E294" s="3"/>
      <c r="F294" s="5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G294" s="3"/>
      <c r="H294" s="14"/>
      <c r="I294" s="14"/>
      <c r="J294" s="14"/>
      <c r="K294" s="14"/>
    </row>
  </sheetData>
  <mergeCells count="4">
    <mergeCell ref="B1:C1"/>
    <mergeCell ref="D1:E1"/>
    <mergeCell ref="H1:K1"/>
    <mergeCell ref="F1:G1"/>
  </mergeCells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F699D-AF7B-4F44-BCF5-178C9DBFEBE6}">
  <sheetPr codeName="Feuil7"/>
  <dimension ref="A4:E31"/>
  <sheetViews>
    <sheetView topLeftCell="A10" workbookViewId="0">
      <selection activeCell="B30" sqref="B30"/>
    </sheetView>
  </sheetViews>
  <sheetFormatPr baseColWidth="10" defaultRowHeight="14.4" x14ac:dyDescent="0.3"/>
  <cols>
    <col min="1" max="1" width="19.5546875" bestFit="1" customWidth="1"/>
    <col min="2" max="5" width="18.33203125" bestFit="1" customWidth="1"/>
    <col min="6" max="8" width="23.21875" bestFit="1" customWidth="1"/>
    <col min="9" max="13" width="23.77734375" bestFit="1" customWidth="1"/>
    <col min="14" max="15" width="36" bestFit="1" customWidth="1"/>
    <col min="16" max="16" width="30.44140625" bestFit="1" customWidth="1"/>
    <col min="17" max="17" width="8.109375" bestFit="1" customWidth="1"/>
    <col min="18" max="18" width="30.6640625" bestFit="1" customWidth="1"/>
    <col min="19" max="19" width="29.33203125" bestFit="1" customWidth="1"/>
  </cols>
  <sheetData>
    <row r="4" spans="1:3" x14ac:dyDescent="0.3">
      <c r="A4" s="15" t="s">
        <v>112</v>
      </c>
      <c r="B4" s="15" t="s">
        <v>33</v>
      </c>
    </row>
    <row r="5" spans="1:3" x14ac:dyDescent="0.3">
      <c r="A5" s="15" t="s">
        <v>35</v>
      </c>
      <c r="B5" t="s">
        <v>12</v>
      </c>
      <c r="C5" t="s">
        <v>11</v>
      </c>
    </row>
    <row r="6" spans="1:3" x14ac:dyDescent="0.3">
      <c r="A6" s="16" t="s">
        <v>36</v>
      </c>
      <c r="B6" s="22">
        <v>40</v>
      </c>
      <c r="C6" s="22">
        <v>12</v>
      </c>
    </row>
    <row r="7" spans="1:3" x14ac:dyDescent="0.3">
      <c r="A7" s="16" t="s">
        <v>37</v>
      </c>
      <c r="B7" s="22">
        <v>12</v>
      </c>
      <c r="C7" s="22">
        <v>3</v>
      </c>
    </row>
    <row r="8" spans="1:3" x14ac:dyDescent="0.3">
      <c r="A8" s="16" t="s">
        <v>34</v>
      </c>
      <c r="B8" s="22">
        <v>52</v>
      </c>
      <c r="C8" s="22">
        <v>15</v>
      </c>
    </row>
    <row r="29" spans="1:5" x14ac:dyDescent="0.3">
      <c r="A29" s="15" t="s">
        <v>35</v>
      </c>
      <c r="B29" t="s">
        <v>110</v>
      </c>
      <c r="C29" t="s">
        <v>111</v>
      </c>
      <c r="D29" t="s">
        <v>117</v>
      </c>
      <c r="E29" t="s">
        <v>118</v>
      </c>
    </row>
    <row r="30" spans="1:5" x14ac:dyDescent="0.3">
      <c r="A30" s="16" t="s">
        <v>36</v>
      </c>
      <c r="B30" s="21">
        <v>19</v>
      </c>
      <c r="C30" s="21">
        <v>5</v>
      </c>
      <c r="D30" s="21">
        <v>3</v>
      </c>
      <c r="E30" s="21">
        <v>13</v>
      </c>
    </row>
    <row r="31" spans="1:5" x14ac:dyDescent="0.3">
      <c r="A31" s="16" t="s">
        <v>37</v>
      </c>
      <c r="B31" s="21">
        <v>3</v>
      </c>
      <c r="C31" s="21">
        <v>2</v>
      </c>
      <c r="D31" s="21">
        <v>2</v>
      </c>
      <c r="E31" s="21">
        <v>5</v>
      </c>
    </row>
  </sheetData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D2304-A7CE-49B1-B479-3AAFBAC1E58B}">
  <sheetPr codeName="Feuil6"/>
  <dimension ref="A1:F5"/>
  <sheetViews>
    <sheetView workbookViewId="0">
      <selection activeCell="C13" sqref="C13"/>
    </sheetView>
  </sheetViews>
  <sheetFormatPr baseColWidth="10" defaultRowHeight="14.4" x14ac:dyDescent="0.3"/>
  <cols>
    <col min="1" max="1" width="29.88671875" customWidth="1"/>
    <col min="2" max="2" width="23.6640625" customWidth="1"/>
    <col min="3" max="3" width="22.109375" customWidth="1"/>
    <col min="4" max="4" width="14.5546875" customWidth="1"/>
    <col min="5" max="5" width="15.109375" customWidth="1"/>
    <col min="6" max="6" width="19.44140625" customWidth="1"/>
  </cols>
  <sheetData>
    <row r="1" spans="1:6" s="2" customFormat="1" ht="41.4" customHeight="1" x14ac:dyDescent="0.3">
      <c r="A1" s="2" t="s">
        <v>8</v>
      </c>
      <c r="B1" s="2" t="s">
        <v>6</v>
      </c>
      <c r="C1" s="2" t="s">
        <v>10</v>
      </c>
      <c r="D1" s="2" t="s">
        <v>13</v>
      </c>
      <c r="E1" s="2" t="s">
        <v>4</v>
      </c>
      <c r="F1" s="2" t="s">
        <v>16</v>
      </c>
    </row>
    <row r="2" spans="1:6" x14ac:dyDescent="0.3">
      <c r="A2" t="s">
        <v>5</v>
      </c>
      <c r="B2">
        <v>1</v>
      </c>
      <c r="C2" t="s">
        <v>11</v>
      </c>
      <c r="D2" t="s">
        <v>18</v>
      </c>
      <c r="E2" t="s">
        <v>14</v>
      </c>
      <c r="F2" t="s">
        <v>7</v>
      </c>
    </row>
    <row r="3" spans="1:6" x14ac:dyDescent="0.3">
      <c r="A3" t="s">
        <v>9</v>
      </c>
      <c r="B3">
        <v>2</v>
      </c>
      <c r="C3" t="s">
        <v>12</v>
      </c>
      <c r="D3" t="s">
        <v>19</v>
      </c>
      <c r="E3" t="s">
        <v>15</v>
      </c>
      <c r="F3" t="s">
        <v>17</v>
      </c>
    </row>
    <row r="4" spans="1:6" x14ac:dyDescent="0.3">
      <c r="B4">
        <v>3</v>
      </c>
    </row>
    <row r="5" spans="1:6" x14ac:dyDescent="0.3">
      <c r="B5">
        <v>4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00FF0-916A-45AC-A73A-2DA1E90A8C86}">
  <dimension ref="A1:G12"/>
  <sheetViews>
    <sheetView workbookViewId="0">
      <selection activeCell="C16" sqref="C16"/>
    </sheetView>
  </sheetViews>
  <sheetFormatPr baseColWidth="10" defaultRowHeight="14.4" x14ac:dyDescent="0.3"/>
  <cols>
    <col min="1" max="2" width="11.6640625" bestFit="1" customWidth="1"/>
    <col min="3" max="3" width="19.109375" bestFit="1" customWidth="1"/>
    <col min="5" max="5" width="11.5546875" customWidth="1"/>
    <col min="7" max="7" width="11.5546875" customWidth="1"/>
  </cols>
  <sheetData>
    <row r="1" spans="1:7" s="9" customFormat="1" ht="15" customHeight="1" x14ac:dyDescent="0.3">
      <c r="A1" s="11">
        <f ca="1">YEAR(TODAY())</f>
        <v>2023</v>
      </c>
      <c r="B1" s="12">
        <f ca="1">DATE(A1,1,1)</f>
        <v>44927</v>
      </c>
      <c r="C1" s="13" t="s">
        <v>20</v>
      </c>
      <c r="E1"/>
      <c r="F1"/>
      <c r="G1"/>
    </row>
    <row r="2" spans="1:7" s="9" customFormat="1" ht="15" customHeight="1" x14ac:dyDescent="0.3">
      <c r="A2" s="10"/>
      <c r="B2" s="12">
        <f ca="1">FLOOR(DAY(MINUTE(A1/38)/2+56)&amp;"/5/"&amp;A1,7)-34</f>
        <v>45025</v>
      </c>
      <c r="C2" s="13" t="s">
        <v>21</v>
      </c>
      <c r="E2"/>
      <c r="F2"/>
      <c r="G2"/>
    </row>
    <row r="3" spans="1:7" s="9" customFormat="1" ht="15" customHeight="1" x14ac:dyDescent="0.3">
      <c r="A3" s="10"/>
      <c r="B3" s="12">
        <f ca="1">B2+1</f>
        <v>45026</v>
      </c>
      <c r="C3" s="13" t="s">
        <v>22</v>
      </c>
      <c r="E3"/>
      <c r="F3"/>
      <c r="G3"/>
    </row>
    <row r="4" spans="1:7" s="9" customFormat="1" ht="15" customHeight="1" x14ac:dyDescent="0.3">
      <c r="A4" s="10"/>
      <c r="B4" s="12">
        <f ca="1">DATE(A1,5,1)</f>
        <v>45047</v>
      </c>
      <c r="C4" s="13" t="s">
        <v>23</v>
      </c>
      <c r="E4"/>
      <c r="F4"/>
      <c r="G4"/>
    </row>
    <row r="5" spans="1:7" s="9" customFormat="1" ht="15" customHeight="1" x14ac:dyDescent="0.3">
      <c r="A5" s="10"/>
      <c r="B5" s="12">
        <f ca="1">B2+39</f>
        <v>45064</v>
      </c>
      <c r="C5" s="13" t="s">
        <v>24</v>
      </c>
      <c r="E5"/>
      <c r="F5"/>
      <c r="G5"/>
    </row>
    <row r="6" spans="1:7" s="9" customFormat="1" ht="15" customHeight="1" x14ac:dyDescent="0.3">
      <c r="A6" s="10"/>
      <c r="B6" s="12">
        <f ca="1">B2+49</f>
        <v>45074</v>
      </c>
      <c r="C6" s="13" t="s">
        <v>25</v>
      </c>
      <c r="E6"/>
      <c r="F6"/>
      <c r="G6"/>
    </row>
    <row r="7" spans="1:7" s="9" customFormat="1" ht="15" customHeight="1" x14ac:dyDescent="0.3">
      <c r="A7" s="10"/>
      <c r="B7" s="12">
        <f ca="1">B2+50</f>
        <v>45075</v>
      </c>
      <c r="C7" s="13" t="s">
        <v>26</v>
      </c>
      <c r="E7"/>
      <c r="F7"/>
      <c r="G7"/>
    </row>
    <row r="8" spans="1:7" s="9" customFormat="1" ht="15" customHeight="1" x14ac:dyDescent="0.3">
      <c r="A8" s="10"/>
      <c r="B8" s="12">
        <f ca="1">DATE(A1,7,14)</f>
        <v>45121</v>
      </c>
      <c r="C8" s="13" t="s">
        <v>27</v>
      </c>
      <c r="E8"/>
      <c r="F8"/>
      <c r="G8"/>
    </row>
    <row r="9" spans="1:7" s="9" customFormat="1" ht="15" customHeight="1" x14ac:dyDescent="0.3">
      <c r="A9" s="10"/>
      <c r="B9" s="12">
        <f ca="1">DATE(A1,8,15)</f>
        <v>45153</v>
      </c>
      <c r="C9" s="13" t="s">
        <v>28</v>
      </c>
      <c r="E9"/>
      <c r="F9"/>
      <c r="G9"/>
    </row>
    <row r="10" spans="1:7" s="9" customFormat="1" ht="15" customHeight="1" x14ac:dyDescent="0.3">
      <c r="A10" s="10"/>
      <c r="B10" s="12">
        <f ca="1">DATE(A1,11,1)</f>
        <v>45231</v>
      </c>
      <c r="C10" s="13" t="s">
        <v>29</v>
      </c>
      <c r="E10"/>
      <c r="F10"/>
      <c r="G10"/>
    </row>
    <row r="11" spans="1:7" s="9" customFormat="1" ht="15" customHeight="1" x14ac:dyDescent="0.3">
      <c r="A11" s="10"/>
      <c r="B11" s="12">
        <f ca="1">DATE(A1,11,11)</f>
        <v>45241</v>
      </c>
      <c r="C11" s="13" t="s">
        <v>30</v>
      </c>
      <c r="E11"/>
      <c r="F11"/>
      <c r="G11"/>
    </row>
    <row r="12" spans="1:7" s="9" customFormat="1" ht="15" customHeight="1" x14ac:dyDescent="0.3">
      <c r="A12" s="10"/>
      <c r="B12" s="12">
        <f ca="1">DATE(A1,12,25)</f>
        <v>45285</v>
      </c>
      <c r="C12" s="13" t="s">
        <v>31</v>
      </c>
      <c r="E12"/>
      <c r="F12"/>
      <c r="G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TDB</vt:lpstr>
      <vt:lpstr>RESSOURCES BDD</vt:lpstr>
      <vt:lpstr>JoursFériés</vt:lpstr>
    </vt:vector>
  </TitlesOfParts>
  <Company>DCNS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Laniepce, Pascal</dc:creator>
  <cp:lastModifiedBy>LOBJOIE Jean baptiste</cp:lastModifiedBy>
  <cp:lastPrinted>2023-05-03T05:44:16Z</cp:lastPrinted>
  <dcterms:created xsi:type="dcterms:W3CDTF">2018-09-20T08:53:33Z</dcterms:created>
  <dcterms:modified xsi:type="dcterms:W3CDTF">2023-05-06T11:46:23Z</dcterms:modified>
</cp:coreProperties>
</file>