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ompta\Downloads\"/>
    </mc:Choice>
  </mc:AlternateContent>
  <xr:revisionPtr revIDLastSave="0" documentId="13_ncr:1_{EE21E9B9-A0B5-46D0-9461-2285DDF8B493}" xr6:coauthVersionLast="45" xr6:coauthVersionMax="45" xr10:uidLastSave="{00000000-0000-0000-0000-000000000000}"/>
  <bookViews>
    <workbookView xWindow="0" yWindow="540" windowWidth="25200" windowHeight="15060" tabRatio="911" activeTab="1" xr2:uid="{D777E0C8-040C-441F-804C-52B87EF9AC9F}"/>
  </bookViews>
  <sheets>
    <sheet name="Récap Attestation" sheetId="11" r:id="rId1"/>
    <sheet name="Modèle" sheetId="10" r:id="rId2"/>
    <sheet name="540" sheetId="16" r:id="rId3"/>
    <sheet name="566" sheetId="12" r:id="rId4"/>
    <sheet name="631" sheetId="13" r:id="rId5"/>
    <sheet name="653" sheetId="14" r:id="rId6"/>
    <sheet name="668" sheetId="15" r:id="rId7"/>
    <sheet name="702" sheetId="2" r:id="rId8"/>
    <sheet name="721" sheetId="3" r:id="rId9"/>
    <sheet name="736" sheetId="4" r:id="rId10"/>
    <sheet name="780" sheetId="5" r:id="rId11"/>
    <sheet name="822" sheetId="6" r:id="rId12"/>
  </sheets>
  <calcPr calcId="181029" iterateDelta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2" i="11" l="1"/>
  <c r="C2" i="11"/>
  <c r="B2" i="11"/>
  <c r="I23" i="16" l="1"/>
  <c r="H23" i="16"/>
  <c r="G23" i="16"/>
  <c r="G15" i="16"/>
  <c r="G14" i="16"/>
  <c r="G13" i="16"/>
  <c r="G12" i="16"/>
  <c r="G11" i="16"/>
  <c r="G10" i="16"/>
  <c r="G9" i="16"/>
  <c r="G8" i="16"/>
  <c r="G7" i="16"/>
  <c r="G6" i="16"/>
  <c r="G16" i="16" s="1"/>
  <c r="G17" i="16" l="1"/>
  <c r="H24" i="16" s="1"/>
  <c r="H26" i="16" s="1"/>
  <c r="I27" i="16" s="1"/>
  <c r="G24" i="16"/>
  <c r="G18" i="16" l="1"/>
  <c r="I24" i="16"/>
  <c r="G25" i="16"/>
  <c r="I25" i="16" l="1"/>
  <c r="H20" i="16"/>
  <c r="I20" i="16" s="1"/>
  <c r="D11" i="11" l="1"/>
  <c r="C11" i="11"/>
  <c r="B11" i="11"/>
  <c r="D10" i="11"/>
  <c r="C10" i="11"/>
  <c r="B10" i="11"/>
  <c r="D9" i="11"/>
  <c r="C9" i="11"/>
  <c r="B9" i="11"/>
  <c r="D8" i="11"/>
  <c r="C8" i="11"/>
  <c r="B8" i="11"/>
  <c r="D7" i="11"/>
  <c r="C7" i="11"/>
  <c r="B7" i="11"/>
  <c r="D6" i="11"/>
  <c r="C6" i="11"/>
  <c r="B6" i="11"/>
  <c r="D5" i="11"/>
  <c r="C5" i="11"/>
  <c r="B5" i="11"/>
  <c r="D4" i="11"/>
  <c r="C4" i="11"/>
  <c r="B4" i="11"/>
  <c r="D3" i="11"/>
  <c r="C3" i="11"/>
  <c r="B3" i="11"/>
  <c r="I23" i="15" l="1"/>
  <c r="H23" i="15"/>
  <c r="G23" i="15"/>
  <c r="G15" i="15"/>
  <c r="G14" i="15"/>
  <c r="G13" i="15"/>
  <c r="G12" i="15"/>
  <c r="G11" i="15"/>
  <c r="G10" i="15"/>
  <c r="G9" i="15"/>
  <c r="G8" i="15"/>
  <c r="G7" i="15"/>
  <c r="G6" i="15"/>
  <c r="I23" i="14"/>
  <c r="H23" i="14"/>
  <c r="G23" i="14"/>
  <c r="G15" i="14"/>
  <c r="G14" i="14"/>
  <c r="G13" i="14"/>
  <c r="G12" i="14"/>
  <c r="G11" i="14"/>
  <c r="G10" i="14"/>
  <c r="G9" i="14"/>
  <c r="G8" i="14"/>
  <c r="G7" i="14"/>
  <c r="G6" i="14"/>
  <c r="G16" i="14" s="1"/>
  <c r="I23" i="13"/>
  <c r="H23" i="13"/>
  <c r="G23" i="13"/>
  <c r="G15" i="13"/>
  <c r="G14" i="13"/>
  <c r="G13" i="13"/>
  <c r="G12" i="13"/>
  <c r="G11" i="13"/>
  <c r="G10" i="13"/>
  <c r="G9" i="13"/>
  <c r="G8" i="13"/>
  <c r="G7" i="13"/>
  <c r="G6" i="13"/>
  <c r="I23" i="12"/>
  <c r="H23" i="12"/>
  <c r="G23" i="12"/>
  <c r="G15" i="12"/>
  <c r="G14" i="12"/>
  <c r="G13" i="12"/>
  <c r="G12" i="12"/>
  <c r="G11" i="12"/>
  <c r="G10" i="12"/>
  <c r="G9" i="12"/>
  <c r="G8" i="12"/>
  <c r="G7" i="12"/>
  <c r="G6" i="12"/>
  <c r="I23" i="10"/>
  <c r="H23" i="10"/>
  <c r="G23" i="10"/>
  <c r="G15" i="10"/>
  <c r="G14" i="10"/>
  <c r="G13" i="10"/>
  <c r="G12" i="10"/>
  <c r="G11" i="10"/>
  <c r="G10" i="10"/>
  <c r="G9" i="10"/>
  <c r="G8" i="10"/>
  <c r="G7" i="10"/>
  <c r="G6" i="10"/>
  <c r="G16" i="15" l="1"/>
  <c r="G24" i="15" s="1"/>
  <c r="G16" i="13"/>
  <c r="G17" i="14"/>
  <c r="H24" i="14" s="1"/>
  <c r="H26" i="14" s="1"/>
  <c r="I27" i="14" s="1"/>
  <c r="G24" i="14"/>
  <c r="G25" i="14" s="1"/>
  <c r="H26" i="13"/>
  <c r="I27" i="13" s="1"/>
  <c r="G17" i="13"/>
  <c r="H24" i="13" s="1"/>
  <c r="G24" i="13"/>
  <c r="G16" i="12"/>
  <c r="G24" i="12"/>
  <c r="G17" i="12"/>
  <c r="H24" i="12" s="1"/>
  <c r="H26" i="12"/>
  <c r="I27" i="12" s="1"/>
  <c r="G16" i="10"/>
  <c r="G17" i="10" s="1"/>
  <c r="G24" i="10"/>
  <c r="G6" i="6"/>
  <c r="G7" i="6"/>
  <c r="G8" i="6"/>
  <c r="G9" i="6"/>
  <c r="G10" i="6"/>
  <c r="G11" i="6"/>
  <c r="G12" i="6"/>
  <c r="G13" i="6"/>
  <c r="G14" i="6"/>
  <c r="G15" i="6"/>
  <c r="G16" i="6"/>
  <c r="G23" i="6"/>
  <c r="H23" i="6"/>
  <c r="I23" i="6"/>
  <c r="G6" i="5"/>
  <c r="G7" i="5"/>
  <c r="G8" i="5"/>
  <c r="G9" i="5"/>
  <c r="G16" i="5" s="1"/>
  <c r="G10" i="5"/>
  <c r="G11" i="5"/>
  <c r="G12" i="5"/>
  <c r="G13" i="5"/>
  <c r="G14" i="5"/>
  <c r="G15" i="5"/>
  <c r="G23" i="5"/>
  <c r="H23" i="5"/>
  <c r="I23" i="5"/>
  <c r="I23" i="4"/>
  <c r="H23" i="4"/>
  <c r="G23" i="4"/>
  <c r="G15" i="4"/>
  <c r="G14" i="4"/>
  <c r="G13" i="4"/>
  <c r="G12" i="4"/>
  <c r="G11" i="4"/>
  <c r="G10" i="4"/>
  <c r="G9" i="4"/>
  <c r="G8" i="4"/>
  <c r="G7" i="4"/>
  <c r="G16" i="4" s="1"/>
  <c r="G6" i="4"/>
  <c r="G6" i="3"/>
  <c r="G7" i="3"/>
  <c r="G8" i="3"/>
  <c r="G9" i="3"/>
  <c r="G16" i="3" s="1"/>
  <c r="G10" i="3"/>
  <c r="G11" i="3"/>
  <c r="G12" i="3"/>
  <c r="G13" i="3"/>
  <c r="G14" i="3"/>
  <c r="G15" i="3"/>
  <c r="G23" i="3"/>
  <c r="H23" i="3"/>
  <c r="I23" i="3"/>
  <c r="G6" i="2"/>
  <c r="G7" i="2"/>
  <c r="G8" i="2"/>
  <c r="G9" i="2"/>
  <c r="G10" i="2"/>
  <c r="G11" i="2"/>
  <c r="G12" i="2"/>
  <c r="G13" i="2"/>
  <c r="G14" i="2"/>
  <c r="G15" i="2"/>
  <c r="G16" i="2"/>
  <c r="G23" i="2"/>
  <c r="H23" i="2"/>
  <c r="I23" i="2"/>
  <c r="I24" i="15" l="1"/>
  <c r="G25" i="15"/>
  <c r="I25" i="15" s="1"/>
  <c r="G17" i="15"/>
  <c r="H24" i="15" s="1"/>
  <c r="H26" i="15" s="1"/>
  <c r="I27" i="15" s="1"/>
  <c r="G18" i="15"/>
  <c r="I25" i="14"/>
  <c r="I24" i="14"/>
  <c r="G18" i="14"/>
  <c r="H20" i="14" s="1"/>
  <c r="I20" i="14" s="1"/>
  <c r="G18" i="13"/>
  <c r="I24" i="13"/>
  <c r="G25" i="13"/>
  <c r="I24" i="12"/>
  <c r="G25" i="12"/>
  <c r="G18" i="12"/>
  <c r="H24" i="10"/>
  <c r="H26" i="10" s="1"/>
  <c r="I27" i="10" s="1"/>
  <c r="G18" i="10"/>
  <c r="G25" i="10"/>
  <c r="G18" i="6"/>
  <c r="G24" i="6"/>
  <c r="G17" i="6"/>
  <c r="H24" i="6" s="1"/>
  <c r="H26" i="6" s="1"/>
  <c r="I27" i="6" s="1"/>
  <c r="G17" i="5"/>
  <c r="H24" i="5" s="1"/>
  <c r="H26" i="5" s="1"/>
  <c r="I27" i="5" s="1"/>
  <c r="G24" i="5"/>
  <c r="I24" i="5" s="1"/>
  <c r="H26" i="4"/>
  <c r="G18" i="4"/>
  <c r="G24" i="4"/>
  <c r="G17" i="4"/>
  <c r="H24" i="4" s="1"/>
  <c r="I27" i="4"/>
  <c r="G18" i="3"/>
  <c r="G17" i="3"/>
  <c r="H24" i="3" s="1"/>
  <c r="H26" i="3" s="1"/>
  <c r="I27" i="3" s="1"/>
  <c r="G24" i="3"/>
  <c r="G25" i="3"/>
  <c r="G17" i="2"/>
  <c r="H24" i="2" s="1"/>
  <c r="H26" i="2" s="1"/>
  <c r="I27" i="2" s="1"/>
  <c r="G24" i="2"/>
  <c r="H20" i="15" l="1"/>
  <c r="I20" i="15" s="1"/>
  <c r="I25" i="13"/>
  <c r="H20" i="13"/>
  <c r="I20" i="13" s="1"/>
  <c r="I25" i="12"/>
  <c r="H20" i="12"/>
  <c r="I20" i="12" s="1"/>
  <c r="I24" i="10"/>
  <c r="I25" i="10"/>
  <c r="H20" i="10"/>
  <c r="I20" i="10" s="1"/>
  <c r="I24" i="6"/>
  <c r="G25" i="6"/>
  <c r="G25" i="5"/>
  <c r="G18" i="5"/>
  <c r="I24" i="4"/>
  <c r="G25" i="4"/>
  <c r="H20" i="3"/>
  <c r="I20" i="3" s="1"/>
  <c r="I25" i="3"/>
  <c r="I24" i="3"/>
  <c r="I24" i="2"/>
  <c r="G25" i="2"/>
  <c r="G18" i="2"/>
  <c r="H20" i="6" l="1"/>
  <c r="I20" i="6" s="1"/>
  <c r="I25" i="6"/>
  <c r="H20" i="5"/>
  <c r="I20" i="5" s="1"/>
  <c r="I25" i="5"/>
  <c r="H20" i="4"/>
  <c r="I20" i="4" s="1"/>
  <c r="I25" i="4"/>
  <c r="H20" i="2"/>
  <c r="I20" i="2" s="1"/>
  <c r="I25" i="2"/>
</calcChain>
</file>

<file path=xl/sharedStrings.xml><?xml version="1.0" encoding="utf-8"?>
<sst xmlns="http://schemas.openxmlformats.org/spreadsheetml/2006/main" count="502" uniqueCount="57">
  <si>
    <t xml:space="preserve"> </t>
  </si>
  <si>
    <t>TVA</t>
  </si>
  <si>
    <t>HT</t>
  </si>
  <si>
    <t>TTC</t>
  </si>
  <si>
    <t>TOTAL HT</t>
  </si>
  <si>
    <t>F2MB241009037E20</t>
  </si>
  <si>
    <t>RP1M722264</t>
  </si>
  <si>
    <t>07/012021</t>
  </si>
  <si>
    <t>RA1M295434500</t>
  </si>
  <si>
    <t>FGFB252463417A4</t>
  </si>
  <si>
    <t>FGFB256007420A2</t>
  </si>
  <si>
    <t>350A72401300</t>
  </si>
  <si>
    <t>Clients</t>
  </si>
  <si>
    <t>Mont.h.t.</t>
  </si>
  <si>
    <t>PRIX UNIT</t>
  </si>
  <si>
    <t>Qtés</t>
  </si>
  <si>
    <t>OF</t>
  </si>
  <si>
    <t>Libellés</t>
  </si>
  <si>
    <t>Date</t>
  </si>
  <si>
    <t>Bons cdes</t>
  </si>
  <si>
    <t>COMMANDES SOUMISES A TVA</t>
  </si>
  <si>
    <t>F21-00729</t>
  </si>
  <si>
    <t xml:space="preserve">FACTURE </t>
  </si>
  <si>
    <t>F21-00191</t>
  </si>
  <si>
    <t>F20-12824</t>
  </si>
  <si>
    <t>F21-00278</t>
  </si>
  <si>
    <t>Total TTC + HT franchise</t>
  </si>
  <si>
    <t>TVA SUR FACTURE EN FRANCHISE TVA - AVOIR A ETABLIR</t>
  </si>
  <si>
    <t>Exonérée</t>
  </si>
  <si>
    <t>TVA 20%</t>
  </si>
  <si>
    <t>Facture</t>
  </si>
  <si>
    <t>TTC Facture</t>
  </si>
  <si>
    <t>TVA facture</t>
  </si>
  <si>
    <t>HT facture</t>
  </si>
  <si>
    <t>Contrôle total facture</t>
  </si>
  <si>
    <t>FACTURE</t>
  </si>
  <si>
    <t>350A72071221</t>
  </si>
  <si>
    <t>350A72071220</t>
  </si>
  <si>
    <t>F21-00877</t>
  </si>
  <si>
    <t>FGFB255509003D1Q</t>
  </si>
  <si>
    <t>F21-00993</t>
  </si>
  <si>
    <t>F21-01172</t>
  </si>
  <si>
    <t>FGFB25725001D1P</t>
  </si>
  <si>
    <t>AOG (&amp;)</t>
  </si>
  <si>
    <t>RP1M722270</t>
  </si>
  <si>
    <t>FGFB252461021</t>
  </si>
  <si>
    <t>F21-01770</t>
  </si>
  <si>
    <t>F50B161000139B2</t>
  </si>
  <si>
    <t>F21-02020</t>
  </si>
  <si>
    <t>N° Facture</t>
  </si>
  <si>
    <t>Date de facture</t>
  </si>
  <si>
    <t>Montant</t>
  </si>
  <si>
    <t>Pièce</t>
  </si>
  <si>
    <t>F20-12225</t>
  </si>
  <si>
    <t>fgfb252461004a1</t>
  </si>
  <si>
    <t>attestation faite</t>
  </si>
  <si>
    <t>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</si>
</sst>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43" fontId="4" fillId="0" borderId="0" applyFont="0" applyFill="0" applyBorder="0" applyAlignment="0" applyProtection="0"/>
  </cellStyleXfs>
  <cellXfs count="62">
    <xf numFmtId="0" fontId="0" fillId="0" borderId="0" xfId="0"/>
    <xf numFmtId="0" fontId="0" fillId="2" borderId="20" xfId="0" applyFill="1" applyBorder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43" fontId="0" fillId="0" borderId="2" xfId="2" applyFont="1" applyBorder="1"/>
    <xf numFmtId="0" fontId="0" fillId="0" borderId="5" xfId="0" applyBorder="1"/>
    <xf numFmtId="0" fontId="0" fillId="0" borderId="6" xfId="0" applyBorder="1"/>
    <xf numFmtId="43" fontId="0" fillId="0" borderId="7" xfId="2" applyFont="1" applyBorder="1"/>
    <xf numFmtId="43" fontId="6" fillId="0" borderId="0" xfId="2" applyFont="1" applyBorder="1" applyAlignment="1">
      <alignment horizontal="left"/>
    </xf>
    <xf numFmtId="43" fontId="0" fillId="0" borderId="9" xfId="2" applyFont="1" applyBorder="1"/>
    <xf numFmtId="43" fontId="0" fillId="0" borderId="1" xfId="2" applyFont="1" applyBorder="1"/>
    <xf numFmtId="0" fontId="0" fillId="0" borderId="10" xfId="0" applyBorder="1" applyAlignment="1">
      <alignment horizontal="center"/>
    </xf>
    <xf numFmtId="0" fontId="1" fillId="0" borderId="8" xfId="0" applyFont="1" applyBorder="1" applyAlignment="1">
      <alignment horizontal="left"/>
    </xf>
    <xf numFmtId="43" fontId="0" fillId="0" borderId="7" xfId="2" applyFont="1" applyFill="1" applyBorder="1"/>
    <xf numFmtId="43" fontId="0" fillId="0" borderId="0" xfId="2" applyFont="1" applyFill="1" applyBorder="1" applyAlignment="1">
      <alignment horizontal="left"/>
    </xf>
    <xf numFmtId="43" fontId="0" fillId="0" borderId="0" xfId="2" applyFont="1" applyFill="1" applyBorder="1" applyAlignment="1">
      <alignment horizontal="center"/>
    </xf>
    <xf numFmtId="9" fontId="0" fillId="0" borderId="11" xfId="0" applyNumberFormat="1" applyBorder="1" applyAlignment="1">
      <alignment horizontal="center"/>
    </xf>
    <xf numFmtId="0" fontId="0" fillId="0" borderId="8" xfId="0" applyBorder="1" applyAlignment="1">
      <alignment horizontal="left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" fillId="0" borderId="14" xfId="0" applyFont="1" applyBorder="1" applyAlignment="1">
      <alignment horizontal="center"/>
    </xf>
    <xf numFmtId="43" fontId="0" fillId="0" borderId="0" xfId="2" applyFont="1" applyBorder="1" applyAlignment="1">
      <alignment horizontal="center"/>
    </xf>
    <xf numFmtId="43" fontId="0" fillId="0" borderId="15" xfId="2" applyFont="1" applyBorder="1" applyAlignment="1">
      <alignment horizontal="center"/>
    </xf>
    <xf numFmtId="0" fontId="0" fillId="0" borderId="16" xfId="0" applyBorder="1" applyAlignment="1">
      <alignment horizontal="left"/>
    </xf>
    <xf numFmtId="0" fontId="0" fillId="0" borderId="7" xfId="0" applyBorder="1"/>
    <xf numFmtId="43" fontId="0" fillId="0" borderId="17" xfId="2" applyFont="1" applyBorder="1" applyAlignment="1">
      <alignment horizontal="center"/>
    </xf>
    <xf numFmtId="0" fontId="0" fillId="0" borderId="18" xfId="0" applyBorder="1" applyAlignment="1">
      <alignment horizontal="left"/>
    </xf>
    <xf numFmtId="0" fontId="0" fillId="0" borderId="9" xfId="0" applyBorder="1"/>
    <xf numFmtId="43" fontId="0" fillId="0" borderId="10" xfId="2" applyFont="1" applyBorder="1"/>
    <xf numFmtId="43" fontId="1" fillId="0" borderId="0" xfId="2" applyFont="1" applyBorder="1" applyAlignment="1">
      <alignment horizontal="center"/>
    </xf>
    <xf numFmtId="9" fontId="0" fillId="0" borderId="0" xfId="0" applyNumberFormat="1" applyAlignment="1">
      <alignment horizontal="center"/>
    </xf>
    <xf numFmtId="0" fontId="0" fillId="0" borderId="8" xfId="0" applyBorder="1" applyAlignment="1">
      <alignment horizontal="center"/>
    </xf>
    <xf numFmtId="0" fontId="2" fillId="0" borderId="7" xfId="0" applyFont="1" applyBorder="1" applyAlignment="1">
      <alignment vertical="center"/>
    </xf>
    <xf numFmtId="0" fontId="5" fillId="0" borderId="0" xfId="1" applyFont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22" xfId="0" applyBorder="1"/>
    <xf numFmtId="0" fontId="0" fillId="0" borderId="23" xfId="0" applyBorder="1" applyAlignment="1">
      <alignment horizontal="left"/>
    </xf>
    <xf numFmtId="0" fontId="0" fillId="0" borderId="23" xfId="0" applyBorder="1" applyAlignment="1">
      <alignment horizontal="center"/>
    </xf>
    <xf numFmtId="14" fontId="0" fillId="0" borderId="23" xfId="0" applyNumberFormat="1" applyBorder="1" applyAlignment="1">
      <alignment horizontal="left"/>
    </xf>
    <xf numFmtId="0" fontId="1" fillId="0" borderId="23" xfId="0" applyFont="1" applyBorder="1" applyAlignment="1">
      <alignment horizontal="left"/>
    </xf>
    <xf numFmtId="0" fontId="1" fillId="0" borderId="24" xfId="0" applyFont="1" applyBorder="1" applyAlignment="1">
      <alignment horizontal="left"/>
    </xf>
    <xf numFmtId="0" fontId="1" fillId="0" borderId="25" xfId="0" applyFont="1" applyBorder="1" applyAlignment="1">
      <alignment horizontal="left"/>
    </xf>
    <xf numFmtId="14" fontId="0" fillId="0" borderId="25" xfId="0" applyNumberFormat="1" applyBorder="1" applyAlignment="1">
      <alignment horizontal="left"/>
    </xf>
    <xf numFmtId="0" fontId="0" fillId="0" borderId="26" xfId="0" applyBorder="1"/>
    <xf numFmtId="0" fontId="1" fillId="0" borderId="26" xfId="0" applyFont="1" applyBorder="1" applyAlignment="1">
      <alignment horizontal="left"/>
    </xf>
    <xf numFmtId="14" fontId="0" fillId="0" borderId="26" xfId="0" applyNumberFormat="1" applyBorder="1" applyAlignment="1">
      <alignment horizontal="left"/>
    </xf>
    <xf numFmtId="43" fontId="0" fillId="0" borderId="26" xfId="0" applyNumberFormat="1" applyBorder="1"/>
    <xf numFmtId="0" fontId="0" fillId="0" borderId="26" xfId="0" applyFill="1" applyBorder="1"/>
    <xf numFmtId="0" fontId="0" fillId="2" borderId="21" xfId="0" applyFill="1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0" fillId="0" borderId="4" xfId="0" applyBorder="1" applyAlignment="1">
      <alignment horizontal="right"/>
    </xf>
    <xf numFmtId="0" fontId="0" fillId="0" borderId="3" xfId="0" applyBorder="1" applyAlignment="1">
      <alignment horizontal="right"/>
    </xf>
  </cellXfs>
  <cellStyles count="3">
    <cellStyle name="Milliers" xfId="2" builtinId="3"/>
    <cellStyle name="NiveauLigne_4" xfId="1" builtinId="1" iLevel="3"/>
    <cellStyle name="Normal" xfId="0" builtinId="0"/>
  </cellStyles>
  <dxfs count="9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243B4763-EFDE-4945-B49E-EC98F18BFDE2}" name="Tableau134567" displayName="Tableau134567" ref="A5:H15" totalsRowShown="0" dataDxfId="98">
  <autoFilter ref="A5:H15" xr:uid="{EE8FC12F-DD8C-489A-B416-4FE8788B46A1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45CE734F-5186-4B69-9662-79B155489957}" name="Bons cdes" dataDxfId="97"/>
    <tableColumn id="2" xr3:uid="{9F0C9ABD-8504-4B37-9A9F-61419E6E1348}" name="Date" dataDxfId="96"/>
    <tableColumn id="3" xr3:uid="{40DDD886-3AA6-434C-B80F-D4641A7DAE4E}" name="Libellés" dataDxfId="95"/>
    <tableColumn id="4" xr3:uid="{58CCFDF5-AACE-4172-AAC5-FC3324DD7F5B}" name="OF" dataDxfId="94"/>
    <tableColumn id="5" xr3:uid="{EF30F6A4-6050-49CB-ABBC-2953976C88D5}" name="Qtés" dataDxfId="93"/>
    <tableColumn id="6" xr3:uid="{1478038A-58CD-4DE8-8B58-4F8DE0FDDB61}" name="PRIX UNIT" dataDxfId="92"/>
    <tableColumn id="7" xr3:uid="{3C8BA1DC-9D02-4176-9B32-F187DD18EB76}" name="Mont.h.t." dataDxfId="91" dataCellStyle="Milliers">
      <calculatedColumnFormula>E6*F6</calculatedColumnFormula>
    </tableColumn>
    <tableColumn id="8" xr3:uid="{5127A10E-B6C4-444E-BFD5-02861FB78CFE}" name="Clients" dataDxfId="90"/>
  </tableColumns>
  <tableStyleInfo name="TableStyleMedium1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3936108F-D4A8-46C4-B526-32CBD6327103}" name="Tableau13456712" displayName="Tableau13456712" ref="A5:H15" totalsRowShown="0" dataDxfId="89">
  <autoFilter ref="A5:H15" xr:uid="{EE8FC12F-DD8C-489A-B416-4FE8788B46A1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99845722-EC16-4E28-8147-59AA1890CB35}" name="Bons cdes" dataDxfId="88"/>
    <tableColumn id="2" xr3:uid="{2C2C776C-78C4-4C91-AFC0-D2C6AB38E2EA}" name="Date" dataDxfId="87"/>
    <tableColumn id="3" xr3:uid="{644CC673-4E5B-45FF-91E5-FDB6A0AD2439}" name="Libellés" dataDxfId="86"/>
    <tableColumn id="4" xr3:uid="{7B089AF2-6DD7-4DAE-B41D-23DE59C2B571}" name="OF" dataDxfId="85"/>
    <tableColumn id="5" xr3:uid="{B066C828-1B77-4E9D-B9F7-313DD8F2E071}" name="Qtés" dataDxfId="84"/>
    <tableColumn id="6" xr3:uid="{88A231BA-0870-4CC1-8C3E-602117EB03FE}" name="PRIX UNIT" dataDxfId="83"/>
    <tableColumn id="7" xr3:uid="{602B6F18-7670-46EB-A70A-2ED3CA27B723}" name="Mont.h.t." dataDxfId="82" dataCellStyle="Milliers">
      <calculatedColumnFormula>E6*F6</calculatedColumnFormula>
    </tableColumn>
    <tableColumn id="8" xr3:uid="{C084457F-0868-4CE4-A620-8C78068BAA58}" name="Clients" dataDxfId="81"/>
  </tableColumns>
  <tableStyleInfo name="TableStyleMedium1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ECF5131D-224B-4D36-8ABC-E4DD39A4E934}" name="Tableau1345678" displayName="Tableau1345678" ref="A5:H15" totalsRowShown="0" dataDxfId="80">
  <autoFilter ref="A5:H15" xr:uid="{EE8FC12F-DD8C-489A-B416-4FE8788B46A1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B64FDF2D-360A-4B49-9D33-43547176CEFB}" name="Bons cdes" dataDxfId="79"/>
    <tableColumn id="2" xr3:uid="{DA74B362-2A6E-421B-87AF-BED2DF690549}" name="Date" dataDxfId="78"/>
    <tableColumn id="3" xr3:uid="{4E319203-50ED-4244-AEFC-29EACAEAA993}" name="Libellés" dataDxfId="77"/>
    <tableColumn id="4" xr3:uid="{455EA04A-29DB-4648-A77C-843B0C3A7A3E}" name="OF" dataDxfId="76"/>
    <tableColumn id="5" xr3:uid="{5F290C8B-4E9A-4929-BB0B-B9A86CA7ADA1}" name="Qtés" dataDxfId="75"/>
    <tableColumn id="6" xr3:uid="{2667F287-ECB1-49FE-9D71-D096BC0DE40B}" name="PRIX UNIT" dataDxfId="74"/>
    <tableColumn id="7" xr3:uid="{264DF768-682F-466B-9B5C-EDFFA131C919}" name="Mont.h.t." dataDxfId="73" dataCellStyle="Milliers">
      <calculatedColumnFormula>E6*F6</calculatedColumnFormula>
    </tableColumn>
    <tableColumn id="8" xr3:uid="{6BA8DC2A-24B9-4954-ACD0-DB72AD89435F}" name="Clients" dataDxfId="72"/>
  </tableColumns>
  <tableStyleInfo name="TableStyleMedium18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245E198-FFEB-45F1-8B78-8E9A22F472A2}" name="Tableau1345679" displayName="Tableau1345679" ref="A5:H15" totalsRowShown="0" dataDxfId="71">
  <autoFilter ref="A5:H15" xr:uid="{EE8FC12F-DD8C-489A-B416-4FE8788B46A1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84C943AB-B484-49F3-9644-A558B84EED25}" name="Bons cdes" dataDxfId="70"/>
    <tableColumn id="2" xr3:uid="{FC943961-9D0E-4E78-96C1-0FADFAC9A453}" name="Date" dataDxfId="69"/>
    <tableColumn id="3" xr3:uid="{030165F3-09DB-4134-84A0-E30D2C4B2C8D}" name="Libellés" dataDxfId="68"/>
    <tableColumn id="4" xr3:uid="{799C601E-2EC1-4315-87DB-22675C8B3EBE}" name="OF" dataDxfId="67"/>
    <tableColumn id="5" xr3:uid="{3F697673-D25B-4E4A-A102-86AA605226AF}" name="Qtés" dataDxfId="66"/>
    <tableColumn id="6" xr3:uid="{D47D1ED4-9E6F-4237-80C0-D7A0DBD31663}" name="PRIX UNIT" dataDxfId="65"/>
    <tableColumn id="7" xr3:uid="{A972E0CC-A45E-49A5-BA54-A3DA015396EB}" name="Mont.h.t." dataDxfId="64" dataCellStyle="Milliers">
      <calculatedColumnFormula>E6*F6</calculatedColumnFormula>
    </tableColumn>
    <tableColumn id="8" xr3:uid="{20462E0C-7FE2-4F66-9B71-156632EA2961}" name="Clients" dataDxfId="63"/>
  </tableColumns>
  <tableStyleInfo name="TableStyleMedium18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760D121-29E6-4745-9EF3-745630624888}" name="Tableau13456710" displayName="Tableau13456710" ref="A5:H15" totalsRowShown="0" dataDxfId="62">
  <autoFilter ref="A5:H15" xr:uid="{EE8FC12F-DD8C-489A-B416-4FE8788B46A1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30DD1B73-5F11-42E2-B09E-045EC306C4FB}" name="Bons cdes" dataDxfId="61"/>
    <tableColumn id="2" xr3:uid="{B0982E9A-8F0F-475F-AB15-1A62C63325C7}" name="Date" dataDxfId="60"/>
    <tableColumn id="3" xr3:uid="{6165BE2F-40F3-4301-B712-28F1D5049D49}" name="Libellés" dataDxfId="59"/>
    <tableColumn id="4" xr3:uid="{975999D9-0B8C-4B97-B459-233B6D45832B}" name="OF" dataDxfId="58"/>
    <tableColumn id="5" xr3:uid="{8E1E2755-2ECE-4E55-81F9-9D9D1248B5D8}" name="Qtés" dataDxfId="57"/>
    <tableColumn id="6" xr3:uid="{4EC6B313-43C1-43D5-8D03-7F2BC0A09495}" name="PRIX UNIT" dataDxfId="56"/>
    <tableColumn id="7" xr3:uid="{DA5E12F1-D33E-4DFF-80DD-7EDF2DC96253}" name="Mont.h.t." dataDxfId="55" dataCellStyle="Milliers">
      <calculatedColumnFormula>E6*F6</calculatedColumnFormula>
    </tableColumn>
    <tableColumn id="8" xr3:uid="{011280A5-8B0A-433A-ABCB-F21B5D56986E}" name="Clients" dataDxfId="54"/>
  </tableColumns>
  <tableStyleInfo name="TableStyleMedium18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9BB83E1B-5B84-4583-89A2-98A986388C02}" name="Tableau13456711" displayName="Tableau13456711" ref="A5:H15" totalsRowShown="0" dataDxfId="53">
  <autoFilter ref="A5:H15" xr:uid="{EE8FC12F-DD8C-489A-B416-4FE8788B46A1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1AD58B28-F9B0-4859-982F-229B8C25F6E7}" name="Bons cdes" dataDxfId="52"/>
    <tableColumn id="2" xr3:uid="{7AE98525-8AD2-4717-A38D-861FC19CCD2A}" name="Date" dataDxfId="51"/>
    <tableColumn id="3" xr3:uid="{E87D159C-D0DC-4673-81E5-A9DA6923CC1A}" name="Libellés" dataDxfId="50"/>
    <tableColumn id="4" xr3:uid="{13668320-A19C-4A02-AB8A-7869C9BC0494}" name="OF" dataDxfId="49"/>
    <tableColumn id="5" xr3:uid="{2C04BF46-F4E0-42A3-8E0B-02541453CA69}" name="Qtés" dataDxfId="48"/>
    <tableColumn id="6" xr3:uid="{D87C74C0-E85F-4C66-9B7E-738DF8A98826}" name="PRIX UNIT" dataDxfId="47"/>
    <tableColumn id="7" xr3:uid="{89AAEC54-57D5-4980-B166-7F68346DFD1B}" name="Mont.h.t." dataDxfId="46" dataCellStyle="Milliers">
      <calculatedColumnFormula>E6*F6</calculatedColumnFormula>
    </tableColumn>
    <tableColumn id="8" xr3:uid="{E64A91B0-655E-402C-9A46-362CBBD87B87}" name="Clients" dataDxfId="45"/>
  </tableColumns>
  <tableStyleInfo name="TableStyleMedium18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9C6994A-4E64-42EB-905B-D8FA4B32B890}" name="Tableau1" displayName="Tableau1" ref="A5:H15" totalsRowShown="0" dataDxfId="44">
  <autoFilter ref="A5:H15" xr:uid="{EE8FC12F-DD8C-489A-B416-4FE8788B46A1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4A6E7419-457B-4C69-A667-BF3225AE23F7}" name="Bons cdes" dataDxfId="43"/>
    <tableColumn id="2" xr3:uid="{A82E0465-E0AE-4CFB-8B0C-A67732697894}" name="Date" dataDxfId="42"/>
    <tableColumn id="3" xr3:uid="{8050F119-74E2-46FE-AC24-627B164157C2}" name="Libellés" dataDxfId="41"/>
    <tableColumn id="4" xr3:uid="{A62C3F5B-9235-4D69-8BB7-68894E30184A}" name="OF" dataDxfId="40"/>
    <tableColumn id="5" xr3:uid="{8BC042FF-2F6C-4C60-9657-6AF212F85C9B}" name="Qtés" dataDxfId="39"/>
    <tableColumn id="6" xr3:uid="{1C93B031-6319-4705-B786-6F8DC4B11A1F}" name="PRIX UNIT" dataDxfId="38"/>
    <tableColumn id="7" xr3:uid="{96518F3D-E4FD-4A9C-8CF8-8E13C760901B}" name="Mont.h.t." dataDxfId="37" dataCellStyle="Milliers">
      <calculatedColumnFormula>E6*F6</calculatedColumnFormula>
    </tableColumn>
    <tableColumn id="8" xr3:uid="{3641D78D-03C9-459B-85CF-90C88E3D3F53}" name="Clients" dataDxfId="36"/>
  </tableColumns>
  <tableStyleInfo name="TableStyleMedium18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CE6E3EA-8792-4C40-B240-3B06504D545E}" name="Tableau13" displayName="Tableau13" ref="A5:H15" totalsRowShown="0" dataDxfId="35">
  <autoFilter ref="A5:H15" xr:uid="{EE8FC12F-DD8C-489A-B416-4FE8788B46A1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AC67DFC6-87E4-4870-AA53-CECA29127313}" name="Bons cdes" dataDxfId="34"/>
    <tableColumn id="2" xr3:uid="{9DCCB2D8-63E4-4024-B26B-754E3C83E4A3}" name="Date" dataDxfId="33"/>
    <tableColumn id="3" xr3:uid="{F04DC528-79B9-443E-AB6E-252D8FBCF203}" name="Libellés" dataDxfId="32"/>
    <tableColumn id="4" xr3:uid="{7F862F69-1286-47D3-BF5A-D8EF310434F7}" name="OF" dataDxfId="31"/>
    <tableColumn id="5" xr3:uid="{81039103-DA7C-4687-9DE2-69663FE5D820}" name="Qtés" dataDxfId="30"/>
    <tableColumn id="6" xr3:uid="{75C2118B-F356-4C1A-848A-0B04483A331C}" name="PRIX UNIT" dataDxfId="29"/>
    <tableColumn id="7" xr3:uid="{5B0D4044-05AF-4166-B369-A2291C55D4C3}" name="Mont.h.t." dataDxfId="28" dataCellStyle="Milliers">
      <calculatedColumnFormula>E6*F6</calculatedColumnFormula>
    </tableColumn>
    <tableColumn id="8" xr3:uid="{1DEC3553-03BC-4046-B35D-5A38B7EB01D1}" name="Clients" dataDxfId="27"/>
  </tableColumns>
  <tableStyleInfo name="TableStyleMedium18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BDB38ED-E69B-4A86-88D2-B0D419E9B655}" name="Tableau134" displayName="Tableau134" ref="A5:H15" totalsRowShown="0" dataDxfId="26">
  <autoFilter ref="A5:H15" xr:uid="{EE8FC12F-DD8C-489A-B416-4FE8788B46A1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F9417055-69CC-4DAB-BDFB-DB662F9125E3}" name="Bons cdes" dataDxfId="25"/>
    <tableColumn id="2" xr3:uid="{8EB0CA47-C306-49CD-89A7-47E3E4A2B11D}" name="Date" dataDxfId="24"/>
    <tableColumn id="3" xr3:uid="{A28A8497-B7B7-4EF7-A4D5-F467668F8EF5}" name="Libellés" dataDxfId="23"/>
    <tableColumn id="4" xr3:uid="{4B29EEFF-1E89-418F-A838-196B11D70539}" name="OF" dataDxfId="22"/>
    <tableColumn id="5" xr3:uid="{3A0D583B-CA16-4320-8F6A-FD4BF1407B96}" name="Qtés" dataDxfId="21"/>
    <tableColumn id="6" xr3:uid="{1C88507D-7BDC-41B1-BDBE-624E01234FEA}" name="PRIX UNIT" dataDxfId="20"/>
    <tableColumn id="7" xr3:uid="{76B0E384-2EF9-407A-8845-10BF52FF523D}" name="Mont.h.t." dataDxfId="19" dataCellStyle="Milliers">
      <calculatedColumnFormula>E6*F6</calculatedColumnFormula>
    </tableColumn>
    <tableColumn id="8" xr3:uid="{B4DEC7CA-8F1A-4583-9DCA-86803830C0A9}" name="Clients" dataDxfId="18"/>
  </tableColumns>
  <tableStyleInfo name="TableStyleMedium18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E4E8805E-0549-49A8-88E7-90C1F110C674}" name="Tableau1345" displayName="Tableau1345" ref="A5:H15" totalsRowShown="0" dataDxfId="17">
  <autoFilter ref="A5:H15" xr:uid="{EE8FC12F-DD8C-489A-B416-4FE8788B46A1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2EBE82C5-6268-4255-A7AE-A1074A894565}" name="Bons cdes" dataDxfId="16"/>
    <tableColumn id="2" xr3:uid="{AA4B01B1-D314-4EA2-9CF7-DEE40B3CC5E1}" name="Date" dataDxfId="15"/>
    <tableColumn id="3" xr3:uid="{13FE1B0A-7F51-4068-8C9B-79B1B8B5C61B}" name="Libellés" dataDxfId="14"/>
    <tableColumn id="4" xr3:uid="{D68022FD-1614-4DC8-AB76-63195B06352C}" name="OF" dataDxfId="13"/>
    <tableColumn id="5" xr3:uid="{81B92DB7-37A9-449C-BACC-59E056CA1E9A}" name="Qtés" dataDxfId="12"/>
    <tableColumn id="6" xr3:uid="{749C69E5-27DF-4DE6-B641-56A172351E44}" name="PRIX UNIT" dataDxfId="11"/>
    <tableColumn id="7" xr3:uid="{934EB793-79A0-4894-ADE4-A9E06D74EB9D}" name="Mont.h.t." dataDxfId="10" dataCellStyle="Milliers">
      <calculatedColumnFormula>E6*F6</calculatedColumnFormula>
    </tableColumn>
    <tableColumn id="8" xr3:uid="{A30B7337-3E2A-4B81-B852-FDDC059A000E}" name="Clients" dataDxfId="9"/>
  </tableColumns>
  <tableStyleInfo name="TableStyleMedium18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60CEBD2C-52EC-47B9-B5C4-CF70B3F19C90}" name="Tableau13456" displayName="Tableau13456" ref="A5:H15" totalsRowShown="0" dataDxfId="8">
  <autoFilter ref="A5:H15" xr:uid="{EE8FC12F-DD8C-489A-B416-4FE8788B46A1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0C55EA90-265F-4195-BF2D-957AB3BDC9A8}" name="Bons cdes" dataDxfId="7"/>
    <tableColumn id="2" xr3:uid="{837759EF-32FA-4C50-BEBA-B5C841AC7356}" name="Date" dataDxfId="6"/>
    <tableColumn id="3" xr3:uid="{7CDF057F-5505-460F-82E0-12B4ED7D9E20}" name="Libellés" dataDxfId="5"/>
    <tableColumn id="4" xr3:uid="{5C17737C-EECB-4740-8C14-159090EDF1FE}" name="OF" dataDxfId="4"/>
    <tableColumn id="5" xr3:uid="{6DBF35E7-09BF-4FEE-B1FC-9AA717CD0B1F}" name="Qtés" dataDxfId="3"/>
    <tableColumn id="6" xr3:uid="{856E905E-B215-4483-96BD-1A37E358482D}" name="PRIX UNIT" dataDxfId="2"/>
    <tableColumn id="7" xr3:uid="{2D54FACD-FD80-4030-A4F4-36B7FB955EF0}" name="Mont.h.t." dataDxfId="1" dataCellStyle="Milliers">
      <calculatedColumnFormula>E6*F6</calculatedColumnFormula>
    </tableColumn>
    <tableColumn id="8" xr3:uid="{6991E867-F160-4C59-B660-401D58A90D72}" name="Clients" dataDxfId="0"/>
  </tableColumns>
  <tableStyleInfo name="TableStyleMedium1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0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1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8C88DA-8730-41F5-9710-5BABE0C4ADE5}">
  <sheetPr codeName="Feuil1"/>
  <dimension ref="A1:E11"/>
  <sheetViews>
    <sheetView workbookViewId="0">
      <selection activeCell="G8" sqref="G8"/>
    </sheetView>
  </sheetViews>
  <sheetFormatPr baseColWidth="10" defaultRowHeight="15" x14ac:dyDescent="0.25"/>
  <cols>
    <col min="1" max="1" width="5.85546875" bestFit="1" customWidth="1"/>
    <col min="3" max="3" width="14.5703125" bestFit="1" customWidth="1"/>
    <col min="5" max="5" width="15.28515625" bestFit="1" customWidth="1"/>
  </cols>
  <sheetData>
    <row r="1" spans="1:5" x14ac:dyDescent="0.25">
      <c r="A1" s="50" t="s">
        <v>52</v>
      </c>
      <c r="B1" s="50" t="s">
        <v>49</v>
      </c>
      <c r="C1" s="50" t="s">
        <v>50</v>
      </c>
      <c r="D1" s="50" t="s">
        <v>51</v>
      </c>
      <c r="E1" s="54" t="s">
        <v>55</v>
      </c>
    </row>
    <row r="2" spans="1:5" x14ac:dyDescent="0.25">
      <c r="A2" s="50">
        <v>540</v>
      </c>
      <c r="B2" s="51" t="str">
        <f>'540'!$B$1</f>
        <v>F20-12225</v>
      </c>
      <c r="C2" s="52">
        <f>'540'!$C$1</f>
        <v>44181</v>
      </c>
      <c r="D2" s="53">
        <f>'540'!$I$25</f>
        <v>1436.7</v>
      </c>
      <c r="E2" s="50" t="s">
        <v>56</v>
      </c>
    </row>
    <row r="3" spans="1:5" x14ac:dyDescent="0.25">
      <c r="A3" s="50">
        <v>566</v>
      </c>
      <c r="B3" s="51" t="str">
        <f>'566'!$B$1</f>
        <v>F20-12824</v>
      </c>
      <c r="C3" s="52">
        <f>'566'!$C$1</f>
        <v>44188</v>
      </c>
      <c r="D3" s="53">
        <f>'566'!$I$25</f>
        <v>835.54</v>
      </c>
      <c r="E3" s="50" t="s">
        <v>56</v>
      </c>
    </row>
    <row r="4" spans="1:5" x14ac:dyDescent="0.25">
      <c r="A4" s="50">
        <v>631</v>
      </c>
      <c r="B4" s="51" t="str">
        <f>'631'!$B$1</f>
        <v>F21-00191</v>
      </c>
      <c r="C4" s="52">
        <f>'631'!$C$1</f>
        <v>44210</v>
      </c>
      <c r="D4" s="53">
        <f>'631'!$I$25</f>
        <v>1144.57</v>
      </c>
      <c r="E4" s="50" t="s">
        <v>56</v>
      </c>
    </row>
    <row r="5" spans="1:5" x14ac:dyDescent="0.25">
      <c r="A5" s="50">
        <v>653</v>
      </c>
      <c r="B5" s="51" t="str">
        <f>'653'!$B$1</f>
        <v>F21-00278</v>
      </c>
      <c r="C5" s="52">
        <f>'653'!$C$1</f>
        <v>44217</v>
      </c>
      <c r="D5" s="53">
        <f>'653'!$I$25</f>
        <v>1493.62</v>
      </c>
      <c r="E5" s="50" t="s">
        <v>56</v>
      </c>
    </row>
    <row r="6" spans="1:5" x14ac:dyDescent="0.25">
      <c r="A6" s="50">
        <v>668</v>
      </c>
      <c r="B6" s="51" t="str">
        <f>'668'!$B$1</f>
        <v>F21-00729</v>
      </c>
      <c r="C6" s="52">
        <f>'668'!$C$1</f>
        <v>44224</v>
      </c>
      <c r="D6" s="53">
        <f>'668'!$I$25</f>
        <v>3188.02</v>
      </c>
      <c r="E6" s="50" t="s">
        <v>56</v>
      </c>
    </row>
    <row r="7" spans="1:5" x14ac:dyDescent="0.25">
      <c r="A7" s="50">
        <v>702</v>
      </c>
      <c r="B7" s="51" t="str">
        <f>'702'!$B$1</f>
        <v>F21-00877</v>
      </c>
      <c r="C7" s="52">
        <f>'702'!$C$1</f>
        <v>44232</v>
      </c>
      <c r="D7" s="53">
        <f>'702'!$I$25</f>
        <v>1121.45</v>
      </c>
      <c r="E7" s="50" t="s">
        <v>56</v>
      </c>
    </row>
    <row r="8" spans="1:5" x14ac:dyDescent="0.25">
      <c r="A8" s="50">
        <v>721</v>
      </c>
      <c r="B8" s="51" t="str">
        <f>'721'!$B$1</f>
        <v>F21-00993</v>
      </c>
      <c r="C8" s="52">
        <f>'721'!$C$1</f>
        <v>44239</v>
      </c>
      <c r="D8" s="53">
        <f>'721'!$I$25</f>
        <v>772.18999999999994</v>
      </c>
      <c r="E8" s="50"/>
    </row>
    <row r="9" spans="1:5" x14ac:dyDescent="0.25">
      <c r="A9" s="50">
        <v>736</v>
      </c>
      <c r="B9" s="51" t="str">
        <f>'736'!$B$1</f>
        <v>F21-01172</v>
      </c>
      <c r="C9" s="52">
        <f>'736'!$C$1</f>
        <v>44246</v>
      </c>
      <c r="D9" s="53">
        <f>'736'!$I$25</f>
        <v>1398.56</v>
      </c>
      <c r="E9" s="50" t="s">
        <v>56</v>
      </c>
    </row>
    <row r="10" spans="1:5" x14ac:dyDescent="0.25">
      <c r="A10" s="50">
        <v>780</v>
      </c>
      <c r="B10" s="51" t="str">
        <f>'780'!$B$1</f>
        <v>F21-01770</v>
      </c>
      <c r="C10" s="52">
        <f>'780'!$C$1</f>
        <v>44253</v>
      </c>
      <c r="D10" s="53">
        <f>'780'!$I$25</f>
        <v>1036.21</v>
      </c>
      <c r="E10" s="50" t="s">
        <v>56</v>
      </c>
    </row>
    <row r="11" spans="1:5" x14ac:dyDescent="0.25">
      <c r="A11" s="50">
        <v>822</v>
      </c>
      <c r="B11" s="51" t="str">
        <f>'822'!$B$1</f>
        <v>F21-02020</v>
      </c>
      <c r="C11" s="52">
        <f>'822'!$C$1</f>
        <v>44264</v>
      </c>
      <c r="D11" s="53">
        <f>'822'!$I$25</f>
        <v>3012.61</v>
      </c>
      <c r="E11" s="50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1414E5-BB6A-456B-8EF9-C2EE485D5D5A}">
  <sheetPr codeName="Feuil2">
    <pageSetUpPr fitToPage="1"/>
  </sheetPr>
  <dimension ref="A1:I27"/>
  <sheetViews>
    <sheetView tabSelected="1" zoomScaleNormal="100" workbookViewId="0">
      <selection activeCell="C11" sqref="C11"/>
    </sheetView>
  </sheetViews>
  <sheetFormatPr baseColWidth="10" defaultRowHeight="15" x14ac:dyDescent="0.25"/>
  <cols>
    <col min="1" max="1" width="11.85546875" customWidth="1"/>
    <col min="3" max="3" width="13.28515625" bestFit="1" customWidth="1"/>
    <col min="4" max="4" width="9.5703125" customWidth="1"/>
    <col min="5" max="5" width="6.85546875" customWidth="1"/>
    <col min="6" max="6" width="9.85546875" bestFit="1" customWidth="1"/>
    <col min="7" max="7" width="9.42578125" bestFit="1" customWidth="1"/>
    <col min="8" max="8" width="10.85546875" bestFit="1" customWidth="1"/>
  </cols>
  <sheetData>
    <row r="1" spans="1:9" x14ac:dyDescent="0.25">
      <c r="A1" s="47" t="s">
        <v>22</v>
      </c>
      <c r="B1" s="48"/>
      <c r="C1" s="49"/>
      <c r="D1" s="43"/>
      <c r="E1" s="44"/>
      <c r="F1" s="44"/>
      <c r="G1" s="44"/>
      <c r="H1" s="43"/>
      <c r="I1" s="42"/>
    </row>
    <row r="2" spans="1:9" x14ac:dyDescent="0.25">
      <c r="A2" s="23"/>
      <c r="B2" s="4"/>
      <c r="C2" s="4"/>
      <c r="D2" s="4"/>
      <c r="E2" s="2"/>
      <c r="F2" s="2"/>
      <c r="G2" s="2"/>
      <c r="H2" s="4"/>
      <c r="I2" s="31"/>
    </row>
    <row r="3" spans="1:9" x14ac:dyDescent="0.25">
      <c r="A3" s="18" t="s">
        <v>20</v>
      </c>
      <c r="B3" s="4"/>
      <c r="C3" s="4"/>
      <c r="D3" s="4"/>
      <c r="E3" s="2"/>
      <c r="F3" s="2"/>
      <c r="G3" s="2"/>
      <c r="H3" s="4"/>
      <c r="I3" s="31"/>
    </row>
    <row r="4" spans="1:9" x14ac:dyDescent="0.25">
      <c r="A4" s="23"/>
      <c r="B4" s="4"/>
      <c r="C4" s="4"/>
      <c r="D4" s="4"/>
      <c r="E4" s="2"/>
      <c r="F4" s="2"/>
      <c r="G4" s="2"/>
      <c r="H4" s="4"/>
      <c r="I4" s="31"/>
    </row>
    <row r="5" spans="1:9" x14ac:dyDescent="0.25">
      <c r="A5" s="41" t="s">
        <v>19</v>
      </c>
      <c r="B5" s="9" t="s">
        <v>18</v>
      </c>
      <c r="C5" s="9" t="s">
        <v>17</v>
      </c>
      <c r="D5" s="9" t="s">
        <v>16</v>
      </c>
      <c r="E5" s="9" t="s">
        <v>15</v>
      </c>
      <c r="F5" s="40" t="s">
        <v>14</v>
      </c>
      <c r="G5" s="8" t="s">
        <v>13</v>
      </c>
      <c r="H5" s="7" t="s">
        <v>12</v>
      </c>
      <c r="I5" s="39"/>
    </row>
    <row r="6" spans="1:9" x14ac:dyDescent="0.25">
      <c r="A6" s="38"/>
      <c r="B6" s="6"/>
      <c r="C6" s="4"/>
      <c r="D6" s="2"/>
      <c r="E6" s="2"/>
      <c r="F6" s="2"/>
      <c r="G6" s="28">
        <f t="shared" ref="G6:G15" si="0">E6*F6</f>
        <v>0</v>
      </c>
      <c r="H6" s="4"/>
      <c r="I6" s="31"/>
    </row>
    <row r="7" spans="1:9" x14ac:dyDescent="0.25">
      <c r="A7" s="38"/>
      <c r="B7" s="6"/>
      <c r="C7" s="4"/>
      <c r="D7" s="2"/>
      <c r="E7" s="2"/>
      <c r="F7" s="2"/>
      <c r="G7" s="28">
        <f t="shared" si="0"/>
        <v>0</v>
      </c>
      <c r="H7" s="4"/>
      <c r="I7" s="31"/>
    </row>
    <row r="8" spans="1:9" x14ac:dyDescent="0.25">
      <c r="A8" s="38"/>
      <c r="B8" s="6"/>
      <c r="C8" s="4"/>
      <c r="D8" s="2"/>
      <c r="E8" s="2"/>
      <c r="F8" s="2"/>
      <c r="G8" s="28">
        <f t="shared" si="0"/>
        <v>0</v>
      </c>
      <c r="H8" s="4"/>
      <c r="I8" s="31"/>
    </row>
    <row r="9" spans="1:9" x14ac:dyDescent="0.25">
      <c r="A9" s="38"/>
      <c r="B9" s="6"/>
      <c r="C9" s="4"/>
      <c r="D9" s="2"/>
      <c r="E9" s="2"/>
      <c r="F9" s="2"/>
      <c r="G9" s="28">
        <f t="shared" si="0"/>
        <v>0</v>
      </c>
      <c r="H9" s="4" t="s">
        <v>0</v>
      </c>
      <c r="I9" s="31"/>
    </row>
    <row r="10" spans="1:9" x14ac:dyDescent="0.25">
      <c r="A10" s="38"/>
      <c r="B10" s="6"/>
      <c r="C10" s="4" t="s">
        <v>0</v>
      </c>
      <c r="D10" s="2"/>
      <c r="E10" s="2"/>
      <c r="F10" s="2"/>
      <c r="G10" s="28">
        <f t="shared" si="0"/>
        <v>0</v>
      </c>
      <c r="H10" s="4" t="s">
        <v>0</v>
      </c>
      <c r="I10" s="31"/>
    </row>
    <row r="11" spans="1:9" x14ac:dyDescent="0.25">
      <c r="A11" s="38"/>
      <c r="B11" s="6"/>
      <c r="C11" s="4" t="s">
        <v>0</v>
      </c>
      <c r="D11" s="2"/>
      <c r="E11" s="2"/>
      <c r="F11" s="2"/>
      <c r="G11" s="28">
        <f t="shared" si="0"/>
        <v>0</v>
      </c>
      <c r="H11" s="4" t="s">
        <v>0</v>
      </c>
      <c r="I11" s="31"/>
    </row>
    <row r="12" spans="1:9" x14ac:dyDescent="0.25">
      <c r="A12" s="38"/>
      <c r="B12" s="6"/>
      <c r="C12" s="4" t="s">
        <v>0</v>
      </c>
      <c r="D12" s="2"/>
      <c r="E12" s="2"/>
      <c r="F12" s="2"/>
      <c r="G12" s="28">
        <f t="shared" si="0"/>
        <v>0</v>
      </c>
      <c r="H12" s="4" t="s">
        <v>0</v>
      </c>
      <c r="I12" s="31"/>
    </row>
    <row r="13" spans="1:9" x14ac:dyDescent="0.25">
      <c r="A13" s="38"/>
      <c r="B13" s="6"/>
      <c r="C13" s="4" t="s">
        <v>0</v>
      </c>
      <c r="D13" s="2"/>
      <c r="E13" s="2"/>
      <c r="F13" s="2"/>
      <c r="G13" s="28">
        <f t="shared" si="0"/>
        <v>0</v>
      </c>
      <c r="H13" s="4" t="s">
        <v>0</v>
      </c>
      <c r="I13" s="31"/>
    </row>
    <row r="14" spans="1:9" x14ac:dyDescent="0.25">
      <c r="A14" s="38"/>
      <c r="B14" s="6"/>
      <c r="C14" s="4" t="s">
        <v>0</v>
      </c>
      <c r="D14" s="2"/>
      <c r="E14" s="2"/>
      <c r="F14" s="2"/>
      <c r="G14" s="28">
        <f t="shared" si="0"/>
        <v>0</v>
      </c>
      <c r="H14" s="4" t="s">
        <v>0</v>
      </c>
      <c r="I14" s="31"/>
    </row>
    <row r="15" spans="1:9" x14ac:dyDescent="0.25">
      <c r="A15" s="38"/>
      <c r="B15" s="6"/>
      <c r="C15" s="4" t="s">
        <v>0</v>
      </c>
      <c r="D15" s="2"/>
      <c r="E15" s="2"/>
      <c r="F15" s="2"/>
      <c r="G15" s="28">
        <f t="shared" si="0"/>
        <v>0</v>
      </c>
      <c r="H15" s="4" t="s">
        <v>0</v>
      </c>
      <c r="I15" s="31"/>
    </row>
    <row r="16" spans="1:9" x14ac:dyDescent="0.25">
      <c r="A16" s="23"/>
      <c r="B16" s="6"/>
      <c r="C16" s="4"/>
      <c r="D16" s="4"/>
      <c r="F16" s="3" t="s">
        <v>4</v>
      </c>
      <c r="G16" s="28">
        <f>SUM(G6:G15)</f>
        <v>0</v>
      </c>
      <c r="I16" s="31"/>
    </row>
    <row r="17" spans="1:9" x14ac:dyDescent="0.25">
      <c r="A17" s="23"/>
      <c r="B17" s="6"/>
      <c r="C17" s="4"/>
      <c r="D17" s="4"/>
      <c r="E17" s="37">
        <v>0.2</v>
      </c>
      <c r="F17" s="3" t="s">
        <v>1</v>
      </c>
      <c r="G17" s="28">
        <f>G16*E17</f>
        <v>0</v>
      </c>
      <c r="I17" s="31"/>
    </row>
    <row r="18" spans="1:9" x14ac:dyDescent="0.25">
      <c r="A18" s="23"/>
      <c r="B18" s="6"/>
      <c r="C18" s="4"/>
      <c r="D18" s="4"/>
      <c r="F18" s="3" t="s">
        <v>3</v>
      </c>
      <c r="G18" s="36">
        <f>+G16+G17</f>
        <v>0</v>
      </c>
      <c r="I18" s="31"/>
    </row>
    <row r="19" spans="1:9" x14ac:dyDescent="0.25">
      <c r="A19" s="23"/>
      <c r="B19" s="6"/>
      <c r="C19" s="1" t="s">
        <v>35</v>
      </c>
      <c r="D19" s="55"/>
      <c r="E19" s="28"/>
      <c r="F19" s="2"/>
      <c r="G19" s="2"/>
      <c r="H19" s="56" t="s">
        <v>34</v>
      </c>
      <c r="I19" s="57"/>
    </row>
    <row r="20" spans="1:9" x14ac:dyDescent="0.25">
      <c r="A20" s="23"/>
      <c r="B20" s="4"/>
      <c r="C20" s="33" t="s">
        <v>33</v>
      </c>
      <c r="D20" s="32"/>
      <c r="E20" s="28"/>
      <c r="H20" s="35">
        <f>G25+G18+H26</f>
        <v>0</v>
      </c>
      <c r="I20" s="34" t="b">
        <f>H20=D22</f>
        <v>1</v>
      </c>
    </row>
    <row r="21" spans="1:9" x14ac:dyDescent="0.25">
      <c r="A21" s="23"/>
      <c r="B21" s="4"/>
      <c r="C21" s="33" t="s">
        <v>32</v>
      </c>
      <c r="D21" s="32"/>
      <c r="E21" s="28"/>
      <c r="F21" s="2"/>
      <c r="G21" s="2"/>
      <c r="H21" s="4"/>
      <c r="I21" s="31"/>
    </row>
    <row r="22" spans="1:9" x14ac:dyDescent="0.25">
      <c r="A22" s="23"/>
      <c r="B22" s="4"/>
      <c r="C22" s="30" t="s">
        <v>31</v>
      </c>
      <c r="D22" s="29"/>
      <c r="E22" s="28"/>
      <c r="F22" s="27"/>
      <c r="G22" s="26" t="s">
        <v>2</v>
      </c>
      <c r="H22" s="26" t="s">
        <v>1</v>
      </c>
      <c r="I22" s="25" t="s">
        <v>3</v>
      </c>
    </row>
    <row r="23" spans="1:9" x14ac:dyDescent="0.25">
      <c r="A23" s="23"/>
      <c r="B23" s="4"/>
      <c r="C23" s="5" t="s">
        <v>0</v>
      </c>
      <c r="D23" s="4"/>
      <c r="E23" s="2" t="s">
        <v>0</v>
      </c>
      <c r="F23" s="24" t="s">
        <v>30</v>
      </c>
      <c r="G23" s="21">
        <f>D20</f>
        <v>0</v>
      </c>
      <c r="H23" s="20">
        <f>D21</f>
        <v>0</v>
      </c>
      <c r="I23" s="19">
        <f>D22</f>
        <v>0</v>
      </c>
    </row>
    <row r="24" spans="1:9" x14ac:dyDescent="0.25">
      <c r="A24" s="23" t="s">
        <v>0</v>
      </c>
      <c r="B24" s="4"/>
      <c r="C24" s="4"/>
      <c r="D24" s="4"/>
      <c r="E24" s="2"/>
      <c r="F24" s="22" t="s">
        <v>29</v>
      </c>
      <c r="G24" s="21">
        <f>G16</f>
        <v>0</v>
      </c>
      <c r="H24" s="20">
        <f>G17</f>
        <v>0</v>
      </c>
      <c r="I24" s="19">
        <f>G24+H24</f>
        <v>0</v>
      </c>
    </row>
    <row r="25" spans="1:9" x14ac:dyDescent="0.25">
      <c r="A25" s="18"/>
      <c r="B25" s="5"/>
      <c r="C25" s="4"/>
      <c r="D25" s="4"/>
      <c r="E25" s="3"/>
      <c r="F25" s="17" t="s">
        <v>28</v>
      </c>
      <c r="G25" s="16">
        <f>G23-G24</f>
        <v>0</v>
      </c>
      <c r="H25" s="16">
        <v>0</v>
      </c>
      <c r="I25" s="15">
        <f>SUM(G25:H25)</f>
        <v>0</v>
      </c>
    </row>
    <row r="26" spans="1:9" ht="18.75" x14ac:dyDescent="0.3">
      <c r="A26" s="58" t="s">
        <v>27</v>
      </c>
      <c r="B26" s="59"/>
      <c r="C26" s="59"/>
      <c r="D26" s="59"/>
      <c r="E26" s="59"/>
      <c r="F26" s="59"/>
      <c r="G26" s="59"/>
      <c r="H26" s="14">
        <f>H23-H24</f>
        <v>0</v>
      </c>
      <c r="I26" s="13"/>
    </row>
    <row r="27" spans="1:9" ht="15.75" thickBot="1" x14ac:dyDescent="0.3">
      <c r="A27" s="12"/>
      <c r="B27" s="11"/>
      <c r="C27" s="11"/>
      <c r="D27" s="11"/>
      <c r="E27" s="11"/>
      <c r="F27" s="60" t="s">
        <v>26</v>
      </c>
      <c r="G27" s="61"/>
      <c r="H27" s="61"/>
      <c r="I27" s="10">
        <f>I23-H26</f>
        <v>0</v>
      </c>
    </row>
  </sheetData>
  <mergeCells count="4">
    <mergeCell ref="C19:D19"/>
    <mergeCell ref="H19:I19"/>
    <mergeCell ref="A26:G26"/>
    <mergeCell ref="F27:H27"/>
  </mergeCells>
  <pageMargins left="0.7" right="0.7" top="0.75" bottom="0.75" header="0.3" footer="0.3"/>
  <pageSetup paperSize="9" scale="93" fitToHeight="0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D79A30-DDB2-4E42-AAE3-674EFC9676A0}">
  <sheetPr codeName="Feuil12">
    <pageSetUpPr fitToPage="1"/>
  </sheetPr>
  <dimension ref="A1:I27"/>
  <sheetViews>
    <sheetView zoomScaleNormal="100" workbookViewId="0">
      <selection activeCell="H6" sqref="H6"/>
    </sheetView>
  </sheetViews>
  <sheetFormatPr baseColWidth="10" defaultRowHeight="15" x14ac:dyDescent="0.25"/>
  <cols>
    <col min="1" max="1" width="11.85546875" customWidth="1"/>
    <col min="3" max="3" width="13.28515625" bestFit="1" customWidth="1"/>
    <col min="4" max="4" width="9.5703125" customWidth="1"/>
    <col min="5" max="5" width="6.85546875" customWidth="1"/>
    <col min="6" max="6" width="9.85546875" bestFit="1" customWidth="1"/>
    <col min="7" max="7" width="9.42578125" bestFit="1" customWidth="1"/>
    <col min="8" max="8" width="10.85546875" bestFit="1" customWidth="1"/>
  </cols>
  <sheetData>
    <row r="1" spans="1:9" x14ac:dyDescent="0.25">
      <c r="A1" s="47" t="s">
        <v>22</v>
      </c>
      <c r="B1" s="48" t="s">
        <v>53</v>
      </c>
      <c r="C1" s="49">
        <v>44181</v>
      </c>
      <c r="D1" s="43"/>
      <c r="E1" s="44"/>
      <c r="F1" s="44"/>
      <c r="G1" s="44"/>
      <c r="H1" s="43"/>
      <c r="I1" s="42"/>
    </row>
    <row r="2" spans="1:9" x14ac:dyDescent="0.25">
      <c r="A2" s="23"/>
      <c r="B2" s="4"/>
      <c r="C2" s="4"/>
      <c r="D2" s="4"/>
      <c r="E2" s="2"/>
      <c r="F2" s="2"/>
      <c r="G2" s="2"/>
      <c r="H2" s="4"/>
      <c r="I2" s="31"/>
    </row>
    <row r="3" spans="1:9" x14ac:dyDescent="0.25">
      <c r="A3" s="18" t="s">
        <v>20</v>
      </c>
      <c r="B3" s="4"/>
      <c r="C3" s="4"/>
      <c r="D3" s="4"/>
      <c r="E3" s="2"/>
      <c r="F3" s="2"/>
      <c r="G3" s="2"/>
      <c r="H3" s="4"/>
      <c r="I3" s="31"/>
    </row>
    <row r="4" spans="1:9" x14ac:dyDescent="0.25">
      <c r="A4" s="23"/>
      <c r="B4" s="4"/>
      <c r="C4" s="4"/>
      <c r="D4" s="4"/>
      <c r="E4" s="2"/>
      <c r="F4" s="2"/>
      <c r="G4" s="2"/>
      <c r="H4" s="4"/>
      <c r="I4" s="31"/>
    </row>
    <row r="5" spans="1:9" x14ac:dyDescent="0.25">
      <c r="A5" s="41" t="s">
        <v>19</v>
      </c>
      <c r="B5" s="9" t="s">
        <v>18</v>
      </c>
      <c r="C5" s="9" t="s">
        <v>17</v>
      </c>
      <c r="D5" s="9" t="s">
        <v>16</v>
      </c>
      <c r="E5" s="9" t="s">
        <v>15</v>
      </c>
      <c r="F5" s="40" t="s">
        <v>14</v>
      </c>
      <c r="G5" s="8" t="s">
        <v>13</v>
      </c>
      <c r="H5" s="7" t="s">
        <v>12</v>
      </c>
      <c r="I5" s="39"/>
    </row>
    <row r="6" spans="1:9" x14ac:dyDescent="0.25">
      <c r="A6" s="38">
        <v>4370</v>
      </c>
      <c r="B6" s="6">
        <v>44176</v>
      </c>
      <c r="C6" s="4" t="s">
        <v>54</v>
      </c>
      <c r="D6" s="2">
        <v>143070</v>
      </c>
      <c r="E6" s="2">
        <v>19</v>
      </c>
      <c r="F6" s="2">
        <v>5.24</v>
      </c>
      <c r="G6" s="28">
        <f t="shared" ref="G6:G15" si="0">E6*F6</f>
        <v>99.56</v>
      </c>
      <c r="H6" s="4"/>
      <c r="I6" s="31"/>
    </row>
    <row r="7" spans="1:9" x14ac:dyDescent="0.25">
      <c r="A7" s="38"/>
      <c r="B7" s="6"/>
      <c r="C7" s="4"/>
      <c r="D7" s="2"/>
      <c r="E7" s="2"/>
      <c r="F7" s="2"/>
      <c r="G7" s="28">
        <f t="shared" si="0"/>
        <v>0</v>
      </c>
      <c r="H7" s="4"/>
      <c r="I7" s="31"/>
    </row>
    <row r="8" spans="1:9" x14ac:dyDescent="0.25">
      <c r="A8" s="38"/>
      <c r="B8" s="6"/>
      <c r="C8" s="4"/>
      <c r="D8" s="2"/>
      <c r="E8" s="2"/>
      <c r="F8" s="2"/>
      <c r="G8" s="28">
        <f t="shared" si="0"/>
        <v>0</v>
      </c>
      <c r="H8" s="4"/>
      <c r="I8" s="31"/>
    </row>
    <row r="9" spans="1:9" x14ac:dyDescent="0.25">
      <c r="A9" s="38"/>
      <c r="B9" s="6"/>
      <c r="C9" s="4"/>
      <c r="D9" s="2"/>
      <c r="E9" s="2"/>
      <c r="F9" s="2"/>
      <c r="G9" s="28">
        <f t="shared" si="0"/>
        <v>0</v>
      </c>
      <c r="H9" s="4" t="s">
        <v>0</v>
      </c>
      <c r="I9" s="31"/>
    </row>
    <row r="10" spans="1:9" x14ac:dyDescent="0.25">
      <c r="A10" s="38"/>
      <c r="B10" s="6"/>
      <c r="C10" s="4" t="s">
        <v>0</v>
      </c>
      <c r="D10" s="2"/>
      <c r="E10" s="2"/>
      <c r="F10" s="2"/>
      <c r="G10" s="28">
        <f t="shared" si="0"/>
        <v>0</v>
      </c>
      <c r="H10" s="4" t="s">
        <v>0</v>
      </c>
      <c r="I10" s="31"/>
    </row>
    <row r="11" spans="1:9" x14ac:dyDescent="0.25">
      <c r="A11" s="38"/>
      <c r="B11" s="6"/>
      <c r="C11" s="4" t="s">
        <v>0</v>
      </c>
      <c r="D11" s="2"/>
      <c r="E11" s="2"/>
      <c r="F11" s="2"/>
      <c r="G11" s="28">
        <f t="shared" si="0"/>
        <v>0</v>
      </c>
      <c r="H11" s="4" t="s">
        <v>0</v>
      </c>
      <c r="I11" s="31"/>
    </row>
    <row r="12" spans="1:9" x14ac:dyDescent="0.25">
      <c r="A12" s="38"/>
      <c r="B12" s="6"/>
      <c r="C12" s="4" t="s">
        <v>0</v>
      </c>
      <c r="D12" s="2"/>
      <c r="E12" s="2"/>
      <c r="F12" s="2"/>
      <c r="G12" s="28">
        <f t="shared" si="0"/>
        <v>0</v>
      </c>
      <c r="H12" s="4" t="s">
        <v>0</v>
      </c>
      <c r="I12" s="31"/>
    </row>
    <row r="13" spans="1:9" x14ac:dyDescent="0.25">
      <c r="A13" s="38"/>
      <c r="B13" s="6"/>
      <c r="C13" s="4" t="s">
        <v>0</v>
      </c>
      <c r="D13" s="2"/>
      <c r="E13" s="2"/>
      <c r="F13" s="2"/>
      <c r="G13" s="28">
        <f t="shared" si="0"/>
        <v>0</v>
      </c>
      <c r="H13" s="4" t="s">
        <v>0</v>
      </c>
      <c r="I13" s="31"/>
    </row>
    <row r="14" spans="1:9" x14ac:dyDescent="0.25">
      <c r="A14" s="38"/>
      <c r="B14" s="6"/>
      <c r="C14" s="4" t="s">
        <v>0</v>
      </c>
      <c r="D14" s="2"/>
      <c r="E14" s="2"/>
      <c r="F14" s="2"/>
      <c r="G14" s="28">
        <f t="shared" si="0"/>
        <v>0</v>
      </c>
      <c r="H14" s="4" t="s">
        <v>0</v>
      </c>
      <c r="I14" s="31"/>
    </row>
    <row r="15" spans="1:9" x14ac:dyDescent="0.25">
      <c r="A15" s="38"/>
      <c r="B15" s="6"/>
      <c r="C15" s="4" t="s">
        <v>0</v>
      </c>
      <c r="D15" s="2"/>
      <c r="E15" s="2"/>
      <c r="F15" s="2"/>
      <c r="G15" s="28">
        <f t="shared" si="0"/>
        <v>0</v>
      </c>
      <c r="H15" s="4" t="s">
        <v>0</v>
      </c>
      <c r="I15" s="31"/>
    </row>
    <row r="16" spans="1:9" x14ac:dyDescent="0.25">
      <c r="A16" s="23"/>
      <c r="B16" s="6"/>
      <c r="C16" s="4"/>
      <c r="D16" s="4"/>
      <c r="F16" s="3" t="s">
        <v>4</v>
      </c>
      <c r="G16" s="28">
        <f>SUM(G6:G15)</f>
        <v>99.56</v>
      </c>
      <c r="I16" s="31"/>
    </row>
    <row r="17" spans="1:9" x14ac:dyDescent="0.25">
      <c r="A17" s="23"/>
      <c r="B17" s="6"/>
      <c r="C17" s="4"/>
      <c r="D17" s="4"/>
      <c r="E17" s="37">
        <v>0.2</v>
      </c>
      <c r="F17" s="3" t="s">
        <v>1</v>
      </c>
      <c r="G17" s="28">
        <f>G16*E17</f>
        <v>19.912000000000003</v>
      </c>
      <c r="I17" s="31"/>
    </row>
    <row r="18" spans="1:9" x14ac:dyDescent="0.25">
      <c r="A18" s="23"/>
      <c r="B18" s="6"/>
      <c r="C18" s="4"/>
      <c r="D18" s="4"/>
      <c r="F18" s="3" t="s">
        <v>3</v>
      </c>
      <c r="G18" s="36">
        <f>+G16+G17</f>
        <v>119.47200000000001</v>
      </c>
      <c r="I18" s="31"/>
    </row>
    <row r="19" spans="1:9" x14ac:dyDescent="0.25">
      <c r="A19" s="23"/>
      <c r="B19" s="6"/>
      <c r="C19" s="1" t="s">
        <v>35</v>
      </c>
      <c r="D19" s="55"/>
      <c r="E19" s="28"/>
      <c r="F19" s="2"/>
      <c r="G19" s="2"/>
      <c r="H19" s="56" t="s">
        <v>34</v>
      </c>
      <c r="I19" s="57"/>
    </row>
    <row r="20" spans="1:9" x14ac:dyDescent="0.25">
      <c r="A20" s="23"/>
      <c r="B20" s="4"/>
      <c r="C20" s="33" t="s">
        <v>33</v>
      </c>
      <c r="D20" s="32">
        <v>1536.26</v>
      </c>
      <c r="E20" s="28"/>
      <c r="H20" s="35">
        <f>G25+G18+H26</f>
        <v>1843.51</v>
      </c>
      <c r="I20" s="34" t="b">
        <f>H20=D22</f>
        <v>1</v>
      </c>
    </row>
    <row r="21" spans="1:9" x14ac:dyDescent="0.25">
      <c r="A21" s="23"/>
      <c r="B21" s="4"/>
      <c r="C21" s="33" t="s">
        <v>32</v>
      </c>
      <c r="D21" s="32">
        <v>307.25</v>
      </c>
      <c r="E21" s="28"/>
      <c r="F21" s="2"/>
      <c r="G21" s="2"/>
      <c r="H21" s="4"/>
      <c r="I21" s="31"/>
    </row>
    <row r="22" spans="1:9" x14ac:dyDescent="0.25">
      <c r="A22" s="23"/>
      <c r="B22" s="4"/>
      <c r="C22" s="30" t="s">
        <v>31</v>
      </c>
      <c r="D22" s="29">
        <v>1843.51</v>
      </c>
      <c r="E22" s="28"/>
      <c r="F22" s="27"/>
      <c r="G22" s="26" t="s">
        <v>2</v>
      </c>
      <c r="H22" s="26" t="s">
        <v>1</v>
      </c>
      <c r="I22" s="25" t="s">
        <v>3</v>
      </c>
    </row>
    <row r="23" spans="1:9" x14ac:dyDescent="0.25">
      <c r="A23" s="23"/>
      <c r="B23" s="4"/>
      <c r="C23" s="5" t="s">
        <v>0</v>
      </c>
      <c r="D23" s="4"/>
      <c r="E23" s="2" t="s">
        <v>0</v>
      </c>
      <c r="F23" s="24" t="s">
        <v>30</v>
      </c>
      <c r="G23" s="21">
        <f>D20</f>
        <v>1536.26</v>
      </c>
      <c r="H23" s="20">
        <f>D21</f>
        <v>307.25</v>
      </c>
      <c r="I23" s="19">
        <f>D22</f>
        <v>1843.51</v>
      </c>
    </row>
    <row r="24" spans="1:9" x14ac:dyDescent="0.25">
      <c r="A24" s="23" t="s">
        <v>0</v>
      </c>
      <c r="B24" s="4"/>
      <c r="C24" s="4"/>
      <c r="D24" s="4"/>
      <c r="E24" s="2"/>
      <c r="F24" s="22" t="s">
        <v>29</v>
      </c>
      <c r="G24" s="21">
        <f>G16</f>
        <v>99.56</v>
      </c>
      <c r="H24" s="20">
        <f>G17</f>
        <v>19.912000000000003</v>
      </c>
      <c r="I24" s="19">
        <f>G24+H24</f>
        <v>119.47200000000001</v>
      </c>
    </row>
    <row r="25" spans="1:9" x14ac:dyDescent="0.25">
      <c r="A25" s="18"/>
      <c r="B25" s="5"/>
      <c r="C25" s="4"/>
      <c r="D25" s="4"/>
      <c r="E25" s="3"/>
      <c r="F25" s="17" t="s">
        <v>28</v>
      </c>
      <c r="G25" s="16">
        <f>G23-G24</f>
        <v>1436.7</v>
      </c>
      <c r="H25" s="16">
        <v>0</v>
      </c>
      <c r="I25" s="15">
        <f>SUM(G25:H25)</f>
        <v>1436.7</v>
      </c>
    </row>
    <row r="26" spans="1:9" ht="18.75" x14ac:dyDescent="0.3">
      <c r="A26" s="58" t="s">
        <v>27</v>
      </c>
      <c r="B26" s="59"/>
      <c r="C26" s="59"/>
      <c r="D26" s="59"/>
      <c r="E26" s="59"/>
      <c r="F26" s="59"/>
      <c r="G26" s="59"/>
      <c r="H26" s="14">
        <f>H23-H24</f>
        <v>287.33800000000002</v>
      </c>
      <c r="I26" s="13"/>
    </row>
    <row r="27" spans="1:9" ht="15.75" thickBot="1" x14ac:dyDescent="0.3">
      <c r="A27" s="12"/>
      <c r="B27" s="11"/>
      <c r="C27" s="11"/>
      <c r="D27" s="11"/>
      <c r="E27" s="11"/>
      <c r="F27" s="60" t="s">
        <v>26</v>
      </c>
      <c r="G27" s="61"/>
      <c r="H27" s="61"/>
      <c r="I27" s="10">
        <f>I23-H26</f>
        <v>1556.172</v>
      </c>
    </row>
  </sheetData>
  <mergeCells count="4">
    <mergeCell ref="C19:D19"/>
    <mergeCell ref="H19:I19"/>
    <mergeCell ref="A26:G26"/>
    <mergeCell ref="F27:H27"/>
  </mergeCells>
  <pageMargins left="0.7" right="0.7" top="0.75" bottom="0.75" header="0.3" footer="0.3"/>
  <pageSetup paperSize="9" scale="93" fitToHeight="0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DDCADF-F47D-4661-B1E4-02A700C5110D}">
  <sheetPr codeName="Feuil3">
    <pageSetUpPr fitToPage="1"/>
  </sheetPr>
  <dimension ref="A1:I27"/>
  <sheetViews>
    <sheetView zoomScaleNormal="100" workbookViewId="0">
      <selection activeCell="H6" sqref="H6:H8"/>
    </sheetView>
  </sheetViews>
  <sheetFormatPr baseColWidth="10" defaultRowHeight="15" x14ac:dyDescent="0.25"/>
  <cols>
    <col min="1" max="1" width="11.85546875" customWidth="1"/>
    <col min="3" max="3" width="13.28515625" bestFit="1" customWidth="1"/>
    <col min="4" max="4" width="9.5703125" customWidth="1"/>
    <col min="5" max="5" width="6.85546875" customWidth="1"/>
    <col min="6" max="6" width="9.85546875" bestFit="1" customWidth="1"/>
    <col min="7" max="7" width="9.42578125" bestFit="1" customWidth="1"/>
    <col min="8" max="8" width="10.85546875" bestFit="1" customWidth="1"/>
  </cols>
  <sheetData>
    <row r="1" spans="1:9" x14ac:dyDescent="0.25">
      <c r="A1" s="47" t="s">
        <v>22</v>
      </c>
      <c r="B1" s="48" t="s">
        <v>24</v>
      </c>
      <c r="C1" s="49">
        <v>44188</v>
      </c>
      <c r="D1" s="43"/>
      <c r="E1" s="44"/>
      <c r="F1" s="44"/>
      <c r="G1" s="44"/>
      <c r="H1" s="43"/>
      <c r="I1" s="42"/>
    </row>
    <row r="2" spans="1:9" x14ac:dyDescent="0.25">
      <c r="A2" s="23"/>
      <c r="B2" s="4"/>
      <c r="C2" s="4"/>
      <c r="D2" s="4"/>
      <c r="E2" s="2"/>
      <c r="F2" s="2"/>
      <c r="G2" s="2"/>
      <c r="H2" s="4"/>
      <c r="I2" s="31"/>
    </row>
    <row r="3" spans="1:9" x14ac:dyDescent="0.25">
      <c r="A3" s="18" t="s">
        <v>20</v>
      </c>
      <c r="B3" s="4"/>
      <c r="C3" s="4"/>
      <c r="D3" s="4"/>
      <c r="E3" s="2"/>
      <c r="F3" s="2"/>
      <c r="G3" s="2"/>
      <c r="H3" s="4"/>
      <c r="I3" s="31"/>
    </row>
    <row r="4" spans="1:9" x14ac:dyDescent="0.25">
      <c r="A4" s="23"/>
      <c r="B4" s="4"/>
      <c r="C4" s="4"/>
      <c r="D4" s="4"/>
      <c r="E4" s="2"/>
      <c r="F4" s="2"/>
      <c r="G4" s="2"/>
      <c r="H4" s="4"/>
      <c r="I4" s="31"/>
    </row>
    <row r="5" spans="1:9" x14ac:dyDescent="0.25">
      <c r="A5" s="41" t="s">
        <v>19</v>
      </c>
      <c r="B5" s="9" t="s">
        <v>18</v>
      </c>
      <c r="C5" s="9" t="s">
        <v>17</v>
      </c>
      <c r="D5" s="9" t="s">
        <v>16</v>
      </c>
      <c r="E5" s="9" t="s">
        <v>15</v>
      </c>
      <c r="F5" s="40" t="s">
        <v>14</v>
      </c>
      <c r="G5" s="8" t="s">
        <v>13</v>
      </c>
      <c r="H5" s="7" t="s">
        <v>12</v>
      </c>
      <c r="I5" s="39"/>
    </row>
    <row r="6" spans="1:9" x14ac:dyDescent="0.25">
      <c r="A6" s="38">
        <v>4444</v>
      </c>
      <c r="B6" s="6">
        <v>44187</v>
      </c>
      <c r="C6" s="4" t="s">
        <v>11</v>
      </c>
      <c r="D6" s="2">
        <v>146909</v>
      </c>
      <c r="E6" s="2">
        <v>60</v>
      </c>
      <c r="F6" s="2">
        <v>3.04</v>
      </c>
      <c r="G6" s="28">
        <f t="shared" ref="G6:G15" si="0">E6*F6</f>
        <v>182.4</v>
      </c>
      <c r="H6" s="4"/>
      <c r="I6" s="31"/>
    </row>
    <row r="7" spans="1:9" x14ac:dyDescent="0.25">
      <c r="A7" s="38">
        <v>4440</v>
      </c>
      <c r="B7" s="6">
        <v>44186</v>
      </c>
      <c r="C7" s="4" t="s">
        <v>8</v>
      </c>
      <c r="D7" s="2">
        <v>145237</v>
      </c>
      <c r="E7" s="2">
        <v>16</v>
      </c>
      <c r="F7" s="2">
        <v>6.01</v>
      </c>
      <c r="G7" s="28">
        <f t="shared" si="0"/>
        <v>96.16</v>
      </c>
      <c r="H7" s="4"/>
      <c r="I7" s="31"/>
    </row>
    <row r="8" spans="1:9" x14ac:dyDescent="0.25">
      <c r="A8" s="38">
        <v>4447</v>
      </c>
      <c r="B8" s="6">
        <v>44183</v>
      </c>
      <c r="C8" s="4" t="s">
        <v>5</v>
      </c>
      <c r="D8" s="2">
        <v>146318</v>
      </c>
      <c r="E8" s="2">
        <v>20</v>
      </c>
      <c r="F8" s="2">
        <v>2.27</v>
      </c>
      <c r="G8" s="28">
        <f t="shared" si="0"/>
        <v>45.4</v>
      </c>
      <c r="H8" s="4"/>
      <c r="I8" s="31"/>
    </row>
    <row r="9" spans="1:9" x14ac:dyDescent="0.25">
      <c r="A9" s="38"/>
      <c r="B9" s="6"/>
      <c r="C9" s="4"/>
      <c r="D9" s="2"/>
      <c r="E9" s="2"/>
      <c r="F9" s="2"/>
      <c r="G9" s="28">
        <f t="shared" si="0"/>
        <v>0</v>
      </c>
      <c r="H9" s="4" t="s">
        <v>0</v>
      </c>
      <c r="I9" s="31"/>
    </row>
    <row r="10" spans="1:9" x14ac:dyDescent="0.25">
      <c r="A10" s="38"/>
      <c r="B10" s="6"/>
      <c r="C10" s="4" t="s">
        <v>0</v>
      </c>
      <c r="D10" s="2"/>
      <c r="E10" s="2"/>
      <c r="F10" s="2"/>
      <c r="G10" s="28">
        <f t="shared" si="0"/>
        <v>0</v>
      </c>
      <c r="H10" s="4" t="s">
        <v>0</v>
      </c>
      <c r="I10" s="31"/>
    </row>
    <row r="11" spans="1:9" x14ac:dyDescent="0.25">
      <c r="A11" s="38"/>
      <c r="B11" s="6"/>
      <c r="C11" s="4" t="s">
        <v>0</v>
      </c>
      <c r="D11" s="2"/>
      <c r="E11" s="2"/>
      <c r="F11" s="2"/>
      <c r="G11" s="28">
        <f t="shared" si="0"/>
        <v>0</v>
      </c>
      <c r="H11" s="4" t="s">
        <v>0</v>
      </c>
      <c r="I11" s="31"/>
    </row>
    <row r="12" spans="1:9" x14ac:dyDescent="0.25">
      <c r="A12" s="38"/>
      <c r="B12" s="6"/>
      <c r="C12" s="4" t="s">
        <v>0</v>
      </c>
      <c r="D12" s="2"/>
      <c r="E12" s="2"/>
      <c r="F12" s="2"/>
      <c r="G12" s="28">
        <f t="shared" si="0"/>
        <v>0</v>
      </c>
      <c r="H12" s="4" t="s">
        <v>0</v>
      </c>
      <c r="I12" s="31"/>
    </row>
    <row r="13" spans="1:9" x14ac:dyDescent="0.25">
      <c r="A13" s="38"/>
      <c r="B13" s="6"/>
      <c r="C13" s="4" t="s">
        <v>0</v>
      </c>
      <c r="D13" s="2"/>
      <c r="E13" s="2"/>
      <c r="F13" s="2"/>
      <c r="G13" s="28">
        <f t="shared" si="0"/>
        <v>0</v>
      </c>
      <c r="H13" s="4" t="s">
        <v>0</v>
      </c>
      <c r="I13" s="31"/>
    </row>
    <row r="14" spans="1:9" x14ac:dyDescent="0.25">
      <c r="A14" s="38"/>
      <c r="B14" s="6"/>
      <c r="C14" s="4" t="s">
        <v>0</v>
      </c>
      <c r="D14" s="2"/>
      <c r="E14" s="2"/>
      <c r="F14" s="2"/>
      <c r="G14" s="28">
        <f t="shared" si="0"/>
        <v>0</v>
      </c>
      <c r="H14" s="4" t="s">
        <v>0</v>
      </c>
      <c r="I14" s="31"/>
    </row>
    <row r="15" spans="1:9" x14ac:dyDescent="0.25">
      <c r="A15" s="38"/>
      <c r="B15" s="6"/>
      <c r="C15" s="4" t="s">
        <v>0</v>
      </c>
      <c r="D15" s="2"/>
      <c r="E15" s="2"/>
      <c r="F15" s="2"/>
      <c r="G15" s="28">
        <f t="shared" si="0"/>
        <v>0</v>
      </c>
      <c r="H15" s="4" t="s">
        <v>0</v>
      </c>
      <c r="I15" s="31"/>
    </row>
    <row r="16" spans="1:9" x14ac:dyDescent="0.25">
      <c r="A16" s="23"/>
      <c r="B16" s="6"/>
      <c r="C16" s="4"/>
      <c r="D16" s="4"/>
      <c r="F16" s="3" t="s">
        <v>4</v>
      </c>
      <c r="G16" s="28">
        <f>SUM(G6:G15)</f>
        <v>323.95999999999998</v>
      </c>
      <c r="I16" s="31"/>
    </row>
    <row r="17" spans="1:9" x14ac:dyDescent="0.25">
      <c r="A17" s="23"/>
      <c r="B17" s="6"/>
      <c r="C17" s="4"/>
      <c r="D17" s="4"/>
      <c r="E17" s="37">
        <v>0.2</v>
      </c>
      <c r="F17" s="3" t="s">
        <v>1</v>
      </c>
      <c r="G17" s="28">
        <f>G16*E17</f>
        <v>64.792000000000002</v>
      </c>
      <c r="I17" s="31"/>
    </row>
    <row r="18" spans="1:9" x14ac:dyDescent="0.25">
      <c r="A18" s="23"/>
      <c r="B18" s="6"/>
      <c r="C18" s="4"/>
      <c r="D18" s="4"/>
      <c r="F18" s="3" t="s">
        <v>3</v>
      </c>
      <c r="G18" s="36">
        <f>+G16+G17</f>
        <v>388.75199999999995</v>
      </c>
      <c r="I18" s="31"/>
    </row>
    <row r="19" spans="1:9" x14ac:dyDescent="0.25">
      <c r="A19" s="23"/>
      <c r="B19" s="6"/>
      <c r="C19" s="1" t="s">
        <v>35</v>
      </c>
      <c r="D19" s="55"/>
      <c r="E19" s="28"/>
      <c r="F19" s="2"/>
      <c r="G19" s="2"/>
      <c r="H19" s="56" t="s">
        <v>34</v>
      </c>
      <c r="I19" s="57"/>
    </row>
    <row r="20" spans="1:9" x14ac:dyDescent="0.25">
      <c r="A20" s="23"/>
      <c r="B20" s="4"/>
      <c r="C20" s="33" t="s">
        <v>33</v>
      </c>
      <c r="D20" s="32">
        <v>1159.5</v>
      </c>
      <c r="E20" s="28"/>
      <c r="H20" s="35">
        <f>G25+G18+H26</f>
        <v>1379.37</v>
      </c>
      <c r="I20" s="34" t="b">
        <f>H20=D22</f>
        <v>1</v>
      </c>
    </row>
    <row r="21" spans="1:9" x14ac:dyDescent="0.25">
      <c r="A21" s="23"/>
      <c r="B21" s="4"/>
      <c r="C21" s="33" t="s">
        <v>32</v>
      </c>
      <c r="D21" s="32">
        <v>219.87</v>
      </c>
      <c r="E21" s="28"/>
      <c r="F21" s="2"/>
      <c r="G21" s="2"/>
      <c r="H21" s="4"/>
      <c r="I21" s="31"/>
    </row>
    <row r="22" spans="1:9" x14ac:dyDescent="0.25">
      <c r="A22" s="23"/>
      <c r="B22" s="4"/>
      <c r="C22" s="30" t="s">
        <v>31</v>
      </c>
      <c r="D22" s="29">
        <v>1379.37</v>
      </c>
      <c r="E22" s="28"/>
      <c r="F22" s="27"/>
      <c r="G22" s="26" t="s">
        <v>2</v>
      </c>
      <c r="H22" s="26" t="s">
        <v>1</v>
      </c>
      <c r="I22" s="25" t="s">
        <v>3</v>
      </c>
    </row>
    <row r="23" spans="1:9" x14ac:dyDescent="0.25">
      <c r="A23" s="23"/>
      <c r="B23" s="4"/>
      <c r="C23" s="5" t="s">
        <v>0</v>
      </c>
      <c r="D23" s="4"/>
      <c r="E23" s="2" t="s">
        <v>0</v>
      </c>
      <c r="F23" s="24" t="s">
        <v>30</v>
      </c>
      <c r="G23" s="21">
        <f>D20</f>
        <v>1159.5</v>
      </c>
      <c r="H23" s="20">
        <f>D21</f>
        <v>219.87</v>
      </c>
      <c r="I23" s="19">
        <f>D22</f>
        <v>1379.37</v>
      </c>
    </row>
    <row r="24" spans="1:9" x14ac:dyDescent="0.25">
      <c r="A24" s="23" t="s">
        <v>0</v>
      </c>
      <c r="B24" s="4"/>
      <c r="C24" s="4"/>
      <c r="D24" s="4"/>
      <c r="E24" s="2"/>
      <c r="F24" s="22" t="s">
        <v>29</v>
      </c>
      <c r="G24" s="21">
        <f>G16</f>
        <v>323.95999999999998</v>
      </c>
      <c r="H24" s="20">
        <f>G17</f>
        <v>64.792000000000002</v>
      </c>
      <c r="I24" s="19">
        <f>G24+H24</f>
        <v>388.75199999999995</v>
      </c>
    </row>
    <row r="25" spans="1:9" x14ac:dyDescent="0.25">
      <c r="A25" s="18"/>
      <c r="B25" s="5"/>
      <c r="C25" s="4"/>
      <c r="D25" s="4"/>
      <c r="E25" s="3"/>
      <c r="F25" s="17" t="s">
        <v>28</v>
      </c>
      <c r="G25" s="16">
        <f>G23-G24</f>
        <v>835.54</v>
      </c>
      <c r="H25" s="16">
        <v>0</v>
      </c>
      <c r="I25" s="15">
        <f>SUM(G25:H25)</f>
        <v>835.54</v>
      </c>
    </row>
    <row r="26" spans="1:9" ht="18.75" x14ac:dyDescent="0.3">
      <c r="A26" s="58" t="s">
        <v>27</v>
      </c>
      <c r="B26" s="59"/>
      <c r="C26" s="59"/>
      <c r="D26" s="59"/>
      <c r="E26" s="59"/>
      <c r="F26" s="59"/>
      <c r="G26" s="59"/>
      <c r="H26" s="14">
        <f>H23-H24</f>
        <v>155.078</v>
      </c>
      <c r="I26" s="13"/>
    </row>
    <row r="27" spans="1:9" ht="15.75" thickBot="1" x14ac:dyDescent="0.3">
      <c r="A27" s="12"/>
      <c r="B27" s="11"/>
      <c r="C27" s="11"/>
      <c r="D27" s="11"/>
      <c r="E27" s="11"/>
      <c r="F27" s="60" t="s">
        <v>26</v>
      </c>
      <c r="G27" s="61"/>
      <c r="H27" s="61"/>
      <c r="I27" s="10">
        <f>I23-H26</f>
        <v>1224.2919999999999</v>
      </c>
    </row>
  </sheetData>
  <mergeCells count="4">
    <mergeCell ref="C19:D19"/>
    <mergeCell ref="H19:I19"/>
    <mergeCell ref="A26:G26"/>
    <mergeCell ref="F27:H27"/>
  </mergeCells>
  <pageMargins left="0.7" right="0.7" top="0.75" bottom="0.75" header="0.3" footer="0.3"/>
  <pageSetup paperSize="9" scale="93" fitToHeight="0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A08610-9157-4C13-9E9F-325028B6A452}">
  <sheetPr codeName="Feuil4">
    <pageSetUpPr fitToPage="1"/>
  </sheetPr>
  <dimension ref="A1:I27"/>
  <sheetViews>
    <sheetView zoomScaleNormal="100" workbookViewId="0">
      <selection activeCell="H6" sqref="H6:H8"/>
    </sheetView>
  </sheetViews>
  <sheetFormatPr baseColWidth="10" defaultRowHeight="15" x14ac:dyDescent="0.25"/>
  <cols>
    <col min="1" max="1" width="11.85546875" customWidth="1"/>
    <col min="3" max="3" width="13.28515625" bestFit="1" customWidth="1"/>
    <col min="4" max="4" width="9.5703125" customWidth="1"/>
    <col min="5" max="5" width="6.85546875" customWidth="1"/>
    <col min="6" max="6" width="9.85546875" bestFit="1" customWidth="1"/>
    <col min="7" max="7" width="9.42578125" bestFit="1" customWidth="1"/>
    <col min="8" max="8" width="10.85546875" bestFit="1" customWidth="1"/>
  </cols>
  <sheetData>
    <row r="1" spans="1:9" x14ac:dyDescent="0.25">
      <c r="A1" s="47" t="s">
        <v>22</v>
      </c>
      <c r="B1" s="48" t="s">
        <v>23</v>
      </c>
      <c r="C1" s="49">
        <v>44210</v>
      </c>
      <c r="D1" s="43"/>
      <c r="E1" s="44"/>
      <c r="F1" s="44"/>
      <c r="G1" s="44"/>
      <c r="H1" s="43"/>
      <c r="I1" s="42"/>
    </row>
    <row r="2" spans="1:9" x14ac:dyDescent="0.25">
      <c r="A2" s="23"/>
      <c r="B2" s="4"/>
      <c r="C2" s="4"/>
      <c r="D2" s="4"/>
      <c r="E2" s="2"/>
      <c r="F2" s="2"/>
      <c r="G2" s="2"/>
      <c r="H2" s="4"/>
      <c r="I2" s="31"/>
    </row>
    <row r="3" spans="1:9" x14ac:dyDescent="0.25">
      <c r="A3" s="18" t="s">
        <v>20</v>
      </c>
      <c r="B3" s="4"/>
      <c r="C3" s="4"/>
      <c r="D3" s="4"/>
      <c r="E3" s="2"/>
      <c r="F3" s="2"/>
      <c r="G3" s="2"/>
      <c r="H3" s="4"/>
      <c r="I3" s="31"/>
    </row>
    <row r="4" spans="1:9" x14ac:dyDescent="0.25">
      <c r="A4" s="23"/>
      <c r="B4" s="4"/>
      <c r="C4" s="4"/>
      <c r="D4" s="4"/>
      <c r="E4" s="2"/>
      <c r="F4" s="2"/>
      <c r="G4" s="2"/>
      <c r="H4" s="4"/>
      <c r="I4" s="31"/>
    </row>
    <row r="5" spans="1:9" x14ac:dyDescent="0.25">
      <c r="A5" s="41" t="s">
        <v>19</v>
      </c>
      <c r="B5" s="9" t="s">
        <v>18</v>
      </c>
      <c r="C5" s="9" t="s">
        <v>17</v>
      </c>
      <c r="D5" s="9" t="s">
        <v>16</v>
      </c>
      <c r="E5" s="9" t="s">
        <v>15</v>
      </c>
      <c r="F5" s="40" t="s">
        <v>14</v>
      </c>
      <c r="G5" s="8" t="s">
        <v>13</v>
      </c>
      <c r="H5" s="7" t="s">
        <v>12</v>
      </c>
      <c r="I5" s="39"/>
    </row>
    <row r="6" spans="1:9" x14ac:dyDescent="0.25">
      <c r="A6" s="38">
        <v>4450</v>
      </c>
      <c r="B6" s="6">
        <v>44204</v>
      </c>
      <c r="C6" s="4" t="s">
        <v>10</v>
      </c>
      <c r="D6" s="2">
        <v>143199</v>
      </c>
      <c r="E6" s="2">
        <v>16</v>
      </c>
      <c r="F6" s="2">
        <v>9.85</v>
      </c>
      <c r="G6" s="28">
        <f t="shared" ref="G6:G15" si="0">E6*F6</f>
        <v>157.6</v>
      </c>
      <c r="H6" s="4"/>
      <c r="I6" s="31"/>
    </row>
    <row r="7" spans="1:9" x14ac:dyDescent="0.25">
      <c r="A7" s="38">
        <v>4457</v>
      </c>
      <c r="B7" s="6" t="s">
        <v>7</v>
      </c>
      <c r="C7" s="4" t="s">
        <v>6</v>
      </c>
      <c r="D7" s="2">
        <v>147734</v>
      </c>
      <c r="E7" s="2">
        <v>1</v>
      </c>
      <c r="F7" s="2">
        <v>1.38</v>
      </c>
      <c r="G7" s="28">
        <f t="shared" si="0"/>
        <v>1.38</v>
      </c>
      <c r="H7" s="4"/>
      <c r="I7" s="31"/>
    </row>
    <row r="8" spans="1:9" x14ac:dyDescent="0.25">
      <c r="A8" s="38"/>
      <c r="B8" s="6"/>
      <c r="C8" s="4"/>
      <c r="D8" s="2"/>
      <c r="E8" s="2"/>
      <c r="F8" s="2"/>
      <c r="G8" s="28">
        <f t="shared" si="0"/>
        <v>0</v>
      </c>
      <c r="H8" s="4"/>
      <c r="I8" s="31"/>
    </row>
    <row r="9" spans="1:9" x14ac:dyDescent="0.25">
      <c r="A9" s="38"/>
      <c r="B9" s="6"/>
      <c r="C9" s="4"/>
      <c r="D9" s="2"/>
      <c r="E9" s="2"/>
      <c r="F9" s="2"/>
      <c r="G9" s="28">
        <f t="shared" si="0"/>
        <v>0</v>
      </c>
      <c r="H9" s="4" t="s">
        <v>0</v>
      </c>
      <c r="I9" s="31"/>
    </row>
    <row r="10" spans="1:9" x14ac:dyDescent="0.25">
      <c r="A10" s="38"/>
      <c r="B10" s="6"/>
      <c r="C10" s="4" t="s">
        <v>0</v>
      </c>
      <c r="D10" s="2"/>
      <c r="E10" s="2"/>
      <c r="F10" s="2"/>
      <c r="G10" s="28">
        <f t="shared" si="0"/>
        <v>0</v>
      </c>
      <c r="H10" s="4" t="s">
        <v>0</v>
      </c>
      <c r="I10" s="31"/>
    </row>
    <row r="11" spans="1:9" x14ac:dyDescent="0.25">
      <c r="A11" s="38"/>
      <c r="B11" s="6"/>
      <c r="C11" s="4" t="s">
        <v>0</v>
      </c>
      <c r="D11" s="2"/>
      <c r="E11" s="2"/>
      <c r="F11" s="2"/>
      <c r="G11" s="28">
        <f t="shared" si="0"/>
        <v>0</v>
      </c>
      <c r="H11" s="4" t="s">
        <v>0</v>
      </c>
      <c r="I11" s="31"/>
    </row>
    <row r="12" spans="1:9" x14ac:dyDescent="0.25">
      <c r="A12" s="38"/>
      <c r="B12" s="6"/>
      <c r="C12" s="4" t="s">
        <v>0</v>
      </c>
      <c r="D12" s="2"/>
      <c r="E12" s="2"/>
      <c r="F12" s="2"/>
      <c r="G12" s="28">
        <f t="shared" si="0"/>
        <v>0</v>
      </c>
      <c r="H12" s="4" t="s">
        <v>0</v>
      </c>
      <c r="I12" s="31"/>
    </row>
    <row r="13" spans="1:9" x14ac:dyDescent="0.25">
      <c r="A13" s="38"/>
      <c r="B13" s="6"/>
      <c r="C13" s="4" t="s">
        <v>0</v>
      </c>
      <c r="D13" s="2"/>
      <c r="E13" s="2"/>
      <c r="F13" s="2"/>
      <c r="G13" s="28">
        <f t="shared" si="0"/>
        <v>0</v>
      </c>
      <c r="H13" s="4" t="s">
        <v>0</v>
      </c>
      <c r="I13" s="31"/>
    </row>
    <row r="14" spans="1:9" x14ac:dyDescent="0.25">
      <c r="A14" s="38"/>
      <c r="B14" s="6"/>
      <c r="C14" s="4" t="s">
        <v>0</v>
      </c>
      <c r="D14" s="2"/>
      <c r="E14" s="2"/>
      <c r="F14" s="2"/>
      <c r="G14" s="28">
        <f t="shared" si="0"/>
        <v>0</v>
      </c>
      <c r="H14" s="4" t="s">
        <v>0</v>
      </c>
      <c r="I14" s="31"/>
    </row>
    <row r="15" spans="1:9" x14ac:dyDescent="0.25">
      <c r="A15" s="38"/>
      <c r="B15" s="6"/>
      <c r="C15" s="4" t="s">
        <v>0</v>
      </c>
      <c r="D15" s="2"/>
      <c r="E15" s="2"/>
      <c r="F15" s="2"/>
      <c r="G15" s="28">
        <f t="shared" si="0"/>
        <v>0</v>
      </c>
      <c r="H15" s="4" t="s">
        <v>0</v>
      </c>
      <c r="I15" s="31"/>
    </row>
    <row r="16" spans="1:9" x14ac:dyDescent="0.25">
      <c r="A16" s="23"/>
      <c r="B16" s="6"/>
      <c r="C16" s="4"/>
      <c r="D16" s="4"/>
      <c r="F16" s="3" t="s">
        <v>4</v>
      </c>
      <c r="G16" s="28">
        <f>SUM(G6:G15)</f>
        <v>158.97999999999999</v>
      </c>
      <c r="I16" s="31"/>
    </row>
    <row r="17" spans="1:9" x14ac:dyDescent="0.25">
      <c r="A17" s="23"/>
      <c r="B17" s="6"/>
      <c r="C17" s="4"/>
      <c r="D17" s="4"/>
      <c r="E17" s="37">
        <v>0.2</v>
      </c>
      <c r="F17" s="3" t="s">
        <v>1</v>
      </c>
      <c r="G17" s="28">
        <f>G16*E17</f>
        <v>31.795999999999999</v>
      </c>
      <c r="I17" s="31"/>
    </row>
    <row r="18" spans="1:9" x14ac:dyDescent="0.25">
      <c r="A18" s="23"/>
      <c r="B18" s="6"/>
      <c r="C18" s="4"/>
      <c r="D18" s="4"/>
      <c r="F18" s="3" t="s">
        <v>3</v>
      </c>
      <c r="G18" s="36">
        <f>+G16+G17</f>
        <v>190.77599999999998</v>
      </c>
      <c r="I18" s="31"/>
    </row>
    <row r="19" spans="1:9" x14ac:dyDescent="0.25">
      <c r="A19" s="23"/>
      <c r="B19" s="6"/>
      <c r="C19" s="1" t="s">
        <v>35</v>
      </c>
      <c r="D19" s="55"/>
      <c r="E19" s="28"/>
      <c r="F19" s="2"/>
      <c r="G19" s="2"/>
      <c r="H19" s="56" t="s">
        <v>34</v>
      </c>
      <c r="I19" s="57"/>
    </row>
    <row r="20" spans="1:9" x14ac:dyDescent="0.25">
      <c r="A20" s="23"/>
      <c r="B20" s="4"/>
      <c r="C20" s="33" t="s">
        <v>33</v>
      </c>
      <c r="D20" s="32">
        <v>1303.55</v>
      </c>
      <c r="E20" s="28"/>
      <c r="H20" s="35">
        <f>G25+G18+H26</f>
        <v>1564.26</v>
      </c>
      <c r="I20" s="34" t="b">
        <f>H20=D22</f>
        <v>1</v>
      </c>
    </row>
    <row r="21" spans="1:9" x14ac:dyDescent="0.25">
      <c r="A21" s="23"/>
      <c r="B21" s="4"/>
      <c r="C21" s="33" t="s">
        <v>32</v>
      </c>
      <c r="D21" s="32">
        <v>260.70999999999998</v>
      </c>
      <c r="E21" s="28"/>
      <c r="F21" s="2"/>
      <c r="G21" s="2"/>
      <c r="H21" s="4"/>
      <c r="I21" s="31"/>
    </row>
    <row r="22" spans="1:9" x14ac:dyDescent="0.25">
      <c r="A22" s="23"/>
      <c r="B22" s="4"/>
      <c r="C22" s="30" t="s">
        <v>31</v>
      </c>
      <c r="D22" s="29">
        <v>1564.26</v>
      </c>
      <c r="E22" s="28"/>
      <c r="F22" s="27"/>
      <c r="G22" s="26" t="s">
        <v>2</v>
      </c>
      <c r="H22" s="26" t="s">
        <v>1</v>
      </c>
      <c r="I22" s="25" t="s">
        <v>3</v>
      </c>
    </row>
    <row r="23" spans="1:9" x14ac:dyDescent="0.25">
      <c r="A23" s="23"/>
      <c r="B23" s="4"/>
      <c r="C23" s="5" t="s">
        <v>0</v>
      </c>
      <c r="D23" s="4"/>
      <c r="E23" s="2" t="s">
        <v>0</v>
      </c>
      <c r="F23" s="24" t="s">
        <v>30</v>
      </c>
      <c r="G23" s="21">
        <f>D20</f>
        <v>1303.55</v>
      </c>
      <c r="H23" s="20">
        <f>D21</f>
        <v>260.70999999999998</v>
      </c>
      <c r="I23" s="19">
        <f>D22</f>
        <v>1564.26</v>
      </c>
    </row>
    <row r="24" spans="1:9" x14ac:dyDescent="0.25">
      <c r="A24" s="23" t="s">
        <v>0</v>
      </c>
      <c r="B24" s="4"/>
      <c r="C24" s="4"/>
      <c r="D24" s="4"/>
      <c r="E24" s="2"/>
      <c r="F24" s="22" t="s">
        <v>29</v>
      </c>
      <c r="G24" s="21">
        <f>G16</f>
        <v>158.97999999999999</v>
      </c>
      <c r="H24" s="20">
        <f>G17</f>
        <v>31.795999999999999</v>
      </c>
      <c r="I24" s="19">
        <f>G24+H24</f>
        <v>190.77599999999998</v>
      </c>
    </row>
    <row r="25" spans="1:9" x14ac:dyDescent="0.25">
      <c r="A25" s="18"/>
      <c r="B25" s="5"/>
      <c r="C25" s="4"/>
      <c r="D25" s="4"/>
      <c r="E25" s="3"/>
      <c r="F25" s="17" t="s">
        <v>28</v>
      </c>
      <c r="G25" s="16">
        <f>G23-G24</f>
        <v>1144.57</v>
      </c>
      <c r="H25" s="16">
        <v>0</v>
      </c>
      <c r="I25" s="15">
        <f>SUM(G25:H25)</f>
        <v>1144.57</v>
      </c>
    </row>
    <row r="26" spans="1:9" ht="18.75" x14ac:dyDescent="0.3">
      <c r="A26" s="58" t="s">
        <v>27</v>
      </c>
      <c r="B26" s="59"/>
      <c r="C26" s="59"/>
      <c r="D26" s="59"/>
      <c r="E26" s="59"/>
      <c r="F26" s="59"/>
      <c r="G26" s="59"/>
      <c r="H26" s="14">
        <f>H23-H24</f>
        <v>228.91399999999999</v>
      </c>
      <c r="I26" s="13"/>
    </row>
    <row r="27" spans="1:9" ht="15.75" thickBot="1" x14ac:dyDescent="0.3">
      <c r="A27" s="12"/>
      <c r="B27" s="11"/>
      <c r="C27" s="11"/>
      <c r="D27" s="11"/>
      <c r="E27" s="11"/>
      <c r="F27" s="60" t="s">
        <v>26</v>
      </c>
      <c r="G27" s="61"/>
      <c r="H27" s="61"/>
      <c r="I27" s="10">
        <f>I23-H26</f>
        <v>1335.346</v>
      </c>
    </row>
  </sheetData>
  <mergeCells count="4">
    <mergeCell ref="C19:D19"/>
    <mergeCell ref="H19:I19"/>
    <mergeCell ref="A26:G26"/>
    <mergeCell ref="F27:H27"/>
  </mergeCells>
  <pageMargins left="0.7" right="0.7" top="0.75" bottom="0.75" header="0.3" footer="0.3"/>
  <pageSetup paperSize="9" scale="93" fitToHeight="0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DC62ED-A705-4D3C-A99C-D678DCB6D8AD}">
  <sheetPr codeName="Feuil5">
    <pageSetUpPr fitToPage="1"/>
  </sheetPr>
  <dimension ref="A1:I27"/>
  <sheetViews>
    <sheetView zoomScaleNormal="100" workbookViewId="0">
      <selection activeCell="H6" sqref="H6"/>
    </sheetView>
  </sheetViews>
  <sheetFormatPr baseColWidth="10" defaultRowHeight="15" x14ac:dyDescent="0.25"/>
  <cols>
    <col min="1" max="1" width="11.85546875" customWidth="1"/>
    <col min="3" max="3" width="13.28515625" bestFit="1" customWidth="1"/>
    <col min="4" max="4" width="9.5703125" customWidth="1"/>
    <col min="5" max="5" width="6.85546875" customWidth="1"/>
    <col min="6" max="6" width="9.85546875" bestFit="1" customWidth="1"/>
    <col min="7" max="7" width="9.42578125" bestFit="1" customWidth="1"/>
    <col min="8" max="8" width="10.85546875" bestFit="1" customWidth="1"/>
  </cols>
  <sheetData>
    <row r="1" spans="1:9" x14ac:dyDescent="0.25">
      <c r="A1" s="47" t="s">
        <v>22</v>
      </c>
      <c r="B1" s="48" t="s">
        <v>25</v>
      </c>
      <c r="C1" s="49">
        <v>44217</v>
      </c>
      <c r="D1" s="43"/>
      <c r="E1" s="44"/>
      <c r="F1" s="44"/>
      <c r="G1" s="44"/>
      <c r="H1" s="43"/>
      <c r="I1" s="42"/>
    </row>
    <row r="2" spans="1:9" x14ac:dyDescent="0.25">
      <c r="A2" s="23"/>
      <c r="B2" s="4"/>
      <c r="C2" s="4"/>
      <c r="D2" s="4"/>
      <c r="E2" s="2"/>
      <c r="F2" s="2"/>
      <c r="G2" s="2"/>
      <c r="H2" s="4"/>
      <c r="I2" s="31"/>
    </row>
    <row r="3" spans="1:9" x14ac:dyDescent="0.25">
      <c r="A3" s="18" t="s">
        <v>20</v>
      </c>
      <c r="B3" s="4"/>
      <c r="C3" s="4"/>
      <c r="D3" s="4"/>
      <c r="E3" s="2"/>
      <c r="F3" s="2"/>
      <c r="G3" s="2"/>
      <c r="H3" s="4"/>
      <c r="I3" s="31"/>
    </row>
    <row r="4" spans="1:9" x14ac:dyDescent="0.25">
      <c r="A4" s="23"/>
      <c r="B4" s="4"/>
      <c r="C4" s="4"/>
      <c r="D4" s="4"/>
      <c r="E4" s="2"/>
      <c r="F4" s="2"/>
      <c r="G4" s="2"/>
      <c r="H4" s="4"/>
      <c r="I4" s="31"/>
    </row>
    <row r="5" spans="1:9" x14ac:dyDescent="0.25">
      <c r="A5" s="41" t="s">
        <v>19</v>
      </c>
      <c r="B5" s="9" t="s">
        <v>18</v>
      </c>
      <c r="C5" s="9" t="s">
        <v>17</v>
      </c>
      <c r="D5" s="9" t="s">
        <v>16</v>
      </c>
      <c r="E5" s="9" t="s">
        <v>15</v>
      </c>
      <c r="F5" s="40" t="s">
        <v>14</v>
      </c>
      <c r="G5" s="8" t="s">
        <v>13</v>
      </c>
      <c r="H5" s="7" t="s">
        <v>12</v>
      </c>
      <c r="I5" s="39"/>
    </row>
    <row r="6" spans="1:9" x14ac:dyDescent="0.25">
      <c r="A6" s="38"/>
      <c r="B6" s="6"/>
      <c r="C6" s="4"/>
      <c r="D6" s="2"/>
      <c r="E6" s="2"/>
      <c r="F6" s="2"/>
      <c r="G6" s="28">
        <f t="shared" ref="G6:G15" si="0">E6*F6</f>
        <v>0</v>
      </c>
      <c r="H6" s="4"/>
      <c r="I6" s="31"/>
    </row>
    <row r="7" spans="1:9" x14ac:dyDescent="0.25">
      <c r="A7" s="38"/>
      <c r="B7" s="6"/>
      <c r="C7" s="4"/>
      <c r="D7" s="2"/>
      <c r="E7" s="2"/>
      <c r="F7" s="2"/>
      <c r="G7" s="28">
        <f t="shared" si="0"/>
        <v>0</v>
      </c>
      <c r="H7" s="4"/>
      <c r="I7" s="31"/>
    </row>
    <row r="8" spans="1:9" x14ac:dyDescent="0.25">
      <c r="A8" s="38"/>
      <c r="B8" s="6"/>
      <c r="C8" s="4"/>
      <c r="D8" s="2"/>
      <c r="E8" s="2"/>
      <c r="F8" s="2"/>
      <c r="G8" s="28">
        <f t="shared" si="0"/>
        <v>0</v>
      </c>
      <c r="H8" s="4"/>
      <c r="I8" s="31"/>
    </row>
    <row r="9" spans="1:9" x14ac:dyDescent="0.25">
      <c r="A9" s="38"/>
      <c r="B9" s="6"/>
      <c r="C9" s="4"/>
      <c r="D9" s="2"/>
      <c r="E9" s="2"/>
      <c r="F9" s="2"/>
      <c r="G9" s="28">
        <f t="shared" si="0"/>
        <v>0</v>
      </c>
      <c r="H9" s="4" t="s">
        <v>0</v>
      </c>
      <c r="I9" s="31"/>
    </row>
    <row r="10" spans="1:9" x14ac:dyDescent="0.25">
      <c r="A10" s="38"/>
      <c r="B10" s="6"/>
      <c r="C10" s="4" t="s">
        <v>0</v>
      </c>
      <c r="D10" s="2"/>
      <c r="E10" s="2"/>
      <c r="F10" s="2"/>
      <c r="G10" s="28">
        <f t="shared" si="0"/>
        <v>0</v>
      </c>
      <c r="H10" s="4" t="s">
        <v>0</v>
      </c>
      <c r="I10" s="31"/>
    </row>
    <row r="11" spans="1:9" x14ac:dyDescent="0.25">
      <c r="A11" s="38"/>
      <c r="B11" s="6"/>
      <c r="C11" s="4" t="s">
        <v>0</v>
      </c>
      <c r="D11" s="2"/>
      <c r="E11" s="2"/>
      <c r="F11" s="2"/>
      <c r="G11" s="28">
        <f t="shared" si="0"/>
        <v>0</v>
      </c>
      <c r="H11" s="4" t="s">
        <v>0</v>
      </c>
      <c r="I11" s="31"/>
    </row>
    <row r="12" spans="1:9" x14ac:dyDescent="0.25">
      <c r="A12" s="38"/>
      <c r="B12" s="6"/>
      <c r="C12" s="4" t="s">
        <v>0</v>
      </c>
      <c r="D12" s="2"/>
      <c r="E12" s="2"/>
      <c r="F12" s="2"/>
      <c r="G12" s="28">
        <f t="shared" si="0"/>
        <v>0</v>
      </c>
      <c r="H12" s="4" t="s">
        <v>0</v>
      </c>
      <c r="I12" s="31"/>
    </row>
    <row r="13" spans="1:9" x14ac:dyDescent="0.25">
      <c r="A13" s="38"/>
      <c r="B13" s="6"/>
      <c r="C13" s="4" t="s">
        <v>0</v>
      </c>
      <c r="D13" s="2"/>
      <c r="E13" s="2"/>
      <c r="F13" s="2"/>
      <c r="G13" s="28">
        <f t="shared" si="0"/>
        <v>0</v>
      </c>
      <c r="H13" s="4" t="s">
        <v>0</v>
      </c>
      <c r="I13" s="31"/>
    </row>
    <row r="14" spans="1:9" x14ac:dyDescent="0.25">
      <c r="A14" s="38"/>
      <c r="B14" s="6"/>
      <c r="C14" s="4" t="s">
        <v>0</v>
      </c>
      <c r="D14" s="2"/>
      <c r="E14" s="2"/>
      <c r="F14" s="2"/>
      <c r="G14" s="28">
        <f t="shared" si="0"/>
        <v>0</v>
      </c>
      <c r="H14" s="4" t="s">
        <v>0</v>
      </c>
      <c r="I14" s="31"/>
    </row>
    <row r="15" spans="1:9" x14ac:dyDescent="0.25">
      <c r="A15" s="38"/>
      <c r="B15" s="6"/>
      <c r="C15" s="4" t="s">
        <v>0</v>
      </c>
      <c r="D15" s="2"/>
      <c r="E15" s="2"/>
      <c r="F15" s="2"/>
      <c r="G15" s="28">
        <f t="shared" si="0"/>
        <v>0</v>
      </c>
      <c r="H15" s="4" t="s">
        <v>0</v>
      </c>
      <c r="I15" s="31"/>
    </row>
    <row r="16" spans="1:9" x14ac:dyDescent="0.25">
      <c r="A16" s="23"/>
      <c r="B16" s="6"/>
      <c r="C16" s="4"/>
      <c r="D16" s="4"/>
      <c r="F16" s="3" t="s">
        <v>4</v>
      </c>
      <c r="G16" s="28">
        <f>SUM(G6:G15)</f>
        <v>0</v>
      </c>
      <c r="I16" s="31"/>
    </row>
    <row r="17" spans="1:9" x14ac:dyDescent="0.25">
      <c r="A17" s="23"/>
      <c r="B17" s="6"/>
      <c r="C17" s="4"/>
      <c r="D17" s="4"/>
      <c r="E17" s="37">
        <v>0.2</v>
      </c>
      <c r="F17" s="3" t="s">
        <v>1</v>
      </c>
      <c r="G17" s="28">
        <f>G16*E17</f>
        <v>0</v>
      </c>
      <c r="I17" s="31"/>
    </row>
    <row r="18" spans="1:9" x14ac:dyDescent="0.25">
      <c r="A18" s="23"/>
      <c r="B18" s="6"/>
      <c r="C18" s="4"/>
      <c r="D18" s="4"/>
      <c r="F18" s="3" t="s">
        <v>3</v>
      </c>
      <c r="G18" s="36">
        <f>+G16+G17</f>
        <v>0</v>
      </c>
      <c r="I18" s="31"/>
    </row>
    <row r="19" spans="1:9" x14ac:dyDescent="0.25">
      <c r="A19" s="23"/>
      <c r="B19" s="6"/>
      <c r="C19" s="1" t="s">
        <v>35</v>
      </c>
      <c r="D19" s="55"/>
      <c r="E19" s="28"/>
      <c r="F19" s="2"/>
      <c r="G19" s="2"/>
      <c r="H19" s="56" t="s">
        <v>34</v>
      </c>
      <c r="I19" s="57"/>
    </row>
    <row r="20" spans="1:9" x14ac:dyDescent="0.25">
      <c r="A20" s="23"/>
      <c r="B20" s="4"/>
      <c r="C20" s="33" t="s">
        <v>33</v>
      </c>
      <c r="D20" s="32">
        <v>1493.62</v>
      </c>
      <c r="E20" s="28"/>
      <c r="H20" s="35">
        <f>G25+G18+H26</f>
        <v>1792.34</v>
      </c>
      <c r="I20" s="34" t="b">
        <f>H20=D22</f>
        <v>1</v>
      </c>
    </row>
    <row r="21" spans="1:9" x14ac:dyDescent="0.25">
      <c r="A21" s="23"/>
      <c r="B21" s="4"/>
      <c r="C21" s="33" t="s">
        <v>32</v>
      </c>
      <c r="D21" s="32">
        <v>298.72000000000003</v>
      </c>
      <c r="E21" s="28"/>
      <c r="F21" s="2"/>
      <c r="G21" s="2"/>
      <c r="H21" s="4"/>
      <c r="I21" s="31"/>
    </row>
    <row r="22" spans="1:9" x14ac:dyDescent="0.25">
      <c r="A22" s="23"/>
      <c r="B22" s="4"/>
      <c r="C22" s="30" t="s">
        <v>31</v>
      </c>
      <c r="D22" s="29">
        <v>1792.34</v>
      </c>
      <c r="E22" s="28"/>
      <c r="F22" s="27"/>
      <c r="G22" s="26" t="s">
        <v>2</v>
      </c>
      <c r="H22" s="26" t="s">
        <v>1</v>
      </c>
      <c r="I22" s="25" t="s">
        <v>3</v>
      </c>
    </row>
    <row r="23" spans="1:9" x14ac:dyDescent="0.25">
      <c r="A23" s="23"/>
      <c r="B23" s="4"/>
      <c r="C23" s="5" t="s">
        <v>0</v>
      </c>
      <c r="D23" s="4"/>
      <c r="E23" s="2" t="s">
        <v>0</v>
      </c>
      <c r="F23" s="24" t="s">
        <v>30</v>
      </c>
      <c r="G23" s="21">
        <f>D20</f>
        <v>1493.62</v>
      </c>
      <c r="H23" s="20">
        <f>D21</f>
        <v>298.72000000000003</v>
      </c>
      <c r="I23" s="19">
        <f>D22</f>
        <v>1792.34</v>
      </c>
    </row>
    <row r="24" spans="1:9" x14ac:dyDescent="0.25">
      <c r="A24" s="23" t="s">
        <v>0</v>
      </c>
      <c r="B24" s="4"/>
      <c r="C24" s="4"/>
      <c r="D24" s="4"/>
      <c r="E24" s="2"/>
      <c r="F24" s="22" t="s">
        <v>29</v>
      </c>
      <c r="G24" s="21">
        <f>G16</f>
        <v>0</v>
      </c>
      <c r="H24" s="20">
        <f>G17</f>
        <v>0</v>
      </c>
      <c r="I24" s="19">
        <f>G24+H24</f>
        <v>0</v>
      </c>
    </row>
    <row r="25" spans="1:9" x14ac:dyDescent="0.25">
      <c r="A25" s="18"/>
      <c r="B25" s="5"/>
      <c r="C25" s="4"/>
      <c r="D25" s="4"/>
      <c r="E25" s="3"/>
      <c r="F25" s="17" t="s">
        <v>28</v>
      </c>
      <c r="G25" s="16">
        <f>G23-G24</f>
        <v>1493.62</v>
      </c>
      <c r="H25" s="16">
        <v>0</v>
      </c>
      <c r="I25" s="15">
        <f>SUM(G25:H25)</f>
        <v>1493.62</v>
      </c>
    </row>
    <row r="26" spans="1:9" ht="18.75" x14ac:dyDescent="0.3">
      <c r="A26" s="58" t="s">
        <v>27</v>
      </c>
      <c r="B26" s="59"/>
      <c r="C26" s="59"/>
      <c r="D26" s="59"/>
      <c r="E26" s="59"/>
      <c r="F26" s="59"/>
      <c r="G26" s="59"/>
      <c r="H26" s="14">
        <f>H23-H24</f>
        <v>298.72000000000003</v>
      </c>
      <c r="I26" s="13"/>
    </row>
    <row r="27" spans="1:9" ht="15.75" thickBot="1" x14ac:dyDescent="0.3">
      <c r="A27" s="12"/>
      <c r="B27" s="11"/>
      <c r="C27" s="11"/>
      <c r="D27" s="11"/>
      <c r="E27" s="11"/>
      <c r="F27" s="60" t="s">
        <v>26</v>
      </c>
      <c r="G27" s="61"/>
      <c r="H27" s="61"/>
      <c r="I27" s="10">
        <f>I23-H26</f>
        <v>1493.62</v>
      </c>
    </row>
  </sheetData>
  <mergeCells count="4">
    <mergeCell ref="C19:D19"/>
    <mergeCell ref="H19:I19"/>
    <mergeCell ref="A26:G26"/>
    <mergeCell ref="F27:H27"/>
  </mergeCells>
  <pageMargins left="0.7" right="0.7" top="0.75" bottom="0.75" header="0.3" footer="0.3"/>
  <pageSetup paperSize="9" scale="93" fitToHeight="0" orientation="portrait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2E1C79-B167-42A4-BFB7-8886B30A181E}">
  <sheetPr codeName="Feuil6">
    <pageSetUpPr fitToPage="1"/>
  </sheetPr>
  <dimension ref="A1:I27"/>
  <sheetViews>
    <sheetView zoomScaleNormal="100" workbookViewId="0">
      <selection activeCell="H6" sqref="H6"/>
    </sheetView>
  </sheetViews>
  <sheetFormatPr baseColWidth="10" defaultRowHeight="15" x14ac:dyDescent="0.25"/>
  <cols>
    <col min="1" max="1" width="11.85546875" customWidth="1"/>
    <col min="3" max="3" width="13.28515625" bestFit="1" customWidth="1"/>
    <col min="4" max="4" width="9.5703125" customWidth="1"/>
    <col min="5" max="5" width="6.85546875" customWidth="1"/>
    <col min="6" max="6" width="9.85546875" bestFit="1" customWidth="1"/>
    <col min="7" max="7" width="9.42578125" bestFit="1" customWidth="1"/>
    <col min="8" max="8" width="10.85546875" bestFit="1" customWidth="1"/>
  </cols>
  <sheetData>
    <row r="1" spans="1:9" x14ac:dyDescent="0.25">
      <c r="A1" s="47" t="s">
        <v>22</v>
      </c>
      <c r="B1" s="48" t="s">
        <v>21</v>
      </c>
      <c r="C1" s="49">
        <v>44224</v>
      </c>
      <c r="D1" s="43"/>
      <c r="E1" s="44"/>
      <c r="F1" s="44"/>
      <c r="G1" s="44"/>
      <c r="H1" s="43"/>
      <c r="I1" s="42"/>
    </row>
    <row r="2" spans="1:9" x14ac:dyDescent="0.25">
      <c r="A2" s="23"/>
      <c r="B2" s="4"/>
      <c r="C2" s="4"/>
      <c r="D2" s="4"/>
      <c r="E2" s="2"/>
      <c r="F2" s="2"/>
      <c r="G2" s="2"/>
      <c r="H2" s="4"/>
      <c r="I2" s="31"/>
    </row>
    <row r="3" spans="1:9" x14ac:dyDescent="0.25">
      <c r="A3" s="18" t="s">
        <v>20</v>
      </c>
      <c r="B3" s="4"/>
      <c r="C3" s="4"/>
      <c r="D3" s="4"/>
      <c r="E3" s="2"/>
      <c r="F3" s="2"/>
      <c r="G3" s="2"/>
      <c r="H3" s="4"/>
      <c r="I3" s="31"/>
    </row>
    <row r="4" spans="1:9" x14ac:dyDescent="0.25">
      <c r="A4" s="23"/>
      <c r="B4" s="4"/>
      <c r="C4" s="4"/>
      <c r="D4" s="4"/>
      <c r="E4" s="2"/>
      <c r="F4" s="2"/>
      <c r="G4" s="2"/>
      <c r="H4" s="4"/>
      <c r="I4" s="31"/>
    </row>
    <row r="5" spans="1:9" x14ac:dyDescent="0.25">
      <c r="A5" s="41" t="s">
        <v>19</v>
      </c>
      <c r="B5" s="9" t="s">
        <v>18</v>
      </c>
      <c r="C5" s="9" t="s">
        <v>17</v>
      </c>
      <c r="D5" s="9" t="s">
        <v>16</v>
      </c>
      <c r="E5" s="9" t="s">
        <v>15</v>
      </c>
      <c r="F5" s="40" t="s">
        <v>14</v>
      </c>
      <c r="G5" s="8" t="s">
        <v>13</v>
      </c>
      <c r="H5" s="7" t="s">
        <v>12</v>
      </c>
      <c r="I5" s="39"/>
    </row>
    <row r="6" spans="1:9" x14ac:dyDescent="0.25">
      <c r="A6" s="38">
        <v>4490</v>
      </c>
      <c r="B6" s="6">
        <v>44223</v>
      </c>
      <c r="C6" s="4" t="s">
        <v>9</v>
      </c>
      <c r="D6" s="2">
        <v>147502</v>
      </c>
      <c r="E6" s="2">
        <v>5</v>
      </c>
      <c r="F6" s="2">
        <v>1.97</v>
      </c>
      <c r="G6" s="28">
        <f t="shared" ref="G6:G15" si="0">E6*F6</f>
        <v>9.85</v>
      </c>
      <c r="H6" s="4"/>
      <c r="I6" s="31"/>
    </row>
    <row r="7" spans="1:9" x14ac:dyDescent="0.25">
      <c r="A7" s="38"/>
      <c r="B7" s="6"/>
      <c r="C7" s="4"/>
      <c r="D7" s="2"/>
      <c r="E7" s="2"/>
      <c r="F7" s="2"/>
      <c r="G7" s="28">
        <f t="shared" si="0"/>
        <v>0</v>
      </c>
      <c r="H7" s="4"/>
      <c r="I7" s="31"/>
    </row>
    <row r="8" spans="1:9" x14ac:dyDescent="0.25">
      <c r="A8" s="38"/>
      <c r="B8" s="6"/>
      <c r="C8" s="4"/>
      <c r="D8" s="2"/>
      <c r="E8" s="2"/>
      <c r="F8" s="2"/>
      <c r="G8" s="28">
        <f t="shared" si="0"/>
        <v>0</v>
      </c>
      <c r="H8" s="4"/>
      <c r="I8" s="31"/>
    </row>
    <row r="9" spans="1:9" x14ac:dyDescent="0.25">
      <c r="A9" s="38"/>
      <c r="B9" s="6"/>
      <c r="C9" s="4"/>
      <c r="D9" s="2"/>
      <c r="E9" s="2"/>
      <c r="F9" s="2"/>
      <c r="G9" s="28">
        <f t="shared" si="0"/>
        <v>0</v>
      </c>
      <c r="H9" s="4" t="s">
        <v>0</v>
      </c>
      <c r="I9" s="31"/>
    </row>
    <row r="10" spans="1:9" x14ac:dyDescent="0.25">
      <c r="A10" s="38"/>
      <c r="B10" s="6"/>
      <c r="C10" s="4" t="s">
        <v>0</v>
      </c>
      <c r="D10" s="2"/>
      <c r="E10" s="2"/>
      <c r="F10" s="2"/>
      <c r="G10" s="28">
        <f t="shared" si="0"/>
        <v>0</v>
      </c>
      <c r="H10" s="4" t="s">
        <v>0</v>
      </c>
      <c r="I10" s="31"/>
    </row>
    <row r="11" spans="1:9" x14ac:dyDescent="0.25">
      <c r="A11" s="38"/>
      <c r="B11" s="6"/>
      <c r="C11" s="4" t="s">
        <v>0</v>
      </c>
      <c r="D11" s="2"/>
      <c r="E11" s="2"/>
      <c r="F11" s="2"/>
      <c r="G11" s="28">
        <f t="shared" si="0"/>
        <v>0</v>
      </c>
      <c r="H11" s="4" t="s">
        <v>0</v>
      </c>
      <c r="I11" s="31"/>
    </row>
    <row r="12" spans="1:9" x14ac:dyDescent="0.25">
      <c r="A12" s="38"/>
      <c r="B12" s="6"/>
      <c r="C12" s="4" t="s">
        <v>0</v>
      </c>
      <c r="D12" s="2"/>
      <c r="E12" s="2"/>
      <c r="F12" s="2"/>
      <c r="G12" s="28">
        <f t="shared" si="0"/>
        <v>0</v>
      </c>
      <c r="H12" s="4" t="s">
        <v>0</v>
      </c>
      <c r="I12" s="31"/>
    </row>
    <row r="13" spans="1:9" x14ac:dyDescent="0.25">
      <c r="A13" s="38"/>
      <c r="B13" s="6"/>
      <c r="C13" s="4" t="s">
        <v>0</v>
      </c>
      <c r="D13" s="2"/>
      <c r="E13" s="2"/>
      <c r="F13" s="2"/>
      <c r="G13" s="28">
        <f t="shared" si="0"/>
        <v>0</v>
      </c>
      <c r="H13" s="4" t="s">
        <v>0</v>
      </c>
      <c r="I13" s="31"/>
    </row>
    <row r="14" spans="1:9" x14ac:dyDescent="0.25">
      <c r="A14" s="38"/>
      <c r="B14" s="6"/>
      <c r="C14" s="4" t="s">
        <v>0</v>
      </c>
      <c r="D14" s="2"/>
      <c r="E14" s="2"/>
      <c r="F14" s="2"/>
      <c r="G14" s="28">
        <f t="shared" si="0"/>
        <v>0</v>
      </c>
      <c r="H14" s="4" t="s">
        <v>0</v>
      </c>
      <c r="I14" s="31"/>
    </row>
    <row r="15" spans="1:9" x14ac:dyDescent="0.25">
      <c r="A15" s="38"/>
      <c r="B15" s="6"/>
      <c r="C15" s="4" t="s">
        <v>0</v>
      </c>
      <c r="D15" s="2"/>
      <c r="E15" s="2"/>
      <c r="F15" s="2"/>
      <c r="G15" s="28">
        <f t="shared" si="0"/>
        <v>0</v>
      </c>
      <c r="H15" s="4" t="s">
        <v>0</v>
      </c>
      <c r="I15" s="31"/>
    </row>
    <row r="16" spans="1:9" x14ac:dyDescent="0.25">
      <c r="A16" s="23"/>
      <c r="B16" s="6"/>
      <c r="C16" s="4"/>
      <c r="D16" s="4"/>
      <c r="F16" s="3" t="s">
        <v>4</v>
      </c>
      <c r="G16" s="28">
        <f>SUM(G6:G15)</f>
        <v>9.85</v>
      </c>
      <c r="I16" s="31"/>
    </row>
    <row r="17" spans="1:9" x14ac:dyDescent="0.25">
      <c r="A17" s="23"/>
      <c r="B17" s="6"/>
      <c r="C17" s="4"/>
      <c r="D17" s="4"/>
      <c r="E17" s="37">
        <v>0.2</v>
      </c>
      <c r="F17" s="3" t="s">
        <v>1</v>
      </c>
      <c r="G17" s="28">
        <f>G16*E17</f>
        <v>1.97</v>
      </c>
      <c r="I17" s="31"/>
    </row>
    <row r="18" spans="1:9" x14ac:dyDescent="0.25">
      <c r="A18" s="23"/>
      <c r="B18" s="6"/>
      <c r="C18" s="4"/>
      <c r="D18" s="4"/>
      <c r="F18" s="3" t="s">
        <v>3</v>
      </c>
      <c r="G18" s="36">
        <f>+G16+G17</f>
        <v>11.82</v>
      </c>
      <c r="I18" s="31"/>
    </row>
    <row r="19" spans="1:9" x14ac:dyDescent="0.25">
      <c r="A19" s="23"/>
      <c r="B19" s="6"/>
      <c r="C19" s="1" t="s">
        <v>35</v>
      </c>
      <c r="D19" s="55"/>
      <c r="E19" s="28"/>
      <c r="F19" s="2"/>
      <c r="G19" s="2"/>
      <c r="H19" s="56" t="s">
        <v>34</v>
      </c>
      <c r="I19" s="57"/>
    </row>
    <row r="20" spans="1:9" x14ac:dyDescent="0.25">
      <c r="A20" s="23"/>
      <c r="B20" s="4"/>
      <c r="C20" s="33" t="s">
        <v>33</v>
      </c>
      <c r="D20" s="32">
        <v>3197.87</v>
      </c>
      <c r="E20" s="28"/>
      <c r="H20" s="35">
        <f>G25+G18+H26</f>
        <v>3831.23</v>
      </c>
      <c r="I20" s="34" t="b">
        <f>H20=D22</f>
        <v>1</v>
      </c>
    </row>
    <row r="21" spans="1:9" x14ac:dyDescent="0.25">
      <c r="A21" s="23"/>
      <c r="B21" s="4"/>
      <c r="C21" s="33" t="s">
        <v>32</v>
      </c>
      <c r="D21" s="32">
        <v>633.36</v>
      </c>
      <c r="E21" s="28"/>
      <c r="F21" s="2"/>
      <c r="G21" s="2"/>
      <c r="H21" s="4"/>
      <c r="I21" s="31"/>
    </row>
    <row r="22" spans="1:9" x14ac:dyDescent="0.25">
      <c r="A22" s="23"/>
      <c r="B22" s="4"/>
      <c r="C22" s="30" t="s">
        <v>31</v>
      </c>
      <c r="D22" s="29">
        <v>3831.23</v>
      </c>
      <c r="E22" s="28"/>
      <c r="F22" s="27"/>
      <c r="G22" s="26" t="s">
        <v>2</v>
      </c>
      <c r="H22" s="26" t="s">
        <v>1</v>
      </c>
      <c r="I22" s="25" t="s">
        <v>3</v>
      </c>
    </row>
    <row r="23" spans="1:9" x14ac:dyDescent="0.25">
      <c r="A23" s="23"/>
      <c r="B23" s="4"/>
      <c r="C23" s="5" t="s">
        <v>0</v>
      </c>
      <c r="D23" s="4"/>
      <c r="E23" s="2" t="s">
        <v>0</v>
      </c>
      <c r="F23" s="24" t="s">
        <v>30</v>
      </c>
      <c r="G23" s="21">
        <f>D20</f>
        <v>3197.87</v>
      </c>
      <c r="H23" s="20">
        <f>D21</f>
        <v>633.36</v>
      </c>
      <c r="I23" s="19">
        <f>D22</f>
        <v>3831.23</v>
      </c>
    </row>
    <row r="24" spans="1:9" x14ac:dyDescent="0.25">
      <c r="A24" s="23" t="s">
        <v>0</v>
      </c>
      <c r="B24" s="4"/>
      <c r="C24" s="4"/>
      <c r="D24" s="4"/>
      <c r="E24" s="2"/>
      <c r="F24" s="22" t="s">
        <v>29</v>
      </c>
      <c r="G24" s="21">
        <f>G16</f>
        <v>9.85</v>
      </c>
      <c r="H24" s="20">
        <f>G17</f>
        <v>1.97</v>
      </c>
      <c r="I24" s="19">
        <f>G24+H24</f>
        <v>11.82</v>
      </c>
    </row>
    <row r="25" spans="1:9" x14ac:dyDescent="0.25">
      <c r="A25" s="18"/>
      <c r="B25" s="5"/>
      <c r="C25" s="4"/>
      <c r="D25" s="4"/>
      <c r="E25" s="3"/>
      <c r="F25" s="17" t="s">
        <v>28</v>
      </c>
      <c r="G25" s="16">
        <f>G23-G24</f>
        <v>3188.02</v>
      </c>
      <c r="H25" s="16">
        <v>0</v>
      </c>
      <c r="I25" s="15">
        <f>SUM(G25:H25)</f>
        <v>3188.02</v>
      </c>
    </row>
    <row r="26" spans="1:9" ht="18.75" x14ac:dyDescent="0.3">
      <c r="A26" s="58" t="s">
        <v>27</v>
      </c>
      <c r="B26" s="59"/>
      <c r="C26" s="59"/>
      <c r="D26" s="59"/>
      <c r="E26" s="59"/>
      <c r="F26" s="59"/>
      <c r="G26" s="59"/>
      <c r="H26" s="14">
        <f>H23-H24</f>
        <v>631.39</v>
      </c>
      <c r="I26" s="13"/>
    </row>
    <row r="27" spans="1:9" ht="15.75" thickBot="1" x14ac:dyDescent="0.3">
      <c r="A27" s="12"/>
      <c r="B27" s="11"/>
      <c r="C27" s="11"/>
      <c r="D27" s="11"/>
      <c r="E27" s="11"/>
      <c r="F27" s="60" t="s">
        <v>26</v>
      </c>
      <c r="G27" s="61"/>
      <c r="H27" s="61"/>
      <c r="I27" s="10">
        <f>I23-H26</f>
        <v>3199.84</v>
      </c>
    </row>
  </sheetData>
  <mergeCells count="4">
    <mergeCell ref="C19:D19"/>
    <mergeCell ref="H19:I19"/>
    <mergeCell ref="A26:G26"/>
    <mergeCell ref="F27:H27"/>
  </mergeCells>
  <pageMargins left="0.7" right="0.7" top="0.75" bottom="0.75" header="0.3" footer="0.3"/>
  <pageSetup paperSize="9" scale="93" fitToHeight="0" orientation="portrait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CA9253-8173-474D-9227-03A6702B23D4}">
  <sheetPr codeName="Feuil7">
    <pageSetUpPr fitToPage="1"/>
  </sheetPr>
  <dimension ref="A1:I27"/>
  <sheetViews>
    <sheetView zoomScaleNormal="100" workbookViewId="0">
      <selection activeCell="H6" sqref="H6:H7"/>
    </sheetView>
  </sheetViews>
  <sheetFormatPr baseColWidth="10" defaultRowHeight="15" x14ac:dyDescent="0.25"/>
  <cols>
    <col min="1" max="1" width="11.85546875" customWidth="1"/>
    <col min="3" max="3" width="13.28515625" bestFit="1" customWidth="1"/>
    <col min="4" max="4" width="9.5703125" customWidth="1"/>
    <col min="5" max="5" width="6.85546875" customWidth="1"/>
    <col min="6" max="6" width="9.85546875" bestFit="1" customWidth="1"/>
    <col min="7" max="7" width="9.42578125" bestFit="1" customWidth="1"/>
    <col min="8" max="8" width="10.85546875" bestFit="1" customWidth="1"/>
  </cols>
  <sheetData>
    <row r="1" spans="1:9" x14ac:dyDescent="0.25">
      <c r="A1" s="47" t="s">
        <v>22</v>
      </c>
      <c r="B1" s="46" t="s">
        <v>38</v>
      </c>
      <c r="C1" s="45">
        <v>44232</v>
      </c>
      <c r="D1" s="43"/>
      <c r="E1" s="44"/>
      <c r="F1" s="44"/>
      <c r="G1" s="44"/>
      <c r="H1" s="43"/>
      <c r="I1" s="42"/>
    </row>
    <row r="2" spans="1:9" x14ac:dyDescent="0.25">
      <c r="A2" s="23"/>
      <c r="B2" s="4"/>
      <c r="C2" s="4"/>
      <c r="D2" s="4"/>
      <c r="E2" s="2"/>
      <c r="F2" s="2"/>
      <c r="G2" s="2"/>
      <c r="H2" s="4"/>
      <c r="I2" s="31"/>
    </row>
    <row r="3" spans="1:9" x14ac:dyDescent="0.25">
      <c r="A3" s="18" t="s">
        <v>20</v>
      </c>
      <c r="B3" s="4"/>
      <c r="C3" s="4"/>
      <c r="D3" s="4"/>
      <c r="E3" s="2"/>
      <c r="F3" s="2"/>
      <c r="G3" s="2"/>
      <c r="H3" s="4"/>
      <c r="I3" s="31"/>
    </row>
    <row r="4" spans="1:9" x14ac:dyDescent="0.25">
      <c r="A4" s="23"/>
      <c r="B4" s="4"/>
      <c r="C4" s="4"/>
      <c r="D4" s="4"/>
      <c r="E4" s="2"/>
      <c r="F4" s="2"/>
      <c r="G4" s="2"/>
      <c r="H4" s="4"/>
      <c r="I4" s="31"/>
    </row>
    <row r="5" spans="1:9" x14ac:dyDescent="0.25">
      <c r="A5" s="41" t="s">
        <v>19</v>
      </c>
      <c r="B5" s="9" t="s">
        <v>18</v>
      </c>
      <c r="C5" s="9" t="s">
        <v>17</v>
      </c>
      <c r="D5" s="9" t="s">
        <v>16</v>
      </c>
      <c r="E5" s="9" t="s">
        <v>15</v>
      </c>
      <c r="F5" s="40" t="s">
        <v>14</v>
      </c>
      <c r="G5" s="8" t="s">
        <v>13</v>
      </c>
      <c r="H5" s="7" t="s">
        <v>12</v>
      </c>
      <c r="I5" s="39"/>
    </row>
    <row r="6" spans="1:9" x14ac:dyDescent="0.25">
      <c r="A6" s="38">
        <v>4475</v>
      </c>
      <c r="B6" s="6">
        <v>44225</v>
      </c>
      <c r="C6" s="4" t="s">
        <v>37</v>
      </c>
      <c r="D6" s="2">
        <v>147136</v>
      </c>
      <c r="E6" s="2">
        <v>36</v>
      </c>
      <c r="F6" s="2">
        <v>1.68</v>
      </c>
      <c r="G6" s="28">
        <f t="shared" ref="G6:G15" si="0">E6*F6</f>
        <v>60.48</v>
      </c>
      <c r="H6" s="4"/>
      <c r="I6" s="31"/>
    </row>
    <row r="7" spans="1:9" x14ac:dyDescent="0.25">
      <c r="A7" s="38">
        <v>4475</v>
      </c>
      <c r="B7" s="6">
        <v>44225</v>
      </c>
      <c r="C7" s="4" t="s">
        <v>36</v>
      </c>
      <c r="D7" s="2">
        <v>147137</v>
      </c>
      <c r="E7" s="2">
        <v>42</v>
      </c>
      <c r="F7" s="2">
        <v>1.68</v>
      </c>
      <c r="G7" s="28">
        <f t="shared" si="0"/>
        <v>70.56</v>
      </c>
      <c r="H7" s="4"/>
      <c r="I7" s="31"/>
    </row>
    <row r="8" spans="1:9" x14ac:dyDescent="0.25">
      <c r="A8" s="38"/>
      <c r="B8" s="6"/>
      <c r="C8" s="4"/>
      <c r="D8" s="2"/>
      <c r="E8" s="2"/>
      <c r="F8" s="2"/>
      <c r="G8" s="28">
        <f t="shared" si="0"/>
        <v>0</v>
      </c>
      <c r="H8" s="4"/>
      <c r="I8" s="31"/>
    </row>
    <row r="9" spans="1:9" x14ac:dyDescent="0.25">
      <c r="A9" s="38"/>
      <c r="B9" s="6"/>
      <c r="C9" s="4"/>
      <c r="D9" s="2"/>
      <c r="E9" s="2"/>
      <c r="F9" s="2"/>
      <c r="G9" s="28">
        <f t="shared" si="0"/>
        <v>0</v>
      </c>
      <c r="H9" s="4" t="s">
        <v>0</v>
      </c>
      <c r="I9" s="31"/>
    </row>
    <row r="10" spans="1:9" x14ac:dyDescent="0.25">
      <c r="A10" s="38"/>
      <c r="B10" s="6"/>
      <c r="C10" s="4" t="s">
        <v>0</v>
      </c>
      <c r="D10" s="2"/>
      <c r="E10" s="2"/>
      <c r="F10" s="2"/>
      <c r="G10" s="28">
        <f t="shared" si="0"/>
        <v>0</v>
      </c>
      <c r="H10" s="4" t="s">
        <v>0</v>
      </c>
      <c r="I10" s="31"/>
    </row>
    <row r="11" spans="1:9" x14ac:dyDescent="0.25">
      <c r="A11" s="38"/>
      <c r="B11" s="6"/>
      <c r="C11" s="4" t="s">
        <v>0</v>
      </c>
      <c r="D11" s="2"/>
      <c r="E11" s="2"/>
      <c r="F11" s="2"/>
      <c r="G11" s="28">
        <f t="shared" si="0"/>
        <v>0</v>
      </c>
      <c r="H11" s="4" t="s">
        <v>0</v>
      </c>
      <c r="I11" s="31"/>
    </row>
    <row r="12" spans="1:9" x14ac:dyDescent="0.25">
      <c r="A12" s="38"/>
      <c r="B12" s="6"/>
      <c r="C12" s="4" t="s">
        <v>0</v>
      </c>
      <c r="D12" s="2"/>
      <c r="E12" s="2"/>
      <c r="F12" s="2"/>
      <c r="G12" s="28">
        <f t="shared" si="0"/>
        <v>0</v>
      </c>
      <c r="H12" s="4" t="s">
        <v>0</v>
      </c>
      <c r="I12" s="31"/>
    </row>
    <row r="13" spans="1:9" x14ac:dyDescent="0.25">
      <c r="A13" s="38"/>
      <c r="B13" s="6"/>
      <c r="C13" s="4" t="s">
        <v>0</v>
      </c>
      <c r="D13" s="2"/>
      <c r="E13" s="2"/>
      <c r="F13" s="2"/>
      <c r="G13" s="28">
        <f t="shared" si="0"/>
        <v>0</v>
      </c>
      <c r="H13" s="4" t="s">
        <v>0</v>
      </c>
      <c r="I13" s="31"/>
    </row>
    <row r="14" spans="1:9" x14ac:dyDescent="0.25">
      <c r="A14" s="38"/>
      <c r="B14" s="6"/>
      <c r="C14" s="4" t="s">
        <v>0</v>
      </c>
      <c r="D14" s="2"/>
      <c r="E14" s="2"/>
      <c r="F14" s="2"/>
      <c r="G14" s="28">
        <f t="shared" si="0"/>
        <v>0</v>
      </c>
      <c r="H14" s="4" t="s">
        <v>0</v>
      </c>
      <c r="I14" s="31"/>
    </row>
    <row r="15" spans="1:9" x14ac:dyDescent="0.25">
      <c r="A15" s="38"/>
      <c r="B15" s="6"/>
      <c r="C15" s="4" t="s">
        <v>0</v>
      </c>
      <c r="D15" s="2"/>
      <c r="E15" s="2"/>
      <c r="F15" s="2"/>
      <c r="G15" s="28">
        <f t="shared" si="0"/>
        <v>0</v>
      </c>
      <c r="H15" s="4" t="s">
        <v>0</v>
      </c>
      <c r="I15" s="31"/>
    </row>
    <row r="16" spans="1:9" x14ac:dyDescent="0.25">
      <c r="A16" s="23"/>
      <c r="B16" s="6"/>
      <c r="C16" s="4"/>
      <c r="D16" s="4"/>
      <c r="F16" s="3" t="s">
        <v>4</v>
      </c>
      <c r="G16" s="28">
        <f>SUM(G6:G15)</f>
        <v>131.04</v>
      </c>
      <c r="I16" s="31"/>
    </row>
    <row r="17" spans="1:9" x14ac:dyDescent="0.25">
      <c r="A17" s="23"/>
      <c r="B17" s="6"/>
      <c r="C17" s="4"/>
      <c r="D17" s="4"/>
      <c r="E17" s="37">
        <v>0.2</v>
      </c>
      <c r="F17" s="3" t="s">
        <v>1</v>
      </c>
      <c r="G17" s="28">
        <f>G16*E17</f>
        <v>26.207999999999998</v>
      </c>
      <c r="I17" s="31"/>
    </row>
    <row r="18" spans="1:9" x14ac:dyDescent="0.25">
      <c r="A18" s="23"/>
      <c r="B18" s="6"/>
      <c r="C18" s="4"/>
      <c r="D18" s="4"/>
      <c r="F18" s="3" t="s">
        <v>3</v>
      </c>
      <c r="G18" s="36">
        <f>+G16+G17</f>
        <v>157.24799999999999</v>
      </c>
      <c r="I18" s="31"/>
    </row>
    <row r="19" spans="1:9" x14ac:dyDescent="0.25">
      <c r="A19" s="23"/>
      <c r="B19" s="6"/>
      <c r="C19" s="1" t="s">
        <v>35</v>
      </c>
      <c r="D19" s="55"/>
      <c r="E19" s="28"/>
      <c r="F19" s="2"/>
      <c r="G19" s="2"/>
      <c r="H19" s="56" t="s">
        <v>34</v>
      </c>
      <c r="I19" s="57"/>
    </row>
    <row r="20" spans="1:9" x14ac:dyDescent="0.25">
      <c r="A20" s="23"/>
      <c r="B20" s="4"/>
      <c r="C20" s="33" t="s">
        <v>33</v>
      </c>
      <c r="D20" s="32">
        <v>1252.49</v>
      </c>
      <c r="E20" s="28"/>
      <c r="H20" s="35">
        <f>G25+G18+H26</f>
        <v>1495.5</v>
      </c>
      <c r="I20" s="34" t="b">
        <f>H20=D22</f>
        <v>1</v>
      </c>
    </row>
    <row r="21" spans="1:9" x14ac:dyDescent="0.25">
      <c r="A21" s="23"/>
      <c r="B21" s="4"/>
      <c r="C21" s="33" t="s">
        <v>32</v>
      </c>
      <c r="D21" s="32">
        <v>243.01</v>
      </c>
      <c r="E21" s="28"/>
      <c r="F21" s="2"/>
      <c r="G21" s="2"/>
      <c r="H21" s="4"/>
      <c r="I21" s="31"/>
    </row>
    <row r="22" spans="1:9" x14ac:dyDescent="0.25">
      <c r="A22" s="23"/>
      <c r="B22" s="4"/>
      <c r="C22" s="30" t="s">
        <v>31</v>
      </c>
      <c r="D22" s="29">
        <v>1495.5</v>
      </c>
      <c r="E22" s="28"/>
      <c r="F22" s="27"/>
      <c r="G22" s="26" t="s">
        <v>2</v>
      </c>
      <c r="H22" s="26" t="s">
        <v>1</v>
      </c>
      <c r="I22" s="25" t="s">
        <v>3</v>
      </c>
    </row>
    <row r="23" spans="1:9" x14ac:dyDescent="0.25">
      <c r="A23" s="23"/>
      <c r="B23" s="4"/>
      <c r="C23" s="5" t="s">
        <v>0</v>
      </c>
      <c r="D23" s="4"/>
      <c r="E23" s="2" t="s">
        <v>0</v>
      </c>
      <c r="F23" s="24" t="s">
        <v>30</v>
      </c>
      <c r="G23" s="21">
        <f>D20</f>
        <v>1252.49</v>
      </c>
      <c r="H23" s="20">
        <f>D21</f>
        <v>243.01</v>
      </c>
      <c r="I23" s="19">
        <f>D22</f>
        <v>1495.5</v>
      </c>
    </row>
    <row r="24" spans="1:9" x14ac:dyDescent="0.25">
      <c r="A24" s="23" t="s">
        <v>0</v>
      </c>
      <c r="B24" s="4"/>
      <c r="C24" s="4"/>
      <c r="D24" s="4"/>
      <c r="E24" s="2"/>
      <c r="F24" s="22" t="s">
        <v>29</v>
      </c>
      <c r="G24" s="21">
        <f>G16</f>
        <v>131.04</v>
      </c>
      <c r="H24" s="20">
        <f>G17</f>
        <v>26.207999999999998</v>
      </c>
      <c r="I24" s="19">
        <f>G24+H24</f>
        <v>157.24799999999999</v>
      </c>
    </row>
    <row r="25" spans="1:9" x14ac:dyDescent="0.25">
      <c r="A25" s="18"/>
      <c r="B25" s="5"/>
      <c r="C25" s="4"/>
      <c r="D25" s="4"/>
      <c r="E25" s="3"/>
      <c r="F25" s="17" t="s">
        <v>28</v>
      </c>
      <c r="G25" s="16">
        <f>G23-G24</f>
        <v>1121.45</v>
      </c>
      <c r="H25" s="16">
        <v>0</v>
      </c>
      <c r="I25" s="15">
        <f>SUM(G25:H25)</f>
        <v>1121.45</v>
      </c>
    </row>
    <row r="26" spans="1:9" ht="18.75" x14ac:dyDescent="0.3">
      <c r="A26" s="58" t="s">
        <v>27</v>
      </c>
      <c r="B26" s="59"/>
      <c r="C26" s="59"/>
      <c r="D26" s="59"/>
      <c r="E26" s="59"/>
      <c r="F26" s="59"/>
      <c r="G26" s="59"/>
      <c r="H26" s="14">
        <f>H23-H24</f>
        <v>216.80199999999999</v>
      </c>
      <c r="I26" s="13"/>
    </row>
    <row r="27" spans="1:9" ht="15.75" thickBot="1" x14ac:dyDescent="0.3">
      <c r="A27" s="12"/>
      <c r="B27" s="11"/>
      <c r="C27" s="11"/>
      <c r="D27" s="11"/>
      <c r="E27" s="11"/>
      <c r="F27" s="60" t="s">
        <v>26</v>
      </c>
      <c r="G27" s="61"/>
      <c r="H27" s="61"/>
      <c r="I27" s="10">
        <f>I23-H26</f>
        <v>1278.6980000000001</v>
      </c>
    </row>
  </sheetData>
  <mergeCells count="4">
    <mergeCell ref="A26:G26"/>
    <mergeCell ref="C19:D19"/>
    <mergeCell ref="H19:I19"/>
    <mergeCell ref="F27:H27"/>
  </mergeCells>
  <pageMargins left="0.7" right="0.7" top="0.75" bottom="0.75" header="0.3" footer="0.3"/>
  <pageSetup paperSize="9" scale="93" fitToHeight="0" orientation="portrait"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7D7126-B1D8-4E0B-8C6D-CCEE5A2230DE}">
  <sheetPr codeName="Feuil8">
    <pageSetUpPr fitToPage="1"/>
  </sheetPr>
  <dimension ref="A1:I27"/>
  <sheetViews>
    <sheetView zoomScaleNormal="100" workbookViewId="0">
      <selection activeCell="H6" sqref="H6:H8"/>
    </sheetView>
  </sheetViews>
  <sheetFormatPr baseColWidth="10" defaultRowHeight="15" x14ac:dyDescent="0.25"/>
  <cols>
    <col min="1" max="1" width="11.85546875" customWidth="1"/>
    <col min="3" max="3" width="13.28515625" bestFit="1" customWidth="1"/>
    <col min="4" max="4" width="9.5703125" customWidth="1"/>
    <col min="5" max="5" width="6.85546875" customWidth="1"/>
    <col min="6" max="6" width="9.85546875" bestFit="1" customWidth="1"/>
    <col min="7" max="7" width="9.42578125" bestFit="1" customWidth="1"/>
    <col min="8" max="8" width="10.85546875" bestFit="1" customWidth="1"/>
  </cols>
  <sheetData>
    <row r="1" spans="1:9" x14ac:dyDescent="0.25">
      <c r="A1" s="47" t="s">
        <v>22</v>
      </c>
      <c r="B1" s="46" t="s">
        <v>40</v>
      </c>
      <c r="C1" s="45">
        <v>44239</v>
      </c>
      <c r="D1" s="43"/>
      <c r="E1" s="44"/>
      <c r="F1" s="44"/>
      <c r="G1" s="44"/>
      <c r="H1" s="43"/>
      <c r="I1" s="42"/>
    </row>
    <row r="2" spans="1:9" x14ac:dyDescent="0.25">
      <c r="A2" s="23"/>
      <c r="B2" s="4"/>
      <c r="C2" s="4"/>
      <c r="D2" s="4"/>
      <c r="E2" s="2"/>
      <c r="F2" s="2"/>
      <c r="G2" s="2"/>
      <c r="H2" s="4"/>
      <c r="I2" s="31"/>
    </row>
    <row r="3" spans="1:9" x14ac:dyDescent="0.25">
      <c r="A3" s="18" t="s">
        <v>20</v>
      </c>
      <c r="B3" s="4"/>
      <c r="C3" s="4"/>
      <c r="D3" s="4"/>
      <c r="E3" s="2"/>
      <c r="F3" s="2"/>
      <c r="G3" s="2"/>
      <c r="H3" s="4"/>
      <c r="I3" s="31"/>
    </row>
    <row r="4" spans="1:9" x14ac:dyDescent="0.25">
      <c r="A4" s="23"/>
      <c r="B4" s="4"/>
      <c r="C4" s="4"/>
      <c r="D4" s="4"/>
      <c r="E4" s="2"/>
      <c r="F4" s="2"/>
      <c r="G4" s="2"/>
      <c r="H4" s="4"/>
      <c r="I4" s="31"/>
    </row>
    <row r="5" spans="1:9" x14ac:dyDescent="0.25">
      <c r="A5" s="41" t="s">
        <v>19</v>
      </c>
      <c r="B5" s="9" t="s">
        <v>18</v>
      </c>
      <c r="C5" s="9" t="s">
        <v>17</v>
      </c>
      <c r="D5" s="9" t="s">
        <v>16</v>
      </c>
      <c r="E5" s="9" t="s">
        <v>15</v>
      </c>
      <c r="F5" s="40" t="s">
        <v>14</v>
      </c>
      <c r="G5" s="8" t="s">
        <v>13</v>
      </c>
      <c r="H5" s="7" t="s">
        <v>12</v>
      </c>
      <c r="I5" s="39"/>
    </row>
    <row r="6" spans="1:9" x14ac:dyDescent="0.25">
      <c r="A6" s="38">
        <v>4507</v>
      </c>
      <c r="B6" s="6">
        <v>44236</v>
      </c>
      <c r="C6" s="4" t="s">
        <v>39</v>
      </c>
      <c r="D6" s="2">
        <v>148647</v>
      </c>
      <c r="E6" s="2">
        <v>1</v>
      </c>
      <c r="F6" s="2">
        <v>6.99</v>
      </c>
      <c r="G6" s="28">
        <f t="shared" ref="G6:G15" si="0">E6*F6</f>
        <v>6.99</v>
      </c>
      <c r="H6" s="4"/>
      <c r="I6" s="31"/>
    </row>
    <row r="7" spans="1:9" x14ac:dyDescent="0.25">
      <c r="A7" s="38">
        <v>4515</v>
      </c>
      <c r="B7" s="6">
        <v>44237</v>
      </c>
      <c r="C7" s="4">
        <v>39585816003</v>
      </c>
      <c r="D7" s="2">
        <v>148761</v>
      </c>
      <c r="E7" s="2">
        <v>1</v>
      </c>
      <c r="F7" s="2">
        <v>1.98</v>
      </c>
      <c r="G7" s="28">
        <f t="shared" si="0"/>
        <v>1.98</v>
      </c>
      <c r="H7" s="4"/>
      <c r="I7" s="31"/>
    </row>
    <row r="8" spans="1:9" x14ac:dyDescent="0.25">
      <c r="A8" s="38">
        <v>4515</v>
      </c>
      <c r="B8" s="6">
        <v>44237</v>
      </c>
      <c r="C8" s="4">
        <v>39585817003</v>
      </c>
      <c r="D8" s="2">
        <v>148770</v>
      </c>
      <c r="E8" s="2">
        <v>1</v>
      </c>
      <c r="F8" s="2">
        <v>1.98</v>
      </c>
      <c r="G8" s="28">
        <f t="shared" si="0"/>
        <v>1.98</v>
      </c>
      <c r="H8" s="4"/>
      <c r="I8" s="31"/>
    </row>
    <row r="9" spans="1:9" x14ac:dyDescent="0.25">
      <c r="A9" s="38"/>
      <c r="B9" s="6"/>
      <c r="C9" s="4"/>
      <c r="D9" s="2"/>
      <c r="E9" s="2"/>
      <c r="F9" s="2"/>
      <c r="G9" s="28">
        <f t="shared" si="0"/>
        <v>0</v>
      </c>
      <c r="H9" s="4" t="s">
        <v>0</v>
      </c>
      <c r="I9" s="31"/>
    </row>
    <row r="10" spans="1:9" x14ac:dyDescent="0.25">
      <c r="A10" s="38"/>
      <c r="B10" s="6"/>
      <c r="C10" s="4" t="s">
        <v>0</v>
      </c>
      <c r="D10" s="2"/>
      <c r="E10" s="2"/>
      <c r="F10" s="2"/>
      <c r="G10" s="28">
        <f t="shared" si="0"/>
        <v>0</v>
      </c>
      <c r="H10" s="4" t="s">
        <v>0</v>
      </c>
      <c r="I10" s="31"/>
    </row>
    <row r="11" spans="1:9" x14ac:dyDescent="0.25">
      <c r="A11" s="38"/>
      <c r="B11" s="6"/>
      <c r="C11" s="4" t="s">
        <v>0</v>
      </c>
      <c r="D11" s="2"/>
      <c r="E11" s="2"/>
      <c r="F11" s="2"/>
      <c r="G11" s="28">
        <f t="shared" si="0"/>
        <v>0</v>
      </c>
      <c r="H11" s="4" t="s">
        <v>0</v>
      </c>
      <c r="I11" s="31"/>
    </row>
    <row r="12" spans="1:9" x14ac:dyDescent="0.25">
      <c r="A12" s="38"/>
      <c r="B12" s="6"/>
      <c r="C12" s="4" t="s">
        <v>0</v>
      </c>
      <c r="D12" s="2"/>
      <c r="E12" s="2"/>
      <c r="F12" s="2"/>
      <c r="G12" s="28">
        <f t="shared" si="0"/>
        <v>0</v>
      </c>
      <c r="H12" s="4" t="s">
        <v>0</v>
      </c>
      <c r="I12" s="31"/>
    </row>
    <row r="13" spans="1:9" x14ac:dyDescent="0.25">
      <c r="A13" s="38"/>
      <c r="B13" s="6"/>
      <c r="C13" s="4" t="s">
        <v>0</v>
      </c>
      <c r="D13" s="2"/>
      <c r="E13" s="2"/>
      <c r="F13" s="2"/>
      <c r="G13" s="28">
        <f t="shared" si="0"/>
        <v>0</v>
      </c>
      <c r="H13" s="4" t="s">
        <v>0</v>
      </c>
      <c r="I13" s="31"/>
    </row>
    <row r="14" spans="1:9" x14ac:dyDescent="0.25">
      <c r="A14" s="38"/>
      <c r="B14" s="6"/>
      <c r="C14" s="4" t="s">
        <v>0</v>
      </c>
      <c r="D14" s="2"/>
      <c r="E14" s="2"/>
      <c r="F14" s="2"/>
      <c r="G14" s="28">
        <f t="shared" si="0"/>
        <v>0</v>
      </c>
      <c r="H14" s="4" t="s">
        <v>0</v>
      </c>
      <c r="I14" s="31"/>
    </row>
    <row r="15" spans="1:9" x14ac:dyDescent="0.25">
      <c r="A15" s="38"/>
      <c r="B15" s="6"/>
      <c r="C15" s="4" t="s">
        <v>0</v>
      </c>
      <c r="D15" s="2"/>
      <c r="E15" s="2"/>
      <c r="F15" s="2"/>
      <c r="G15" s="28">
        <f t="shared" si="0"/>
        <v>0</v>
      </c>
      <c r="H15" s="4" t="s">
        <v>0</v>
      </c>
      <c r="I15" s="31"/>
    </row>
    <row r="16" spans="1:9" x14ac:dyDescent="0.25">
      <c r="A16" s="23"/>
      <c r="B16" s="6"/>
      <c r="C16" s="4"/>
      <c r="D16" s="4"/>
      <c r="F16" s="3" t="s">
        <v>4</v>
      </c>
      <c r="G16" s="28">
        <f>SUM(G6:G15)</f>
        <v>10.950000000000001</v>
      </c>
      <c r="I16" s="31"/>
    </row>
    <row r="17" spans="1:9" x14ac:dyDescent="0.25">
      <c r="A17" s="23"/>
      <c r="B17" s="6"/>
      <c r="C17" s="4"/>
      <c r="D17" s="4"/>
      <c r="E17" s="37">
        <v>0.2</v>
      </c>
      <c r="F17" s="3" t="s">
        <v>1</v>
      </c>
      <c r="G17" s="28">
        <f>G16*E17</f>
        <v>2.1900000000000004</v>
      </c>
      <c r="I17" s="31"/>
    </row>
    <row r="18" spans="1:9" x14ac:dyDescent="0.25">
      <c r="A18" s="23"/>
      <c r="B18" s="6"/>
      <c r="C18" s="4"/>
      <c r="D18" s="4"/>
      <c r="F18" s="3" t="s">
        <v>3</v>
      </c>
      <c r="G18" s="36">
        <f>+G16+G17</f>
        <v>13.14</v>
      </c>
      <c r="I18" s="31"/>
    </row>
    <row r="19" spans="1:9" x14ac:dyDescent="0.25">
      <c r="A19" s="23"/>
      <c r="B19" s="6"/>
      <c r="C19" s="1" t="s">
        <v>35</v>
      </c>
      <c r="D19" s="55"/>
      <c r="E19" s="28"/>
      <c r="F19" s="2"/>
      <c r="G19" s="2"/>
      <c r="H19" s="56" t="s">
        <v>34</v>
      </c>
      <c r="I19" s="57"/>
    </row>
    <row r="20" spans="1:9" x14ac:dyDescent="0.25">
      <c r="A20" s="23"/>
      <c r="B20" s="4"/>
      <c r="C20" s="33" t="s">
        <v>33</v>
      </c>
      <c r="D20" s="32">
        <v>783.14</v>
      </c>
      <c r="E20" s="28"/>
      <c r="H20" s="35">
        <f>G25+G18+H26</f>
        <v>939.77</v>
      </c>
      <c r="I20" s="34" t="b">
        <f>H20=D22</f>
        <v>1</v>
      </c>
    </row>
    <row r="21" spans="1:9" x14ac:dyDescent="0.25">
      <c r="A21" s="23"/>
      <c r="B21" s="4"/>
      <c r="C21" s="33" t="s">
        <v>32</v>
      </c>
      <c r="D21" s="32">
        <v>156.63</v>
      </c>
      <c r="E21" s="28"/>
      <c r="F21" s="2"/>
      <c r="G21" s="2"/>
      <c r="H21" s="4"/>
      <c r="I21" s="31"/>
    </row>
    <row r="22" spans="1:9" x14ac:dyDescent="0.25">
      <c r="A22" s="23"/>
      <c r="B22" s="4"/>
      <c r="C22" s="30" t="s">
        <v>31</v>
      </c>
      <c r="D22" s="29">
        <v>939.77</v>
      </c>
      <c r="E22" s="28"/>
      <c r="F22" s="27"/>
      <c r="G22" s="26" t="s">
        <v>2</v>
      </c>
      <c r="H22" s="26" t="s">
        <v>1</v>
      </c>
      <c r="I22" s="25" t="s">
        <v>3</v>
      </c>
    </row>
    <row r="23" spans="1:9" x14ac:dyDescent="0.25">
      <c r="A23" s="23"/>
      <c r="B23" s="4"/>
      <c r="C23" s="5" t="s">
        <v>0</v>
      </c>
      <c r="D23" s="4"/>
      <c r="E23" s="2" t="s">
        <v>0</v>
      </c>
      <c r="F23" s="24" t="s">
        <v>30</v>
      </c>
      <c r="G23" s="21">
        <f>D20</f>
        <v>783.14</v>
      </c>
      <c r="H23" s="20">
        <f>D21</f>
        <v>156.63</v>
      </c>
      <c r="I23" s="19">
        <f>D22</f>
        <v>939.77</v>
      </c>
    </row>
    <row r="24" spans="1:9" x14ac:dyDescent="0.25">
      <c r="A24" s="23" t="s">
        <v>0</v>
      </c>
      <c r="B24" s="4"/>
      <c r="C24" s="4"/>
      <c r="D24" s="4"/>
      <c r="E24" s="2"/>
      <c r="F24" s="22" t="s">
        <v>29</v>
      </c>
      <c r="G24" s="21">
        <f>G16</f>
        <v>10.950000000000001</v>
      </c>
      <c r="H24" s="20">
        <f>G17</f>
        <v>2.1900000000000004</v>
      </c>
      <c r="I24" s="19">
        <f>G24+H24</f>
        <v>13.14</v>
      </c>
    </row>
    <row r="25" spans="1:9" x14ac:dyDescent="0.25">
      <c r="A25" s="18"/>
      <c r="B25" s="5"/>
      <c r="C25" s="4"/>
      <c r="D25" s="4"/>
      <c r="E25" s="3"/>
      <c r="F25" s="17" t="s">
        <v>28</v>
      </c>
      <c r="G25" s="16">
        <f>G23-G24</f>
        <v>772.18999999999994</v>
      </c>
      <c r="H25" s="16">
        <v>0</v>
      </c>
      <c r="I25" s="15">
        <f>SUM(G25:H25)</f>
        <v>772.18999999999994</v>
      </c>
    </row>
    <row r="26" spans="1:9" ht="18.75" x14ac:dyDescent="0.3">
      <c r="A26" s="58" t="s">
        <v>27</v>
      </c>
      <c r="B26" s="59"/>
      <c r="C26" s="59"/>
      <c r="D26" s="59"/>
      <c r="E26" s="59"/>
      <c r="F26" s="59"/>
      <c r="G26" s="59"/>
      <c r="H26" s="14">
        <f>H23-H24</f>
        <v>154.44</v>
      </c>
      <c r="I26" s="13"/>
    </row>
    <row r="27" spans="1:9" ht="15.75" thickBot="1" x14ac:dyDescent="0.3">
      <c r="A27" s="12"/>
      <c r="B27" s="11"/>
      <c r="C27" s="11"/>
      <c r="D27" s="11"/>
      <c r="E27" s="11"/>
      <c r="F27" s="60" t="s">
        <v>26</v>
      </c>
      <c r="G27" s="61"/>
      <c r="H27" s="61"/>
      <c r="I27" s="10">
        <f>I23-H26</f>
        <v>785.32999999999993</v>
      </c>
    </row>
  </sheetData>
  <mergeCells count="4">
    <mergeCell ref="C19:D19"/>
    <mergeCell ref="H19:I19"/>
    <mergeCell ref="A26:G26"/>
    <mergeCell ref="F27:H27"/>
  </mergeCells>
  <pageMargins left="0.7" right="0.7" top="0.75" bottom="0.75" header="0.3" footer="0.3"/>
  <pageSetup paperSize="9" scale="93" fitToHeight="0" orientation="portrait"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6EA5D8-EA5A-49E9-9F4D-3A9BCFE96F47}">
  <sheetPr codeName="Feuil9">
    <pageSetUpPr fitToPage="1"/>
  </sheetPr>
  <dimension ref="A1:I27"/>
  <sheetViews>
    <sheetView zoomScaleNormal="100" workbookViewId="0">
      <selection activeCell="H6" sqref="H6:H7"/>
    </sheetView>
  </sheetViews>
  <sheetFormatPr baseColWidth="10" defaultRowHeight="15" x14ac:dyDescent="0.25"/>
  <cols>
    <col min="1" max="1" width="11.85546875" customWidth="1"/>
    <col min="3" max="3" width="13.28515625" bestFit="1" customWidth="1"/>
    <col min="4" max="4" width="9.5703125" customWidth="1"/>
    <col min="5" max="5" width="6.85546875" customWidth="1"/>
    <col min="6" max="6" width="9.85546875" bestFit="1" customWidth="1"/>
    <col min="7" max="7" width="9.42578125" bestFit="1" customWidth="1"/>
    <col min="8" max="8" width="10.85546875" bestFit="1" customWidth="1"/>
  </cols>
  <sheetData>
    <row r="1" spans="1:9" x14ac:dyDescent="0.25">
      <c r="A1" s="47" t="s">
        <v>22</v>
      </c>
      <c r="B1" s="46" t="s">
        <v>41</v>
      </c>
      <c r="C1" s="45">
        <v>44246</v>
      </c>
      <c r="D1" s="43"/>
      <c r="E1" s="44"/>
      <c r="F1" s="44"/>
      <c r="G1" s="44"/>
      <c r="H1" s="43"/>
      <c r="I1" s="42"/>
    </row>
    <row r="2" spans="1:9" x14ac:dyDescent="0.25">
      <c r="A2" s="23"/>
      <c r="B2" s="4"/>
      <c r="C2" s="4"/>
      <c r="D2" s="4"/>
      <c r="E2" s="2"/>
      <c r="F2" s="2"/>
      <c r="G2" s="2"/>
      <c r="H2" s="4"/>
      <c r="I2" s="31"/>
    </row>
    <row r="3" spans="1:9" x14ac:dyDescent="0.25">
      <c r="A3" s="18" t="s">
        <v>20</v>
      </c>
      <c r="B3" s="4"/>
      <c r="C3" s="4"/>
      <c r="D3" s="4"/>
      <c r="E3" s="2"/>
      <c r="F3" s="2"/>
      <c r="G3" s="2"/>
      <c r="H3" s="4"/>
      <c r="I3" s="31"/>
    </row>
    <row r="4" spans="1:9" x14ac:dyDescent="0.25">
      <c r="A4" s="23"/>
      <c r="B4" s="4"/>
      <c r="C4" s="4"/>
      <c r="D4" s="4"/>
      <c r="E4" s="2"/>
      <c r="F4" s="2"/>
      <c r="G4" s="2"/>
      <c r="H4" s="4"/>
      <c r="I4" s="31"/>
    </row>
    <row r="5" spans="1:9" x14ac:dyDescent="0.25">
      <c r="A5" s="41" t="s">
        <v>19</v>
      </c>
      <c r="B5" s="9" t="s">
        <v>18</v>
      </c>
      <c r="C5" s="9" t="s">
        <v>17</v>
      </c>
      <c r="D5" s="9" t="s">
        <v>16</v>
      </c>
      <c r="E5" s="9" t="s">
        <v>15</v>
      </c>
      <c r="F5" s="40" t="s">
        <v>14</v>
      </c>
      <c r="G5" s="8" t="s">
        <v>13</v>
      </c>
      <c r="H5" s="7" t="s">
        <v>12</v>
      </c>
      <c r="I5" s="39"/>
    </row>
    <row r="6" spans="1:9" x14ac:dyDescent="0.25">
      <c r="A6" s="38">
        <v>4521</v>
      </c>
      <c r="B6" s="6">
        <v>44245</v>
      </c>
      <c r="C6" s="4" t="s">
        <v>42</v>
      </c>
      <c r="D6" s="2">
        <v>149180</v>
      </c>
      <c r="E6" s="2">
        <v>1</v>
      </c>
      <c r="F6" s="2">
        <v>7.52</v>
      </c>
      <c r="G6" s="28">
        <f t="shared" ref="G6:G15" si="0">E6*F6</f>
        <v>7.52</v>
      </c>
      <c r="H6" s="4"/>
      <c r="I6" s="31"/>
    </row>
    <row r="7" spans="1:9" x14ac:dyDescent="0.25">
      <c r="A7" s="38"/>
      <c r="B7" s="6"/>
      <c r="C7" s="4" t="s">
        <v>43</v>
      </c>
      <c r="D7" s="2">
        <v>149180</v>
      </c>
      <c r="E7" s="2">
        <v>1</v>
      </c>
      <c r="F7" s="2">
        <v>50</v>
      </c>
      <c r="G7" s="28">
        <f t="shared" si="0"/>
        <v>50</v>
      </c>
      <c r="H7" s="4"/>
      <c r="I7" s="31"/>
    </row>
    <row r="8" spans="1:9" x14ac:dyDescent="0.25">
      <c r="A8" s="38"/>
      <c r="B8" s="6"/>
      <c r="C8" s="4"/>
      <c r="D8" s="2"/>
      <c r="E8" s="2"/>
      <c r="F8" s="2"/>
      <c r="G8" s="28">
        <f t="shared" si="0"/>
        <v>0</v>
      </c>
      <c r="H8" s="4"/>
      <c r="I8" s="31"/>
    </row>
    <row r="9" spans="1:9" x14ac:dyDescent="0.25">
      <c r="A9" s="38"/>
      <c r="B9" s="6"/>
      <c r="C9" s="4"/>
      <c r="D9" s="2"/>
      <c r="E9" s="2"/>
      <c r="F9" s="2"/>
      <c r="G9" s="28">
        <f t="shared" si="0"/>
        <v>0</v>
      </c>
      <c r="H9" s="4" t="s">
        <v>0</v>
      </c>
      <c r="I9" s="31"/>
    </row>
    <row r="10" spans="1:9" x14ac:dyDescent="0.25">
      <c r="A10" s="38"/>
      <c r="B10" s="6"/>
      <c r="C10" s="4" t="s">
        <v>0</v>
      </c>
      <c r="D10" s="2"/>
      <c r="E10" s="2"/>
      <c r="F10" s="2"/>
      <c r="G10" s="28">
        <f t="shared" si="0"/>
        <v>0</v>
      </c>
      <c r="H10" s="4" t="s">
        <v>0</v>
      </c>
      <c r="I10" s="31"/>
    </row>
    <row r="11" spans="1:9" x14ac:dyDescent="0.25">
      <c r="A11" s="38"/>
      <c r="B11" s="6"/>
      <c r="C11" s="4" t="s">
        <v>0</v>
      </c>
      <c r="D11" s="2"/>
      <c r="E11" s="2"/>
      <c r="F11" s="2"/>
      <c r="G11" s="28">
        <f t="shared" si="0"/>
        <v>0</v>
      </c>
      <c r="H11" s="4" t="s">
        <v>0</v>
      </c>
      <c r="I11" s="31"/>
    </row>
    <row r="12" spans="1:9" x14ac:dyDescent="0.25">
      <c r="A12" s="38"/>
      <c r="B12" s="6"/>
      <c r="C12" s="4" t="s">
        <v>0</v>
      </c>
      <c r="D12" s="2"/>
      <c r="E12" s="2"/>
      <c r="F12" s="2"/>
      <c r="G12" s="28">
        <f t="shared" si="0"/>
        <v>0</v>
      </c>
      <c r="H12" s="4" t="s">
        <v>0</v>
      </c>
      <c r="I12" s="31"/>
    </row>
    <row r="13" spans="1:9" x14ac:dyDescent="0.25">
      <c r="A13" s="38"/>
      <c r="B13" s="6"/>
      <c r="C13" s="4" t="s">
        <v>0</v>
      </c>
      <c r="D13" s="2"/>
      <c r="E13" s="2"/>
      <c r="F13" s="2"/>
      <c r="G13" s="28">
        <f t="shared" si="0"/>
        <v>0</v>
      </c>
      <c r="H13" s="4" t="s">
        <v>0</v>
      </c>
      <c r="I13" s="31"/>
    </row>
    <row r="14" spans="1:9" x14ac:dyDescent="0.25">
      <c r="A14" s="38"/>
      <c r="B14" s="6"/>
      <c r="C14" s="4" t="s">
        <v>0</v>
      </c>
      <c r="D14" s="2"/>
      <c r="E14" s="2"/>
      <c r="F14" s="2"/>
      <c r="G14" s="28">
        <f t="shared" si="0"/>
        <v>0</v>
      </c>
      <c r="H14" s="4" t="s">
        <v>0</v>
      </c>
      <c r="I14" s="31"/>
    </row>
    <row r="15" spans="1:9" x14ac:dyDescent="0.25">
      <c r="A15" s="38"/>
      <c r="B15" s="6"/>
      <c r="C15" s="4" t="s">
        <v>0</v>
      </c>
      <c r="D15" s="2"/>
      <c r="E15" s="2"/>
      <c r="F15" s="2"/>
      <c r="G15" s="28">
        <f t="shared" si="0"/>
        <v>0</v>
      </c>
      <c r="H15" s="4" t="s">
        <v>0</v>
      </c>
      <c r="I15" s="31"/>
    </row>
    <row r="16" spans="1:9" x14ac:dyDescent="0.25">
      <c r="A16" s="23"/>
      <c r="B16" s="6"/>
      <c r="C16" s="4"/>
      <c r="D16" s="4"/>
      <c r="F16" s="3" t="s">
        <v>4</v>
      </c>
      <c r="G16" s="28">
        <f>SUM(G6:G15)</f>
        <v>57.519999999999996</v>
      </c>
      <c r="I16" s="31"/>
    </row>
    <row r="17" spans="1:9" x14ac:dyDescent="0.25">
      <c r="A17" s="23"/>
      <c r="B17" s="6"/>
      <c r="C17" s="4"/>
      <c r="D17" s="4"/>
      <c r="E17" s="37">
        <v>0.2</v>
      </c>
      <c r="F17" s="3" t="s">
        <v>1</v>
      </c>
      <c r="G17" s="28">
        <f>G16*E17</f>
        <v>11.504</v>
      </c>
      <c r="I17" s="31"/>
    </row>
    <row r="18" spans="1:9" x14ac:dyDescent="0.25">
      <c r="A18" s="23"/>
      <c r="B18" s="6"/>
      <c r="C18" s="4"/>
      <c r="D18" s="4"/>
      <c r="F18" s="3" t="s">
        <v>3</v>
      </c>
      <c r="G18" s="36">
        <f>+G16+G17</f>
        <v>69.024000000000001</v>
      </c>
      <c r="I18" s="31"/>
    </row>
    <row r="19" spans="1:9" x14ac:dyDescent="0.25">
      <c r="A19" s="23"/>
      <c r="B19" s="6"/>
      <c r="C19" s="1" t="s">
        <v>35</v>
      </c>
      <c r="D19" s="55"/>
      <c r="E19" s="28"/>
      <c r="F19" s="2"/>
      <c r="G19" s="2"/>
      <c r="H19" s="56" t="s">
        <v>34</v>
      </c>
      <c r="I19" s="57"/>
    </row>
    <row r="20" spans="1:9" x14ac:dyDescent="0.25">
      <c r="A20" s="23"/>
      <c r="B20" s="4"/>
      <c r="C20" s="33" t="s">
        <v>33</v>
      </c>
      <c r="D20" s="32">
        <v>1456.08</v>
      </c>
      <c r="E20" s="28"/>
      <c r="H20" s="35">
        <f>G25+G18+H26</f>
        <v>1747.2999999999997</v>
      </c>
      <c r="I20" s="34" t="b">
        <f>H20=D22</f>
        <v>1</v>
      </c>
    </row>
    <row r="21" spans="1:9" x14ac:dyDescent="0.25">
      <c r="A21" s="23"/>
      <c r="B21" s="4"/>
      <c r="C21" s="33" t="s">
        <v>32</v>
      </c>
      <c r="D21" s="32">
        <v>291.22000000000003</v>
      </c>
      <c r="E21" s="28"/>
      <c r="F21" s="2"/>
      <c r="G21" s="2"/>
      <c r="H21" s="4"/>
      <c r="I21" s="31"/>
    </row>
    <row r="22" spans="1:9" x14ac:dyDescent="0.25">
      <c r="A22" s="23"/>
      <c r="B22" s="4"/>
      <c r="C22" s="30" t="s">
        <v>31</v>
      </c>
      <c r="D22" s="29">
        <v>1747.3</v>
      </c>
      <c r="E22" s="28"/>
      <c r="F22" s="27"/>
      <c r="G22" s="26" t="s">
        <v>2</v>
      </c>
      <c r="H22" s="26" t="s">
        <v>1</v>
      </c>
      <c r="I22" s="25" t="s">
        <v>3</v>
      </c>
    </row>
    <row r="23" spans="1:9" x14ac:dyDescent="0.25">
      <c r="A23" s="23"/>
      <c r="B23" s="4"/>
      <c r="C23" s="5" t="s">
        <v>0</v>
      </c>
      <c r="D23" s="4"/>
      <c r="E23" s="2" t="s">
        <v>0</v>
      </c>
      <c r="F23" s="24" t="s">
        <v>30</v>
      </c>
      <c r="G23" s="21">
        <f>D20</f>
        <v>1456.08</v>
      </c>
      <c r="H23" s="20">
        <f>D21</f>
        <v>291.22000000000003</v>
      </c>
      <c r="I23" s="19">
        <f>D22</f>
        <v>1747.3</v>
      </c>
    </row>
    <row r="24" spans="1:9" x14ac:dyDescent="0.25">
      <c r="A24" s="23" t="s">
        <v>0</v>
      </c>
      <c r="B24" s="4"/>
      <c r="C24" s="4"/>
      <c r="D24" s="4"/>
      <c r="E24" s="2"/>
      <c r="F24" s="22" t="s">
        <v>29</v>
      </c>
      <c r="G24" s="21">
        <f>G16</f>
        <v>57.519999999999996</v>
      </c>
      <c r="H24" s="20">
        <f>G17</f>
        <v>11.504</v>
      </c>
      <c r="I24" s="19">
        <f>G24+H24</f>
        <v>69.024000000000001</v>
      </c>
    </row>
    <row r="25" spans="1:9" x14ac:dyDescent="0.25">
      <c r="A25" s="18"/>
      <c r="B25" s="5"/>
      <c r="C25" s="4"/>
      <c r="D25" s="4"/>
      <c r="E25" s="3"/>
      <c r="F25" s="17" t="s">
        <v>28</v>
      </c>
      <c r="G25" s="16">
        <f>G23-G24</f>
        <v>1398.56</v>
      </c>
      <c r="H25" s="16">
        <v>0</v>
      </c>
      <c r="I25" s="15">
        <f>SUM(G25:H25)</f>
        <v>1398.56</v>
      </c>
    </row>
    <row r="26" spans="1:9" ht="18.75" x14ac:dyDescent="0.3">
      <c r="A26" s="58" t="s">
        <v>27</v>
      </c>
      <c r="B26" s="59"/>
      <c r="C26" s="59"/>
      <c r="D26" s="59"/>
      <c r="E26" s="59"/>
      <c r="F26" s="59"/>
      <c r="G26" s="59"/>
      <c r="H26" s="14">
        <f>H23-H24</f>
        <v>279.71600000000001</v>
      </c>
      <c r="I26" s="13"/>
    </row>
    <row r="27" spans="1:9" ht="15.75" thickBot="1" x14ac:dyDescent="0.3">
      <c r="A27" s="12"/>
      <c r="B27" s="11"/>
      <c r="C27" s="11"/>
      <c r="D27" s="11"/>
      <c r="E27" s="11"/>
      <c r="F27" s="60" t="s">
        <v>26</v>
      </c>
      <c r="G27" s="61"/>
      <c r="H27" s="61"/>
      <c r="I27" s="10">
        <f>I23-H26</f>
        <v>1467.5839999999998</v>
      </c>
    </row>
  </sheetData>
  <mergeCells count="4">
    <mergeCell ref="C19:D19"/>
    <mergeCell ref="H19:I19"/>
    <mergeCell ref="A26:G26"/>
    <mergeCell ref="F27:H27"/>
  </mergeCells>
  <pageMargins left="0.7" right="0.7" top="0.75" bottom="0.75" header="0.3" footer="0.3"/>
  <pageSetup paperSize="9" scale="92" fitToHeight="0" orientation="portrait" r:id="rId1"/>
  <tableParts count="1">
    <tablePart r:id="rId2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43B700-C6BF-4A31-97CB-560DCCD826B7}">
  <sheetPr codeName="Feuil10">
    <pageSetUpPr fitToPage="1"/>
  </sheetPr>
  <dimension ref="A1:I27"/>
  <sheetViews>
    <sheetView zoomScaleNormal="100" workbookViewId="0">
      <selection activeCell="H6" sqref="H6:H8"/>
    </sheetView>
  </sheetViews>
  <sheetFormatPr baseColWidth="10" defaultRowHeight="15" x14ac:dyDescent="0.25"/>
  <cols>
    <col min="1" max="1" width="11.85546875" customWidth="1"/>
    <col min="3" max="3" width="13.28515625" bestFit="1" customWidth="1"/>
    <col min="4" max="4" width="9.5703125" customWidth="1"/>
    <col min="5" max="5" width="6.85546875" customWidth="1"/>
    <col min="6" max="6" width="9.85546875" bestFit="1" customWidth="1"/>
    <col min="7" max="7" width="9.42578125" bestFit="1" customWidth="1"/>
    <col min="8" max="8" width="10.85546875" bestFit="1" customWidth="1"/>
  </cols>
  <sheetData>
    <row r="1" spans="1:9" x14ac:dyDescent="0.25">
      <c r="A1" s="47" t="s">
        <v>22</v>
      </c>
      <c r="B1" s="46" t="s">
        <v>46</v>
      </c>
      <c r="C1" s="45">
        <v>44253</v>
      </c>
      <c r="D1" s="43"/>
      <c r="E1" s="44"/>
      <c r="F1" s="44"/>
      <c r="G1" s="44"/>
      <c r="H1" s="43"/>
      <c r="I1" s="42"/>
    </row>
    <row r="2" spans="1:9" x14ac:dyDescent="0.25">
      <c r="A2" s="23"/>
      <c r="B2" s="4"/>
      <c r="C2" s="4"/>
      <c r="D2" s="4"/>
      <c r="E2" s="2"/>
      <c r="F2" s="2"/>
      <c r="G2" s="2"/>
      <c r="H2" s="4"/>
      <c r="I2" s="31"/>
    </row>
    <row r="3" spans="1:9" x14ac:dyDescent="0.25">
      <c r="A3" s="18" t="s">
        <v>20</v>
      </c>
      <c r="B3" s="4"/>
      <c r="C3" s="4"/>
      <c r="D3" s="4"/>
      <c r="E3" s="2"/>
      <c r="F3" s="2"/>
      <c r="G3" s="2"/>
      <c r="H3" s="4"/>
      <c r="I3" s="31"/>
    </row>
    <row r="4" spans="1:9" x14ac:dyDescent="0.25">
      <c r="A4" s="23"/>
      <c r="B4" s="4"/>
      <c r="C4" s="4"/>
      <c r="D4" s="4"/>
      <c r="E4" s="2"/>
      <c r="F4" s="2"/>
      <c r="G4" s="2"/>
      <c r="H4" s="4"/>
      <c r="I4" s="31"/>
    </row>
    <row r="5" spans="1:9" x14ac:dyDescent="0.25">
      <c r="A5" s="41" t="s">
        <v>19</v>
      </c>
      <c r="B5" s="9" t="s">
        <v>18</v>
      </c>
      <c r="C5" s="9" t="s">
        <v>17</v>
      </c>
      <c r="D5" s="9" t="s">
        <v>16</v>
      </c>
      <c r="E5" s="9" t="s">
        <v>15</v>
      </c>
      <c r="F5" s="40" t="s">
        <v>14</v>
      </c>
      <c r="G5" s="8" t="s">
        <v>13</v>
      </c>
      <c r="H5" s="7" t="s">
        <v>12</v>
      </c>
      <c r="I5" s="39"/>
    </row>
    <row r="6" spans="1:9" x14ac:dyDescent="0.25">
      <c r="A6" s="38">
        <v>4523</v>
      </c>
      <c r="B6" s="6">
        <v>44252</v>
      </c>
      <c r="C6" s="4" t="s">
        <v>45</v>
      </c>
      <c r="D6" s="2">
        <v>149210</v>
      </c>
      <c r="E6" s="2">
        <v>1</v>
      </c>
      <c r="F6" s="2">
        <v>2.44</v>
      </c>
      <c r="G6" s="28">
        <f t="shared" ref="G6:G15" si="0">E6*F6</f>
        <v>2.44</v>
      </c>
      <c r="H6" s="4"/>
      <c r="I6" s="31"/>
    </row>
    <row r="7" spans="1:9" x14ac:dyDescent="0.25">
      <c r="A7" s="38">
        <v>4539</v>
      </c>
      <c r="B7" s="6">
        <v>44251</v>
      </c>
      <c r="C7" s="4" t="s">
        <v>44</v>
      </c>
      <c r="D7" s="2">
        <v>149461</v>
      </c>
      <c r="E7" s="2">
        <v>1</v>
      </c>
      <c r="F7" s="2">
        <v>1.38</v>
      </c>
      <c r="G7" s="28">
        <f t="shared" si="0"/>
        <v>1.38</v>
      </c>
      <c r="H7" s="4"/>
      <c r="I7" s="31"/>
    </row>
    <row r="8" spans="1:9" x14ac:dyDescent="0.25">
      <c r="A8" s="38">
        <v>4541</v>
      </c>
      <c r="B8" s="6">
        <v>44251</v>
      </c>
      <c r="C8" s="4" t="s">
        <v>44</v>
      </c>
      <c r="D8" s="2">
        <v>149463</v>
      </c>
      <c r="E8" s="2">
        <v>1</v>
      </c>
      <c r="F8" s="2">
        <v>1.38</v>
      </c>
      <c r="G8" s="28">
        <f t="shared" si="0"/>
        <v>1.38</v>
      </c>
      <c r="H8" s="4"/>
      <c r="I8" s="31"/>
    </row>
    <row r="9" spans="1:9" x14ac:dyDescent="0.25">
      <c r="A9" s="38"/>
      <c r="B9" s="6"/>
      <c r="C9" s="4"/>
      <c r="D9" s="2"/>
      <c r="E9" s="2"/>
      <c r="F9" s="2"/>
      <c r="G9" s="28">
        <f t="shared" si="0"/>
        <v>0</v>
      </c>
      <c r="H9" s="4" t="s">
        <v>0</v>
      </c>
      <c r="I9" s="31"/>
    </row>
    <row r="10" spans="1:9" x14ac:dyDescent="0.25">
      <c r="A10" s="38"/>
      <c r="B10" s="6"/>
      <c r="C10" s="4" t="s">
        <v>0</v>
      </c>
      <c r="D10" s="2"/>
      <c r="E10" s="2"/>
      <c r="F10" s="2"/>
      <c r="G10" s="28">
        <f t="shared" si="0"/>
        <v>0</v>
      </c>
      <c r="H10" s="4" t="s">
        <v>0</v>
      </c>
      <c r="I10" s="31"/>
    </row>
    <row r="11" spans="1:9" x14ac:dyDescent="0.25">
      <c r="A11" s="38"/>
      <c r="B11" s="6"/>
      <c r="C11" s="4" t="s">
        <v>0</v>
      </c>
      <c r="D11" s="2"/>
      <c r="E11" s="2"/>
      <c r="F11" s="2"/>
      <c r="G11" s="28">
        <f t="shared" si="0"/>
        <v>0</v>
      </c>
      <c r="H11" s="4" t="s">
        <v>0</v>
      </c>
      <c r="I11" s="31"/>
    </row>
    <row r="12" spans="1:9" x14ac:dyDescent="0.25">
      <c r="A12" s="38"/>
      <c r="B12" s="6"/>
      <c r="C12" s="4" t="s">
        <v>0</v>
      </c>
      <c r="D12" s="2"/>
      <c r="E12" s="2"/>
      <c r="F12" s="2"/>
      <c r="G12" s="28">
        <f t="shared" si="0"/>
        <v>0</v>
      </c>
      <c r="H12" s="4" t="s">
        <v>0</v>
      </c>
      <c r="I12" s="31"/>
    </row>
    <row r="13" spans="1:9" x14ac:dyDescent="0.25">
      <c r="A13" s="38"/>
      <c r="B13" s="6"/>
      <c r="C13" s="4" t="s">
        <v>0</v>
      </c>
      <c r="D13" s="2"/>
      <c r="E13" s="2"/>
      <c r="F13" s="2"/>
      <c r="G13" s="28">
        <f t="shared" si="0"/>
        <v>0</v>
      </c>
      <c r="H13" s="4" t="s">
        <v>0</v>
      </c>
      <c r="I13" s="31"/>
    </row>
    <row r="14" spans="1:9" x14ac:dyDescent="0.25">
      <c r="A14" s="38"/>
      <c r="B14" s="6"/>
      <c r="C14" s="4" t="s">
        <v>0</v>
      </c>
      <c r="D14" s="2"/>
      <c r="E14" s="2"/>
      <c r="F14" s="2"/>
      <c r="G14" s="28">
        <f t="shared" si="0"/>
        <v>0</v>
      </c>
      <c r="H14" s="4" t="s">
        <v>0</v>
      </c>
      <c r="I14" s="31"/>
    </row>
    <row r="15" spans="1:9" x14ac:dyDescent="0.25">
      <c r="A15" s="38"/>
      <c r="B15" s="6"/>
      <c r="C15" s="4" t="s">
        <v>0</v>
      </c>
      <c r="D15" s="2"/>
      <c r="E15" s="2"/>
      <c r="F15" s="2"/>
      <c r="G15" s="28">
        <f t="shared" si="0"/>
        <v>0</v>
      </c>
      <c r="H15" s="4" t="s">
        <v>0</v>
      </c>
      <c r="I15" s="31"/>
    </row>
    <row r="16" spans="1:9" x14ac:dyDescent="0.25">
      <c r="A16" s="23"/>
      <c r="B16" s="6"/>
      <c r="C16" s="4"/>
      <c r="D16" s="4"/>
      <c r="F16" s="3" t="s">
        <v>4</v>
      </c>
      <c r="G16" s="28">
        <f>SUM(G6:G15)</f>
        <v>5.1999999999999993</v>
      </c>
      <c r="I16" s="31"/>
    </row>
    <row r="17" spans="1:9" x14ac:dyDescent="0.25">
      <c r="A17" s="23"/>
      <c r="B17" s="6"/>
      <c r="C17" s="4"/>
      <c r="D17" s="4"/>
      <c r="E17" s="37">
        <v>0.2</v>
      </c>
      <c r="F17" s="3" t="s">
        <v>1</v>
      </c>
      <c r="G17" s="28">
        <f>G16*E17</f>
        <v>1.0399999999999998</v>
      </c>
      <c r="I17" s="31"/>
    </row>
    <row r="18" spans="1:9" x14ac:dyDescent="0.25">
      <c r="A18" s="23"/>
      <c r="B18" s="6"/>
      <c r="C18" s="4"/>
      <c r="D18" s="4"/>
      <c r="F18" s="3" t="s">
        <v>3</v>
      </c>
      <c r="G18" s="36">
        <f>+G16+G17</f>
        <v>6.2399999999999993</v>
      </c>
      <c r="I18" s="31"/>
    </row>
    <row r="19" spans="1:9" x14ac:dyDescent="0.25">
      <c r="A19" s="23"/>
      <c r="B19" s="6"/>
      <c r="C19" s="1" t="s">
        <v>35</v>
      </c>
      <c r="D19" s="55"/>
      <c r="E19" s="28"/>
      <c r="F19" s="2"/>
      <c r="G19" s="2"/>
      <c r="H19" s="56" t="s">
        <v>34</v>
      </c>
      <c r="I19" s="57"/>
    </row>
    <row r="20" spans="1:9" x14ac:dyDescent="0.25">
      <c r="A20" s="23"/>
      <c r="B20" s="4"/>
      <c r="C20" s="33" t="s">
        <v>33</v>
      </c>
      <c r="D20" s="32">
        <v>1041.4100000000001</v>
      </c>
      <c r="E20" s="28"/>
      <c r="H20" s="35">
        <f>G25+G18+H26</f>
        <v>1238.05</v>
      </c>
      <c r="I20" s="34" t="b">
        <f>H20=D22</f>
        <v>1</v>
      </c>
    </row>
    <row r="21" spans="1:9" x14ac:dyDescent="0.25">
      <c r="A21" s="23"/>
      <c r="B21" s="4"/>
      <c r="C21" s="33" t="s">
        <v>32</v>
      </c>
      <c r="D21" s="32">
        <v>196.64</v>
      </c>
      <c r="E21" s="28"/>
      <c r="F21" s="2"/>
      <c r="G21" s="2"/>
      <c r="H21" s="4"/>
      <c r="I21" s="31"/>
    </row>
    <row r="22" spans="1:9" x14ac:dyDescent="0.25">
      <c r="A22" s="23"/>
      <c r="B22" s="4"/>
      <c r="C22" s="30" t="s">
        <v>31</v>
      </c>
      <c r="D22" s="29">
        <v>1238.05</v>
      </c>
      <c r="E22" s="28"/>
      <c r="F22" s="27"/>
      <c r="G22" s="26" t="s">
        <v>2</v>
      </c>
      <c r="H22" s="26" t="s">
        <v>1</v>
      </c>
      <c r="I22" s="25" t="s">
        <v>3</v>
      </c>
    </row>
    <row r="23" spans="1:9" x14ac:dyDescent="0.25">
      <c r="A23" s="23"/>
      <c r="B23" s="4"/>
      <c r="C23" s="5" t="s">
        <v>0</v>
      </c>
      <c r="D23" s="4"/>
      <c r="E23" s="2" t="s">
        <v>0</v>
      </c>
      <c r="F23" s="24" t="s">
        <v>30</v>
      </c>
      <c r="G23" s="21">
        <f>D20</f>
        <v>1041.4100000000001</v>
      </c>
      <c r="H23" s="20">
        <f>D21</f>
        <v>196.64</v>
      </c>
      <c r="I23" s="19">
        <f>D22</f>
        <v>1238.05</v>
      </c>
    </row>
    <row r="24" spans="1:9" x14ac:dyDescent="0.25">
      <c r="A24" s="23" t="s">
        <v>0</v>
      </c>
      <c r="B24" s="4"/>
      <c r="C24" s="4"/>
      <c r="D24" s="4"/>
      <c r="E24" s="2"/>
      <c r="F24" s="22" t="s">
        <v>29</v>
      </c>
      <c r="G24" s="21">
        <f>G16</f>
        <v>5.1999999999999993</v>
      </c>
      <c r="H24" s="20">
        <f>G17</f>
        <v>1.0399999999999998</v>
      </c>
      <c r="I24" s="19">
        <f>G24+H24</f>
        <v>6.2399999999999993</v>
      </c>
    </row>
    <row r="25" spans="1:9" x14ac:dyDescent="0.25">
      <c r="A25" s="18"/>
      <c r="B25" s="5"/>
      <c r="C25" s="4"/>
      <c r="D25" s="4"/>
      <c r="E25" s="3"/>
      <c r="F25" s="17" t="s">
        <v>28</v>
      </c>
      <c r="G25" s="16">
        <f>G23-G24</f>
        <v>1036.21</v>
      </c>
      <c r="H25" s="16">
        <v>0</v>
      </c>
      <c r="I25" s="15">
        <f>SUM(G25:H25)</f>
        <v>1036.21</v>
      </c>
    </row>
    <row r="26" spans="1:9" ht="18.75" x14ac:dyDescent="0.3">
      <c r="A26" s="58" t="s">
        <v>27</v>
      </c>
      <c r="B26" s="59"/>
      <c r="C26" s="59"/>
      <c r="D26" s="59"/>
      <c r="E26" s="59"/>
      <c r="F26" s="59"/>
      <c r="G26" s="59"/>
      <c r="H26" s="14">
        <f>H23-H24</f>
        <v>195.6</v>
      </c>
      <c r="I26" s="13"/>
    </row>
    <row r="27" spans="1:9" ht="15.75" thickBot="1" x14ac:dyDescent="0.3">
      <c r="A27" s="12"/>
      <c r="B27" s="11"/>
      <c r="C27" s="11"/>
      <c r="D27" s="11"/>
      <c r="E27" s="11"/>
      <c r="F27" s="60" t="s">
        <v>26</v>
      </c>
      <c r="G27" s="61"/>
      <c r="H27" s="61"/>
      <c r="I27" s="10">
        <f>I23-H26</f>
        <v>1042.45</v>
      </c>
    </row>
  </sheetData>
  <mergeCells count="4">
    <mergeCell ref="C19:D19"/>
    <mergeCell ref="H19:I19"/>
    <mergeCell ref="A26:G26"/>
    <mergeCell ref="F27:H27"/>
  </mergeCells>
  <pageMargins left="0.7" right="0.7" top="0.75" bottom="0.75" header="0.3" footer="0.3"/>
  <pageSetup paperSize="9" scale="92" fitToHeight="0" orientation="portrait" r:id="rId1"/>
  <tableParts count="1">
    <tablePart r:id="rId2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CDB67-0537-4B83-91E5-4411AFE69A41}">
  <sheetPr codeName="Feuil11">
    <pageSetUpPr fitToPage="1"/>
  </sheetPr>
  <dimension ref="A1:I27"/>
  <sheetViews>
    <sheetView zoomScaleNormal="100" workbookViewId="0">
      <selection activeCell="H6" sqref="H6"/>
    </sheetView>
  </sheetViews>
  <sheetFormatPr baseColWidth="10" defaultRowHeight="15" x14ac:dyDescent="0.25"/>
  <cols>
    <col min="1" max="1" width="11.85546875" customWidth="1"/>
    <col min="3" max="3" width="13.28515625" bestFit="1" customWidth="1"/>
    <col min="4" max="4" width="9.5703125" customWidth="1"/>
    <col min="5" max="5" width="6.85546875" customWidth="1"/>
    <col min="6" max="6" width="9.85546875" bestFit="1" customWidth="1"/>
    <col min="7" max="7" width="9.42578125" bestFit="1" customWidth="1"/>
    <col min="8" max="8" width="10.85546875" bestFit="1" customWidth="1"/>
  </cols>
  <sheetData>
    <row r="1" spans="1:9" x14ac:dyDescent="0.25">
      <c r="A1" s="47" t="s">
        <v>22</v>
      </c>
      <c r="B1" s="46" t="s">
        <v>48</v>
      </c>
      <c r="C1" s="45">
        <v>44264</v>
      </c>
      <c r="D1" s="43"/>
      <c r="E1" s="44"/>
      <c r="F1" s="44"/>
      <c r="G1" s="44"/>
      <c r="H1" s="43"/>
      <c r="I1" s="42"/>
    </row>
    <row r="2" spans="1:9" x14ac:dyDescent="0.25">
      <c r="A2" s="23"/>
      <c r="B2" s="4"/>
      <c r="C2" s="4"/>
      <c r="D2" s="4"/>
      <c r="E2" s="2"/>
      <c r="F2" s="2"/>
      <c r="G2" s="2"/>
      <c r="H2" s="4"/>
      <c r="I2" s="31"/>
    </row>
    <row r="3" spans="1:9" x14ac:dyDescent="0.25">
      <c r="A3" s="18" t="s">
        <v>20</v>
      </c>
      <c r="B3" s="4"/>
      <c r="C3" s="4"/>
      <c r="D3" s="4"/>
      <c r="E3" s="2"/>
      <c r="F3" s="2"/>
      <c r="G3" s="2"/>
      <c r="H3" s="4"/>
      <c r="I3" s="31"/>
    </row>
    <row r="4" spans="1:9" x14ac:dyDescent="0.25">
      <c r="A4" s="23"/>
      <c r="B4" s="4"/>
      <c r="C4" s="4"/>
      <c r="D4" s="4"/>
      <c r="E4" s="2"/>
      <c r="F4" s="2"/>
      <c r="G4" s="2"/>
      <c r="H4" s="4"/>
      <c r="I4" s="31"/>
    </row>
    <row r="5" spans="1:9" x14ac:dyDescent="0.25">
      <c r="A5" s="41" t="s">
        <v>19</v>
      </c>
      <c r="B5" s="9" t="s">
        <v>18</v>
      </c>
      <c r="C5" s="9" t="s">
        <v>17</v>
      </c>
      <c r="D5" s="9" t="s">
        <v>16</v>
      </c>
      <c r="E5" s="9" t="s">
        <v>15</v>
      </c>
      <c r="F5" s="40" t="s">
        <v>14</v>
      </c>
      <c r="G5" s="8" t="s">
        <v>13</v>
      </c>
      <c r="H5" s="7" t="s">
        <v>12</v>
      </c>
      <c r="I5" s="39"/>
    </row>
    <row r="6" spans="1:9" x14ac:dyDescent="0.25">
      <c r="A6" s="38">
        <v>4545</v>
      </c>
      <c r="B6" s="6">
        <v>44258</v>
      </c>
      <c r="C6" s="4" t="s">
        <v>47</v>
      </c>
      <c r="D6" s="2">
        <v>148595</v>
      </c>
      <c r="E6" s="2">
        <v>10</v>
      </c>
      <c r="F6" s="2">
        <v>2.57</v>
      </c>
      <c r="G6" s="28">
        <f t="shared" ref="G6:G15" si="0">E6*F6</f>
        <v>25.7</v>
      </c>
      <c r="H6" s="4"/>
      <c r="I6" s="31"/>
    </row>
    <row r="7" spans="1:9" x14ac:dyDescent="0.25">
      <c r="A7" s="38"/>
      <c r="B7" s="6"/>
      <c r="C7" s="4"/>
      <c r="D7" s="2"/>
      <c r="E7" s="2"/>
      <c r="F7" s="2"/>
      <c r="G7" s="28">
        <f t="shared" si="0"/>
        <v>0</v>
      </c>
      <c r="H7" s="4"/>
      <c r="I7" s="31"/>
    </row>
    <row r="8" spans="1:9" x14ac:dyDescent="0.25">
      <c r="A8" s="38"/>
      <c r="B8" s="6"/>
      <c r="C8" s="4"/>
      <c r="D8" s="2"/>
      <c r="E8" s="2"/>
      <c r="F8" s="2"/>
      <c r="G8" s="28">
        <f t="shared" si="0"/>
        <v>0</v>
      </c>
      <c r="H8" s="4"/>
      <c r="I8" s="31"/>
    </row>
    <row r="9" spans="1:9" x14ac:dyDescent="0.25">
      <c r="A9" s="38"/>
      <c r="B9" s="6"/>
      <c r="C9" s="4"/>
      <c r="D9" s="2"/>
      <c r="E9" s="2"/>
      <c r="F9" s="2"/>
      <c r="G9" s="28">
        <f t="shared" si="0"/>
        <v>0</v>
      </c>
      <c r="H9" s="4" t="s">
        <v>0</v>
      </c>
      <c r="I9" s="31"/>
    </row>
    <row r="10" spans="1:9" x14ac:dyDescent="0.25">
      <c r="A10" s="38"/>
      <c r="B10" s="6"/>
      <c r="C10" s="4" t="s">
        <v>0</v>
      </c>
      <c r="D10" s="2"/>
      <c r="E10" s="2"/>
      <c r="F10" s="2"/>
      <c r="G10" s="28">
        <f t="shared" si="0"/>
        <v>0</v>
      </c>
      <c r="H10" s="4" t="s">
        <v>0</v>
      </c>
      <c r="I10" s="31"/>
    </row>
    <row r="11" spans="1:9" x14ac:dyDescent="0.25">
      <c r="A11" s="38"/>
      <c r="B11" s="6"/>
      <c r="C11" s="4" t="s">
        <v>0</v>
      </c>
      <c r="D11" s="2"/>
      <c r="E11" s="2"/>
      <c r="F11" s="2"/>
      <c r="G11" s="28">
        <f t="shared" si="0"/>
        <v>0</v>
      </c>
      <c r="H11" s="4" t="s">
        <v>0</v>
      </c>
      <c r="I11" s="31"/>
    </row>
    <row r="12" spans="1:9" x14ac:dyDescent="0.25">
      <c r="A12" s="38"/>
      <c r="B12" s="6"/>
      <c r="C12" s="4" t="s">
        <v>0</v>
      </c>
      <c r="D12" s="2"/>
      <c r="E12" s="2"/>
      <c r="F12" s="2"/>
      <c r="G12" s="28">
        <f t="shared" si="0"/>
        <v>0</v>
      </c>
      <c r="H12" s="4" t="s">
        <v>0</v>
      </c>
      <c r="I12" s="31"/>
    </row>
    <row r="13" spans="1:9" x14ac:dyDescent="0.25">
      <c r="A13" s="38"/>
      <c r="B13" s="6"/>
      <c r="C13" s="4" t="s">
        <v>0</v>
      </c>
      <c r="D13" s="2"/>
      <c r="E13" s="2"/>
      <c r="F13" s="2"/>
      <c r="G13" s="28">
        <f t="shared" si="0"/>
        <v>0</v>
      </c>
      <c r="H13" s="4" t="s">
        <v>0</v>
      </c>
      <c r="I13" s="31"/>
    </row>
    <row r="14" spans="1:9" x14ac:dyDescent="0.25">
      <c r="A14" s="38"/>
      <c r="B14" s="6"/>
      <c r="C14" s="4" t="s">
        <v>0</v>
      </c>
      <c r="D14" s="2"/>
      <c r="E14" s="2"/>
      <c r="F14" s="2"/>
      <c r="G14" s="28">
        <f t="shared" si="0"/>
        <v>0</v>
      </c>
      <c r="H14" s="4" t="s">
        <v>0</v>
      </c>
      <c r="I14" s="31"/>
    </row>
    <row r="15" spans="1:9" x14ac:dyDescent="0.25">
      <c r="A15" s="38"/>
      <c r="B15" s="6"/>
      <c r="C15" s="4" t="s">
        <v>0</v>
      </c>
      <c r="D15" s="2"/>
      <c r="E15" s="2"/>
      <c r="F15" s="2"/>
      <c r="G15" s="28">
        <f t="shared" si="0"/>
        <v>0</v>
      </c>
      <c r="H15" s="4" t="s">
        <v>0</v>
      </c>
      <c r="I15" s="31"/>
    </row>
    <row r="16" spans="1:9" x14ac:dyDescent="0.25">
      <c r="A16" s="23"/>
      <c r="B16" s="6"/>
      <c r="C16" s="4"/>
      <c r="D16" s="4"/>
      <c r="F16" s="3" t="s">
        <v>4</v>
      </c>
      <c r="G16" s="28">
        <f>SUM(G6:G15)</f>
        <v>25.7</v>
      </c>
      <c r="I16" s="31"/>
    </row>
    <row r="17" spans="1:9" x14ac:dyDescent="0.25">
      <c r="A17" s="23"/>
      <c r="B17" s="6"/>
      <c r="C17" s="4"/>
      <c r="D17" s="4"/>
      <c r="E17" s="37">
        <v>0.2</v>
      </c>
      <c r="F17" s="3" t="s">
        <v>1</v>
      </c>
      <c r="G17" s="28">
        <f>G16*E17</f>
        <v>5.1400000000000006</v>
      </c>
      <c r="I17" s="31"/>
    </row>
    <row r="18" spans="1:9" x14ac:dyDescent="0.25">
      <c r="A18" s="23"/>
      <c r="B18" s="6"/>
      <c r="C18" s="4"/>
      <c r="D18" s="4"/>
      <c r="F18" s="3" t="s">
        <v>3</v>
      </c>
      <c r="G18" s="36">
        <f>+G16+G17</f>
        <v>30.84</v>
      </c>
      <c r="I18" s="31"/>
    </row>
    <row r="19" spans="1:9" x14ac:dyDescent="0.25">
      <c r="A19" s="23"/>
      <c r="B19" s="6"/>
      <c r="C19" s="1" t="s">
        <v>35</v>
      </c>
      <c r="D19" s="55"/>
      <c r="E19" s="28"/>
      <c r="F19" s="2"/>
      <c r="G19" s="2"/>
      <c r="H19" s="56" t="s">
        <v>34</v>
      </c>
      <c r="I19" s="57"/>
    </row>
    <row r="20" spans="1:9" x14ac:dyDescent="0.25">
      <c r="A20" s="23"/>
      <c r="B20" s="4"/>
      <c r="C20" s="33" t="s">
        <v>33</v>
      </c>
      <c r="D20" s="32">
        <v>3038.31</v>
      </c>
      <c r="E20" s="28"/>
      <c r="H20" s="35">
        <f>G25+G18+H26</f>
        <v>3645.9700000000003</v>
      </c>
      <c r="I20" s="34" t="b">
        <f>H20=D22</f>
        <v>1</v>
      </c>
    </row>
    <row r="21" spans="1:9" x14ac:dyDescent="0.25">
      <c r="A21" s="23"/>
      <c r="B21" s="4"/>
      <c r="C21" s="33" t="s">
        <v>32</v>
      </c>
      <c r="D21" s="32">
        <v>607.66</v>
      </c>
      <c r="E21" s="28"/>
      <c r="F21" s="2"/>
      <c r="G21" s="2"/>
      <c r="H21" s="4"/>
      <c r="I21" s="31"/>
    </row>
    <row r="22" spans="1:9" x14ac:dyDescent="0.25">
      <c r="A22" s="23"/>
      <c r="B22" s="4"/>
      <c r="C22" s="30" t="s">
        <v>31</v>
      </c>
      <c r="D22" s="29">
        <v>3645.97</v>
      </c>
      <c r="E22" s="28"/>
      <c r="F22" s="27"/>
      <c r="G22" s="26" t="s">
        <v>2</v>
      </c>
      <c r="H22" s="26" t="s">
        <v>1</v>
      </c>
      <c r="I22" s="25" t="s">
        <v>3</v>
      </c>
    </row>
    <row r="23" spans="1:9" x14ac:dyDescent="0.25">
      <c r="A23" s="23"/>
      <c r="B23" s="4"/>
      <c r="C23" s="5" t="s">
        <v>0</v>
      </c>
      <c r="D23" s="4"/>
      <c r="E23" s="2" t="s">
        <v>0</v>
      </c>
      <c r="F23" s="24" t="s">
        <v>30</v>
      </c>
      <c r="G23" s="21">
        <f>D20</f>
        <v>3038.31</v>
      </c>
      <c r="H23" s="20">
        <f>D21</f>
        <v>607.66</v>
      </c>
      <c r="I23" s="19">
        <f>D22</f>
        <v>3645.97</v>
      </c>
    </row>
    <row r="24" spans="1:9" x14ac:dyDescent="0.25">
      <c r="A24" s="23" t="s">
        <v>0</v>
      </c>
      <c r="B24" s="4"/>
      <c r="C24" s="4"/>
      <c r="D24" s="4"/>
      <c r="E24" s="2"/>
      <c r="F24" s="22" t="s">
        <v>29</v>
      </c>
      <c r="G24" s="21">
        <f>G16</f>
        <v>25.7</v>
      </c>
      <c r="H24" s="20">
        <f>G17</f>
        <v>5.1400000000000006</v>
      </c>
      <c r="I24" s="19">
        <f>G24+H24</f>
        <v>30.84</v>
      </c>
    </row>
    <row r="25" spans="1:9" x14ac:dyDescent="0.25">
      <c r="A25" s="18"/>
      <c r="B25" s="5"/>
      <c r="C25" s="4"/>
      <c r="D25" s="4"/>
      <c r="E25" s="3"/>
      <c r="F25" s="17" t="s">
        <v>28</v>
      </c>
      <c r="G25" s="16">
        <f>G23-G24</f>
        <v>3012.61</v>
      </c>
      <c r="H25" s="16">
        <v>0</v>
      </c>
      <c r="I25" s="15">
        <f>SUM(G25:H25)</f>
        <v>3012.61</v>
      </c>
    </row>
    <row r="26" spans="1:9" ht="18.75" x14ac:dyDescent="0.3">
      <c r="A26" s="58" t="s">
        <v>27</v>
      </c>
      <c r="B26" s="59"/>
      <c r="C26" s="59"/>
      <c r="D26" s="59"/>
      <c r="E26" s="59"/>
      <c r="F26" s="59"/>
      <c r="G26" s="59"/>
      <c r="H26" s="14">
        <f>H23-H24</f>
        <v>602.52</v>
      </c>
      <c r="I26" s="13"/>
    </row>
    <row r="27" spans="1:9" ht="15.75" thickBot="1" x14ac:dyDescent="0.3">
      <c r="A27" s="12"/>
      <c r="B27" s="11"/>
      <c r="C27" s="11"/>
      <c r="D27" s="11"/>
      <c r="E27" s="11"/>
      <c r="F27" s="60" t="s">
        <v>26</v>
      </c>
      <c r="G27" s="61"/>
      <c r="H27" s="61"/>
      <c r="I27" s="10">
        <f>I23-H26</f>
        <v>3043.45</v>
      </c>
    </row>
  </sheetData>
  <mergeCells count="4">
    <mergeCell ref="C19:D19"/>
    <mergeCell ref="H19:I19"/>
    <mergeCell ref="A26:G26"/>
    <mergeCell ref="F27:H27"/>
  </mergeCells>
  <pageMargins left="0.7" right="0.7" top="0.75" bottom="0.75" header="0.3" footer="0.3"/>
  <pageSetup paperSize="9" scale="93" fitToHeight="0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Récap Attestation</vt:lpstr>
      <vt:lpstr>Modèle</vt:lpstr>
      <vt:lpstr>540</vt:lpstr>
      <vt:lpstr>566</vt:lpstr>
      <vt:lpstr>631</vt:lpstr>
      <vt:lpstr>653</vt:lpstr>
      <vt:lpstr>668</vt:lpstr>
      <vt:lpstr>702</vt:lpstr>
      <vt:lpstr>721</vt:lpstr>
      <vt:lpstr>736</vt:lpstr>
      <vt:lpstr>780</vt:lpstr>
      <vt:lpstr>822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Compta</dc:creator>
  <cp:lastModifiedBy>Compta</cp:lastModifiedBy>
  <cp:lastPrinted>2021-03-02T14:42:43Z</cp:lastPrinted>
  <dcterms:created xsi:type="dcterms:W3CDTF">2021-02-25T07:13:52Z</dcterms:created>
  <dcterms:modified xsi:type="dcterms:W3CDTF">2021-03-16T14:53:39Z</dcterms:modified>
</cp:coreProperties>
</file>