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cyllene-my.sharepoint.com/personal/matthieu_rezeau_groupe-cyllene_com/Documents/0 - PERSO/Patisserie/"/>
    </mc:Choice>
  </mc:AlternateContent>
  <xr:revisionPtr revIDLastSave="27" documentId="14_{E8F760C0-E3C1-4C50-A33F-CC7F25552DC6}" xr6:coauthVersionLast="46" xr6:coauthVersionMax="46" xr10:uidLastSave="{29DE77DE-1E30-4811-A0F7-9123873E3CF2}"/>
  <bookViews>
    <workbookView xWindow="-110" yWindow="-110" windowWidth="19420" windowHeight="10560" activeTab="1" xr2:uid="{316CD7DA-ACDB-42A3-9D00-0372ED0E9308}"/>
  </bookViews>
  <sheets>
    <sheet name="Recette" sheetId="2" r:id="rId1"/>
    <sheet name="Prix" sheetId="1" r:id="rId2"/>
    <sheet name="Préparations" sheetId="3" r:id="rId3"/>
    <sheet name="Apports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9" i="1" l="1"/>
  <c r="E50" i="1"/>
  <c r="E48" i="1"/>
  <c r="E51" i="1"/>
  <c r="E52" i="1"/>
  <c r="E53" i="1"/>
  <c r="E23" i="1"/>
  <c r="E16" i="1"/>
  <c r="E58" i="1"/>
  <c r="E59" i="1"/>
  <c r="E60" i="1"/>
  <c r="E61" i="1"/>
  <c r="E62" i="1"/>
  <c r="E63" i="1"/>
  <c r="E64" i="1"/>
  <c r="E65" i="1"/>
  <c r="B14" i="3"/>
  <c r="E36" i="1"/>
  <c r="E37" i="1"/>
  <c r="E41" i="1"/>
  <c r="E40" i="1"/>
  <c r="E46" i="1"/>
  <c r="E42" i="1"/>
  <c r="E47" i="1"/>
  <c r="E33" i="1"/>
  <c r="B8" i="3"/>
  <c r="B32" i="3"/>
  <c r="E38" i="1"/>
  <c r="B22" i="3"/>
  <c r="B2" i="3"/>
  <c r="E5" i="1"/>
  <c r="E55" i="1"/>
  <c r="E56" i="1"/>
  <c r="E57" i="1"/>
  <c r="E19" i="1"/>
  <c r="E11" i="1"/>
  <c r="E14" i="1"/>
  <c r="E15" i="1"/>
  <c r="E12" i="1"/>
  <c r="E18" i="1"/>
  <c r="E6" i="1"/>
  <c r="E8" i="1"/>
  <c r="E7" i="1"/>
  <c r="C16" i="3" s="1" a="1"/>
  <c r="C16" i="3" s="1"/>
  <c r="E45" i="1"/>
  <c r="C25" i="2"/>
  <c r="E24" i="1"/>
  <c r="E22" i="1"/>
  <c r="E21" i="1"/>
  <c r="E26" i="1"/>
  <c r="E31" i="1"/>
  <c r="E32" i="1"/>
  <c r="E13" i="1"/>
  <c r="E17" i="1"/>
  <c r="E20" i="1"/>
  <c r="E25" i="1"/>
  <c r="E27" i="1"/>
  <c r="E28" i="1"/>
  <c r="E29" i="1"/>
  <c r="E30" i="1"/>
  <c r="E34" i="1"/>
  <c r="E35" i="1"/>
  <c r="E39" i="1"/>
  <c r="E43" i="1"/>
  <c r="E44" i="1"/>
  <c r="E54" i="1"/>
  <c r="E9" i="1"/>
  <c r="E10" i="1"/>
  <c r="C33" i="3" l="1" a="1"/>
  <c r="C33" i="3" s="1"/>
  <c r="C15" i="3" a="1"/>
  <c r="C15" i="3" s="1"/>
  <c r="C35" i="3" a="1"/>
  <c r="C35" i="3" s="1"/>
  <c r="C17" i="3" a="1"/>
  <c r="C17" i="3" s="1"/>
  <c r="C21" i="3" a="1"/>
  <c r="C21" i="3" s="1"/>
  <c r="C18" i="3" a="1"/>
  <c r="C18" i="3" s="1"/>
  <c r="C19" i="3" a="1"/>
  <c r="C19" i="3" s="1"/>
  <c r="C20" i="3" a="1"/>
  <c r="C20" i="3" s="1"/>
  <c r="C13" i="3" a="1"/>
  <c r="C13" i="3" s="1"/>
  <c r="C34" i="3" a="1"/>
  <c r="C34" i="3" s="1"/>
  <c r="C10" i="3" a="1"/>
  <c r="C10" i="3" s="1"/>
  <c r="C11" i="3" a="1"/>
  <c r="C11" i="3" s="1"/>
  <c r="C4" i="3" a="1"/>
  <c r="C4" i="3" s="1"/>
  <c r="C3" i="3" a="1"/>
  <c r="C3" i="3" s="1"/>
  <c r="C28" i="3" a="1"/>
  <c r="C28" i="3" s="1"/>
  <c r="C5" i="3" a="1"/>
  <c r="C5" i="3" s="1"/>
  <c r="C31" i="3" a="1"/>
  <c r="C31" i="3" s="1"/>
  <c r="C9" i="3" a="1"/>
  <c r="C9" i="3" s="1"/>
  <c r="C6" i="3" a="1"/>
  <c r="C6" i="3" s="1"/>
  <c r="C7" i="3" a="1"/>
  <c r="C7" i="3" s="1"/>
  <c r="C26" i="3" a="1"/>
  <c r="C26" i="3" s="1"/>
  <c r="C12" i="3" a="1"/>
  <c r="C12" i="3" s="1"/>
  <c r="C25" i="3" a="1"/>
  <c r="C25" i="3" s="1"/>
  <c r="C23" i="3" a="1"/>
  <c r="C23" i="3" s="1"/>
  <c r="C27" i="3" a="1"/>
  <c r="C27" i="3" s="1"/>
  <c r="C24" i="3" a="1"/>
  <c r="C24" i="3" s="1"/>
  <c r="C29" i="3" a="1"/>
  <c r="C29" i="3" s="1"/>
  <c r="C30" i="3" a="1"/>
  <c r="C30" i="3" s="1"/>
  <c r="C32" i="3" l="1"/>
  <c r="E69" i="1" s="1"/>
  <c r="C14" i="3"/>
  <c r="C22" i="3"/>
  <c r="C8" i="3"/>
  <c r="E67" i="1" s="1"/>
  <c r="C2" i="3"/>
  <c r="E68" i="1" s="1"/>
  <c r="E71" i="1" l="1"/>
  <c r="E70" i="1"/>
  <c r="D4" i="2" s="1" a="1"/>
  <c r="D4" i="2" s="1"/>
  <c r="D8" i="2" l="1" a="1"/>
  <c r="D8" i="2" s="1"/>
  <c r="D10" i="2" a="1"/>
  <c r="D10" i="2" s="1"/>
  <c r="D6" i="2" a="1"/>
  <c r="D6" i="2" s="1"/>
  <c r="D24" i="2" a="1"/>
  <c r="D24" i="2" s="1"/>
  <c r="D16" i="2" a="1"/>
  <c r="D16" i="2" s="1"/>
  <c r="D20" i="2" a="1"/>
  <c r="D20" i="2" s="1"/>
  <c r="D22" i="2" a="1"/>
  <c r="D22" i="2" s="1"/>
  <c r="D15" i="2" a="1"/>
  <c r="D15" i="2" s="1"/>
  <c r="D19" i="2" a="1"/>
  <c r="D19" i="2" s="1"/>
  <c r="D17" i="2" a="1"/>
  <c r="D17" i="2" s="1"/>
  <c r="D14" i="2" a="1"/>
  <c r="D14" i="2" s="1"/>
  <c r="D23" i="2" a="1"/>
  <c r="D23" i="2" s="1"/>
  <c r="D9" i="2" a="1"/>
  <c r="D9" i="2" s="1"/>
  <c r="D12" i="2" a="1"/>
  <c r="D12" i="2" s="1"/>
  <c r="D13" i="2" a="1"/>
  <c r="D13" i="2" s="1"/>
  <c r="D21" i="2" a="1"/>
  <c r="D21" i="2" s="1"/>
  <c r="D7" i="2" a="1"/>
  <c r="D7" i="2" s="1"/>
  <c r="D5" i="2" a="1"/>
  <c r="D5" i="2" s="1"/>
  <c r="D11" i="2" a="1"/>
  <c r="D11" i="2" s="1"/>
  <c r="D18" i="2" a="1"/>
  <c r="D18" i="2" s="1"/>
  <c r="D25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<sst xmlns="http://schemas.openxmlformats.org/spreadsheetml/2006/main" count="152" uniqueCount="99">
  <si>
    <t>Farine Francine BIO T55</t>
  </si>
  <si>
    <t>Prix</t>
  </si>
  <si>
    <t>Désignation</t>
  </si>
  <si>
    <t>Noisette décortiquées BIO</t>
  </si>
  <si>
    <t>Amandes BIO</t>
  </si>
  <si>
    <t>Crème fleurette entière Yoplait 30% MG</t>
  </si>
  <si>
    <t>Lait Candia BIO entier frais</t>
  </si>
  <si>
    <t>Œufs Moyens Loué Fermier Label Rouge</t>
  </si>
  <si>
    <t>Œufs Moyens BIO village</t>
  </si>
  <si>
    <t>Lait Lactel BIO demi-écrémé</t>
  </si>
  <si>
    <t>Lait Lactel BIO entier</t>
  </si>
  <si>
    <t xml:space="preserve">Mascarpone Galbani </t>
  </si>
  <si>
    <t>Sucre cassonade Daddy</t>
  </si>
  <si>
    <t>Maizenna</t>
  </si>
  <si>
    <t>Œufs Moyen BIO Matines</t>
  </si>
  <si>
    <t>Cacao poudre non sucré Vanhouten</t>
  </si>
  <si>
    <t>Beurre AOP Isigny st mer</t>
  </si>
  <si>
    <t>Beurre AOP Grand fermage</t>
  </si>
  <si>
    <t>Beurre AOP Surgères</t>
  </si>
  <si>
    <t>ŒUFS</t>
  </si>
  <si>
    <t>Qt</t>
  </si>
  <si>
    <t>Prix au kilo</t>
  </si>
  <si>
    <t>Poids (kg)</t>
  </si>
  <si>
    <t>Poids</t>
  </si>
  <si>
    <t>Prix TTC</t>
  </si>
  <si>
    <t>Chocolat Nestlé lait</t>
  </si>
  <si>
    <t>Produit</t>
  </si>
  <si>
    <t xml:space="preserve"> </t>
  </si>
  <si>
    <t>Lait Grandlait 1/2 écrémé frais</t>
  </si>
  <si>
    <t>Lait Grandlait entier frais</t>
  </si>
  <si>
    <t>Crème fleurette légère Yoplait 15% MG</t>
  </si>
  <si>
    <t>Crème entière Yoplait 30% MG</t>
  </si>
  <si>
    <t>Crème entière E.GRAINDORGE 42% MG</t>
  </si>
  <si>
    <t>BLANC Œufs Moyens Loué Fermier Label Rouge</t>
  </si>
  <si>
    <t>Farine Tablier Blanc T45</t>
  </si>
  <si>
    <t>Farine Francine T45</t>
  </si>
  <si>
    <t>Farine cœur de blé fluide T45</t>
  </si>
  <si>
    <t>Farine cœur de blé BIO T65</t>
  </si>
  <si>
    <t>Sucre poudre blond Blonvilliers</t>
  </si>
  <si>
    <t>Sucre extra fin Daddy</t>
  </si>
  <si>
    <t>Sucre cassonade La Perruche</t>
  </si>
  <si>
    <t>Sucre poudre Beghin Say</t>
  </si>
  <si>
    <t>Sucre glace Daddy</t>
  </si>
  <si>
    <t>Sucre extra fin Beghin Say</t>
  </si>
  <si>
    <t>Sucre glace Beghin Say</t>
  </si>
  <si>
    <t>Sucre poudre Saint-Louis</t>
  </si>
  <si>
    <t>Noix de coco rapée Sainte Lucie</t>
  </si>
  <si>
    <t>Noisettes en poudre Sainte Lucie</t>
  </si>
  <si>
    <t>Amandes en poudre Sainte Lucie</t>
  </si>
  <si>
    <t>Œufs Moyens BIO Lustucru</t>
  </si>
  <si>
    <t>Œufs Moyens Marque Repère Label Rouge</t>
  </si>
  <si>
    <t>Œufs Moyen Marque Repère plein air</t>
  </si>
  <si>
    <t>Œufs Moyens Cocorette plein air</t>
  </si>
  <si>
    <t>JAUNE Œufs Moyens Loué Fermier Label Rouge</t>
  </si>
  <si>
    <t>Energie</t>
  </si>
  <si>
    <t>dont saturées</t>
  </si>
  <si>
    <t>Fibres</t>
  </si>
  <si>
    <t>Protéines</t>
  </si>
  <si>
    <t>Sel</t>
  </si>
  <si>
    <t>Sucre poudre Béghin Say</t>
  </si>
  <si>
    <t>Energies</t>
  </si>
  <si>
    <t>MG</t>
  </si>
  <si>
    <t>MG saturées</t>
  </si>
  <si>
    <t>Sucres</t>
  </si>
  <si>
    <t>SC saturées</t>
  </si>
  <si>
    <t>Matières Grasses</t>
  </si>
  <si>
    <t>pour 100 gr</t>
  </si>
  <si>
    <t>Pâte feuilletée inversée</t>
  </si>
  <si>
    <t>Eau</t>
  </si>
  <si>
    <t>PREPARATIONS</t>
  </si>
  <si>
    <t>Pâte feuilletée classique</t>
  </si>
  <si>
    <t>Nutella maison</t>
  </si>
  <si>
    <t>Lait Régilait entier poudre</t>
  </si>
  <si>
    <t>Praliné amandes/noisettes</t>
  </si>
  <si>
    <t>Préparation</t>
  </si>
  <si>
    <t>Crème entière AOP Isigny ste Mère 40% MG</t>
  </si>
  <si>
    <t>Chocolat Nestlé noir 52%</t>
  </si>
  <si>
    <t>Chocolat Nestlé lait 40%</t>
  </si>
  <si>
    <t>Chocolat Nestlé blanc</t>
  </si>
  <si>
    <t>Chocolat Nestlé noir absolu 70%</t>
  </si>
  <si>
    <t>Lait Lactel demi-écrémé</t>
  </si>
  <si>
    <t>Lait Régilait demi-écrémé poudre</t>
  </si>
  <si>
    <t>Lait Régilait BIOS écrémé poudre</t>
  </si>
  <si>
    <t>Chocolat Nestlé noir BIO 57%</t>
  </si>
  <si>
    <t>Chocolat Nestlé lait caramel 37%</t>
  </si>
  <si>
    <t>Chocolat Nestlé lait praliné 38%</t>
  </si>
  <si>
    <t>Chocolat Nestlé noir corsé 65%</t>
  </si>
  <si>
    <t>Huile Fruits d'or tournesol</t>
  </si>
  <si>
    <t xml:space="preserve">Huile TRAMIER pépin de raisin </t>
  </si>
  <si>
    <t>Pâte à choux</t>
  </si>
  <si>
    <t>Rhum Negrita brun</t>
  </si>
  <si>
    <t>Sucre glace Saint Louis</t>
  </si>
  <si>
    <t>Crème fleurette entière Elle&amp;Vire 31% MG</t>
  </si>
  <si>
    <t>Chocolat Valrhona noir Caraibes 66%</t>
  </si>
  <si>
    <t>Chocolat Valrhona lait Jivara 40%</t>
  </si>
  <si>
    <t>Chocolat Valrhona blanc Ivoire 35%</t>
  </si>
  <si>
    <t>Chocolat Cacao Bary blanc Zéphyr 34%</t>
  </si>
  <si>
    <t>Chocolat Cacao Bary lait Alunga 41%</t>
  </si>
  <si>
    <t>Chocolat Cacao Bary noir Inaya 65%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</si>
</sst>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.000"/>
    <numFmt numFmtId="166" formatCode="#,##0.000_ ;\-#,##0.00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1" fillId="0" borderId="1" xfId="0" applyFont="1" applyBorder="1"/>
    <xf numFmtId="164" fontId="1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64" fontId="2" fillId="0" borderId="2" xfId="0" applyNumberFormat="1" applyFont="1" applyBorder="1"/>
    <xf numFmtId="165" fontId="0" fillId="0" borderId="1" xfId="0" applyNumberFormat="1" applyBorder="1" applyAlignment="1">
      <alignment horizontal="right"/>
    </xf>
    <xf numFmtId="0" fontId="0" fillId="0" borderId="4" xfId="0" applyBorder="1"/>
    <xf numFmtId="165" fontId="0" fillId="0" borderId="4" xfId="0" applyNumberFormat="1" applyBorder="1" applyAlignment="1">
      <alignment horizontal="right"/>
    </xf>
    <xf numFmtId="0" fontId="1" fillId="0" borderId="0" xfId="0" applyNumberFormat="1" applyFont="1"/>
    <xf numFmtId="0" fontId="1" fillId="0" borderId="5" xfId="0" applyFont="1" applyBorder="1"/>
    <xf numFmtId="165" fontId="1" fillId="0" borderId="6" xfId="0" applyNumberFormat="1" applyFont="1" applyBorder="1" applyAlignment="1">
      <alignment horizontal="right"/>
    </xf>
    <xf numFmtId="164" fontId="1" fillId="0" borderId="7" xfId="0" applyNumberFormat="1" applyFont="1" applyBorder="1" applyAlignment="1">
      <alignment horizontal="right"/>
    </xf>
    <xf numFmtId="0" fontId="0" fillId="0" borderId="3" xfId="0" applyBorder="1"/>
    <xf numFmtId="166" fontId="2" fillId="0" borderId="2" xfId="0" applyNumberFormat="1" applyFont="1" applyBorder="1" applyAlignment="1">
      <alignment horizontal="right"/>
    </xf>
    <xf numFmtId="0" fontId="0" fillId="0" borderId="8" xfId="0" applyBorder="1"/>
    <xf numFmtId="165" fontId="0" fillId="0" borderId="1" xfId="0" applyNumberFormat="1" applyBorder="1"/>
    <xf numFmtId="0" fontId="0" fillId="0" borderId="9" xfId="0" applyFill="1" applyBorder="1"/>
    <xf numFmtId="164" fontId="0" fillId="0" borderId="9" xfId="0" applyNumberFormat="1" applyFill="1" applyBorder="1"/>
    <xf numFmtId="0" fontId="0" fillId="0" borderId="1" xfId="0" applyFill="1" applyBorder="1"/>
    <xf numFmtId="164" fontId="0" fillId="0" borderId="1" xfId="0" applyNumberFormat="1" applyFill="1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1" xfId="0" applyFill="1" applyBorder="1"/>
    <xf numFmtId="164" fontId="0" fillId="2" borderId="1" xfId="0" applyNumberFormat="1" applyFill="1" applyBorder="1"/>
    <xf numFmtId="0" fontId="0" fillId="0" borderId="0" xfId="0" applyProtection="1"/>
    <xf numFmtId="0" fontId="3" fillId="0" borderId="0" xfId="0" applyFont="1"/>
    <xf numFmtId="164" fontId="0" fillId="3" borderId="1" xfId="0" applyNumberFormat="1" applyFill="1" applyBorder="1"/>
    <xf numFmtId="165" fontId="0" fillId="2" borderId="1" xfId="0" applyNumberFormat="1" applyFill="1" applyBorder="1"/>
    <xf numFmtId="0" fontId="1" fillId="0" borderId="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</cellXfs>
  <cellStyles count="1">
    <cellStyle name="Normal" xfId="0" builtinId="0"/>
  </cellStyles>
  <dxfs count="4"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.0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F332189-BF75-470F-8629-E404F58B23EF}" name="Tableau5" displayName="Tableau5" ref="B3:D25" totalsRowShown="0" tableBorderDxfId="3">
  <autoFilter ref="B3:D25" xr:uid="{CFDC1D1D-4F7C-4831-A33A-5F2321096748}"/>
  <tableColumns count="3">
    <tableColumn id="1" xr3:uid="{2ADC1E67-353D-4151-9EDB-099A2BF76A42}" name="Produit" dataDxfId="2"/>
    <tableColumn id="2" xr3:uid="{45F9040C-6139-4E5D-875D-2513B77BEFF5}" name="Poids" dataDxfId="1"/>
    <tableColumn id="3" xr3:uid="{61BA5D46-B4B8-410B-9EDA-67C95E6968DE}" name="Prix TT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E7A27-04CD-4932-9F51-D61D1F8A06BF}">
  <dimension ref="B3:I26"/>
  <sheetViews>
    <sheetView zoomScaleNormal="100" workbookViewId="0">
      <selection activeCell="G25" sqref="G25"/>
    </sheetView>
  </sheetViews>
  <sheetFormatPr baseColWidth="10" defaultColWidth="10.7265625" defaultRowHeight="14.5" x14ac:dyDescent="0.35"/>
  <cols>
    <col min="1" max="1" width="4.26953125" customWidth="1"/>
    <col min="2" max="2" width="44.453125" customWidth="1"/>
    <col min="3" max="3" width="12.1796875" style="8" customWidth="1"/>
    <col min="4" max="4" width="12.453125" style="1" customWidth="1"/>
    <col min="5" max="5" width="17.26953125" customWidth="1"/>
    <col min="6" max="6" width="6.26953125" customWidth="1"/>
    <col min="7" max="7" width="16.81640625" customWidth="1"/>
    <col min="8" max="8" width="7.54296875" customWidth="1"/>
    <col min="9" max="9" width="6.7265625" style="1" customWidth="1"/>
  </cols>
  <sheetData>
    <row r="3" spans="2:8" ht="15" thickBot="1" x14ac:dyDescent="0.4">
      <c r="B3" s="14" t="s">
        <v>26</v>
      </c>
      <c r="C3" s="15" t="s">
        <v>23</v>
      </c>
      <c r="D3" s="16" t="s">
        <v>24</v>
      </c>
    </row>
    <row r="4" spans="2:8" x14ac:dyDescent="0.35">
      <c r="B4" s="11" t="s">
        <v>3</v>
      </c>
      <c r="C4" s="12">
        <v>0.6</v>
      </c>
      <c r="D4" s="6" cm="1">
        <f t="array" ref="D4">SUMPRODUCT((Prix!$B$5:$B$71=B4)*(Prix!$E$5:$E$71*C4))</f>
        <v>11.94</v>
      </c>
      <c r="G4" s="30" t="s">
        <v>54</v>
      </c>
      <c r="H4" s="31"/>
    </row>
    <row r="5" spans="2:8" x14ac:dyDescent="0.35">
      <c r="B5" s="5" t="s">
        <v>42</v>
      </c>
      <c r="C5" s="10">
        <v>0.2</v>
      </c>
      <c r="D5" s="6" cm="1">
        <f t="array" ref="D5">SUMPRODUCT((Prix!$B$5:$B$71=B5)*(Prix!$E$5:$E$71*C5))</f>
        <v>0.42000000000000004</v>
      </c>
      <c r="E5" s="1"/>
      <c r="G5" s="32" t="s">
        <v>65</v>
      </c>
      <c r="H5" s="33"/>
    </row>
    <row r="6" spans="2:8" x14ac:dyDescent="0.35">
      <c r="B6" s="5" t="s">
        <v>41</v>
      </c>
      <c r="C6" s="10">
        <v>0.2</v>
      </c>
      <c r="D6" s="6" cm="1">
        <f t="array" ref="D6">SUMPRODUCT((Prix!$B$5:$B$71=B6)*(Prix!$E$5:$E$71*C6))</f>
        <v>0.19800000000000001</v>
      </c>
      <c r="E6" s="1"/>
      <c r="G6" s="32" t="s">
        <v>55</v>
      </c>
      <c r="H6" s="33"/>
    </row>
    <row r="7" spans="2:8" x14ac:dyDescent="0.35">
      <c r="B7" s="5" t="s">
        <v>88</v>
      </c>
      <c r="C7" s="10">
        <v>0.02</v>
      </c>
      <c r="D7" s="6" cm="1">
        <f t="array" ref="D7">SUMPRODUCT((Prix!$B$5:$B$71=B7)*(Prix!$E$5:$E$71*C7))</f>
        <v>0.1008</v>
      </c>
      <c r="E7" s="1"/>
      <c r="G7" s="32" t="s">
        <v>63</v>
      </c>
      <c r="H7" s="33"/>
    </row>
    <row r="8" spans="2:8" x14ac:dyDescent="0.35">
      <c r="B8" s="5" t="s">
        <v>72</v>
      </c>
      <c r="C8" s="10">
        <v>0.05</v>
      </c>
      <c r="D8" s="6" cm="1">
        <f t="array" ref="D8">SUMPRODUCT((Prix!$B$5:$B$71=B8)*(Prix!$E$5:$E$71*C8))</f>
        <v>0.37000000000000011</v>
      </c>
      <c r="E8" s="1"/>
      <c r="G8" s="32" t="s">
        <v>55</v>
      </c>
      <c r="H8" s="33"/>
    </row>
    <row r="9" spans="2:8" x14ac:dyDescent="0.35">
      <c r="B9" s="5" t="s">
        <v>15</v>
      </c>
      <c r="C9" s="10">
        <v>0.02</v>
      </c>
      <c r="D9" s="6" cm="1">
        <f t="array" ref="D9">SUMPRODUCT((Prix!$B$5:$B$71=B9)*(Prix!$E$5:$E$71*C9))</f>
        <v>0.17600000000000002</v>
      </c>
      <c r="E9" s="1"/>
      <c r="G9" s="32" t="s">
        <v>56</v>
      </c>
      <c r="H9" s="33"/>
    </row>
    <row r="10" spans="2:8" x14ac:dyDescent="0.35">
      <c r="B10" s="5" t="s">
        <v>77</v>
      </c>
      <c r="C10" s="10">
        <v>0.25</v>
      </c>
      <c r="D10" s="6" cm="1">
        <f t="array" ref="D10">SUMPRODUCT((Prix!$B$5:$B$71=B10)*(Prix!$E$5:$E$71*C10))</f>
        <v>2.7941176470588234</v>
      </c>
      <c r="E10" s="1"/>
      <c r="G10" s="32" t="s">
        <v>57</v>
      </c>
      <c r="H10" s="33"/>
    </row>
    <row r="11" spans="2:8" ht="15" thickBot="1" x14ac:dyDescent="0.4">
      <c r="B11" s="5" t="s">
        <v>76</v>
      </c>
      <c r="C11" s="10">
        <v>0.05</v>
      </c>
      <c r="D11" s="6" cm="1">
        <f t="array" ref="D11">SUMPRODUCT((Prix!$B$5:$B$71=B11)*(Prix!$E$5:$E$71*C11))</f>
        <v>0.46097560975609753</v>
      </c>
      <c r="E11" s="1"/>
      <c r="G11" s="34" t="s">
        <v>58</v>
      </c>
      <c r="H11" s="35"/>
    </row>
    <row r="12" spans="2:8" x14ac:dyDescent="0.35">
      <c r="B12" s="5"/>
      <c r="C12" s="10"/>
      <c r="D12" s="6" cm="1">
        <f t="array" ref="D12">SUMPRODUCT((Prix!$B$5:$B$71=B12)*(Prix!$E$5:$E$71*C12))</f>
        <v>0</v>
      </c>
      <c r="E12" s="1"/>
    </row>
    <row r="13" spans="2:8" x14ac:dyDescent="0.35">
      <c r="B13" s="5"/>
      <c r="C13" s="10"/>
      <c r="D13" s="6" cm="1">
        <f t="array" ref="D13">SUMPRODUCT((Prix!$B$5:$B$71=B13)*(Prix!$E$5:$E$71*C13))</f>
        <v>0</v>
      </c>
      <c r="E13" s="1"/>
    </row>
    <row r="14" spans="2:8" x14ac:dyDescent="0.35">
      <c r="B14" s="5"/>
      <c r="C14" s="10"/>
      <c r="D14" s="6" cm="1">
        <f t="array" ref="D14">SUMPRODUCT((Prix!$B$5:$B$71=B14)*(Prix!$E$5:$E$71*C14))</f>
        <v>0</v>
      </c>
      <c r="E14" s="1"/>
    </row>
    <row r="15" spans="2:8" x14ac:dyDescent="0.35">
      <c r="B15" s="5"/>
      <c r="C15" s="10"/>
      <c r="D15" s="6" cm="1">
        <f t="array" ref="D15">SUMPRODUCT((Prix!$B$5:$B$71=B15)*(Prix!$E$5:$E$71*C15))</f>
        <v>0</v>
      </c>
      <c r="E15" s="1"/>
    </row>
    <row r="16" spans="2:8" x14ac:dyDescent="0.35">
      <c r="B16" s="5"/>
      <c r="C16" s="10"/>
      <c r="D16" s="6" cm="1">
        <f t="array" ref="D16">SUMPRODUCT((Prix!$B$5:$B$71=B16)*(Prix!$E$5:$E$71*C16))</f>
        <v>0</v>
      </c>
      <c r="E16" s="1"/>
    </row>
    <row r="17" spans="2:9" x14ac:dyDescent="0.35">
      <c r="B17" s="5"/>
      <c r="C17" s="10"/>
      <c r="D17" s="6" cm="1">
        <f t="array" ref="D17">SUMPRODUCT((Prix!$B$5:$B$71=B17)*(Prix!$E$5:$E$71*C17))</f>
        <v>0</v>
      </c>
      <c r="E17" s="1"/>
    </row>
    <row r="18" spans="2:9" x14ac:dyDescent="0.35">
      <c r="B18" s="5"/>
      <c r="C18" s="10"/>
      <c r="D18" s="6" cm="1">
        <f t="array" ref="D18">SUMPRODUCT((Prix!$B$5:$B$71=B18)*(Prix!$E$5:$E$71*C18))</f>
        <v>0</v>
      </c>
      <c r="E18" s="1"/>
    </row>
    <row r="19" spans="2:9" x14ac:dyDescent="0.35">
      <c r="B19" s="5"/>
      <c r="C19" s="10"/>
      <c r="D19" s="6" cm="1">
        <f t="array" ref="D19">SUMPRODUCT((Prix!$B$5:$B$71=B19)*(Prix!$E$5:$E$71*C19))</f>
        <v>0</v>
      </c>
      <c r="E19" s="1"/>
    </row>
    <row r="20" spans="2:9" x14ac:dyDescent="0.35">
      <c r="B20" s="5"/>
      <c r="C20" s="10"/>
      <c r="D20" s="6" cm="1">
        <f t="array" ref="D20">SUMPRODUCT((Prix!$B$5:$B$71=B20)*(Prix!$E$5:$E$71*C20))</f>
        <v>0</v>
      </c>
      <c r="E20" s="1"/>
    </row>
    <row r="21" spans="2:9" x14ac:dyDescent="0.35">
      <c r="B21" s="5"/>
      <c r="C21" s="10"/>
      <c r="D21" s="6" cm="1">
        <f t="array" ref="D21">SUMPRODUCT((Prix!$B$5:$B$71=B21)*(Prix!$E$5:$E$71*C21))</f>
        <v>0</v>
      </c>
      <c r="E21" s="1"/>
    </row>
    <row r="22" spans="2:9" x14ac:dyDescent="0.35">
      <c r="B22" s="5"/>
      <c r="C22" s="10"/>
      <c r="D22" s="6" cm="1">
        <f t="array" ref="D22">SUMPRODUCT((Prix!$B$5:$B$71=B22)*(Prix!$E$5:$E$71*C22))</f>
        <v>0</v>
      </c>
      <c r="E22" s="1"/>
    </row>
    <row r="23" spans="2:9" x14ac:dyDescent="0.35">
      <c r="B23" s="5"/>
      <c r="C23" s="10"/>
      <c r="D23" s="6" cm="1">
        <f t="array" ref="D23">SUMPRODUCT((Prix!$B$5:$B$71=B23)*(Prix!$E$5:$E$71*C23))</f>
        <v>0</v>
      </c>
      <c r="E23" s="1"/>
    </row>
    <row r="24" spans="2:9" ht="15" thickBot="1" x14ac:dyDescent="0.4">
      <c r="B24" s="17"/>
      <c r="C24" s="10"/>
      <c r="D24" s="6" cm="1">
        <f t="array" ref="D24">SUMPRODUCT((Prix!$B$5:$B$71=B24)*(Prix!$E$5:$E$71*C24))</f>
        <v>0</v>
      </c>
      <c r="E24" s="1"/>
    </row>
    <row r="25" spans="2:9" ht="21.5" thickBot="1" x14ac:dyDescent="0.55000000000000004">
      <c r="B25" s="19" t="s">
        <v>27</v>
      </c>
      <c r="C25" s="18" t="str">
        <f>SUM(C4:C24) &amp;" kg"</f>
        <v>1,39 kg</v>
      </c>
      <c r="D25" s="9">
        <f>SUM(D4:D24)</f>
        <v>16.459893256814922</v>
      </c>
      <c r="E25" s="13"/>
    </row>
    <row r="26" spans="2:9" x14ac:dyDescent="0.35">
      <c r="B26" s="8"/>
      <c r="C26" s="1"/>
      <c r="D26"/>
      <c r="H26" s="1"/>
      <c r="I26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181FD04-167F-4B99-AD54-EA5820247545}">
          <x14:formula1>
            <xm:f>Prix!$B$9:$B$71</xm:f>
          </x14:formula1>
          <xm:sqref>B4:B24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09587-E293-4FB1-9705-DAFE0D4E3760}">
  <dimension ref="B4:I80"/>
  <sheetViews>
    <sheetView tabSelected="1" topLeftCell="A55" zoomScale="108" zoomScaleNormal="108" workbookViewId="0">
      <selection activeCell="B41" sqref="B41"/>
    </sheetView>
  </sheetViews>
  <sheetFormatPr baseColWidth="10" defaultColWidth="10.7265625" defaultRowHeight="14.5" x14ac:dyDescent="0.35"/>
  <cols>
    <col min="1" max="1" width="3.54296875" customWidth="1"/>
    <col min="2" max="2" width="43.26953125" customWidth="1"/>
    <col min="3" max="3" width="10.81640625" style="7"/>
    <col min="4" max="4" width="11.453125" style="1"/>
    <col min="5" max="5" width="10.81640625" style="1"/>
    <col min="7" max="7" width="38.453125" customWidth="1"/>
    <col min="8" max="8" width="8" customWidth="1"/>
  </cols>
  <sheetData>
    <row r="4" spans="2:9" x14ac:dyDescent="0.35">
      <c r="B4" s="3" t="s">
        <v>2</v>
      </c>
      <c r="C4" s="3" t="s">
        <v>22</v>
      </c>
      <c r="D4" s="4" t="s">
        <v>1</v>
      </c>
      <c r="E4" s="3" t="s">
        <v>21</v>
      </c>
    </row>
    <row r="5" spans="2:9" x14ac:dyDescent="0.35">
      <c r="B5" s="5" t="s">
        <v>37</v>
      </c>
      <c r="C5" s="10">
        <v>1</v>
      </c>
      <c r="D5" s="6">
        <v>0.82</v>
      </c>
      <c r="E5" s="6">
        <f t="shared" ref="E5:E10" si="0">(1/C5)*D5</f>
        <v>0.82</v>
      </c>
      <c r="G5" s="3" t="s">
        <v>19</v>
      </c>
      <c r="H5" s="3" t="s">
        <v>20</v>
      </c>
      <c r="I5" s="4" t="s">
        <v>1</v>
      </c>
    </row>
    <row r="6" spans="2:9" x14ac:dyDescent="0.35">
      <c r="B6" s="5" t="s">
        <v>36</v>
      </c>
      <c r="C6" s="10">
        <v>1</v>
      </c>
      <c r="D6" s="6">
        <v>0.82</v>
      </c>
      <c r="E6" s="6">
        <f t="shared" si="0"/>
        <v>0.82</v>
      </c>
      <c r="G6" s="5" t="s">
        <v>7</v>
      </c>
      <c r="H6" s="5">
        <v>1</v>
      </c>
      <c r="I6" s="6">
        <v>0.32</v>
      </c>
    </row>
    <row r="7" spans="2:9" x14ac:dyDescent="0.35">
      <c r="B7" s="5" t="s">
        <v>34</v>
      </c>
      <c r="C7" s="10">
        <v>1</v>
      </c>
      <c r="D7" s="6">
        <v>0.49</v>
      </c>
      <c r="E7" s="6">
        <f t="shared" si="0"/>
        <v>0.49</v>
      </c>
      <c r="G7" s="5" t="s">
        <v>8</v>
      </c>
      <c r="H7" s="5">
        <v>1</v>
      </c>
      <c r="I7" s="6">
        <v>0.27</v>
      </c>
    </row>
    <row r="8" spans="2:9" x14ac:dyDescent="0.35">
      <c r="B8" s="5" t="s">
        <v>35</v>
      </c>
      <c r="C8" s="10">
        <v>1.4</v>
      </c>
      <c r="D8" s="6">
        <v>1.2</v>
      </c>
      <c r="E8" s="6">
        <f t="shared" si="0"/>
        <v>0.8571428571428571</v>
      </c>
      <c r="G8" s="23" t="s">
        <v>52</v>
      </c>
      <c r="H8" s="23">
        <v>1</v>
      </c>
      <c r="I8" s="24">
        <v>0.23</v>
      </c>
    </row>
    <row r="9" spans="2:9" x14ac:dyDescent="0.35">
      <c r="B9" s="5" t="s">
        <v>0</v>
      </c>
      <c r="C9" s="10">
        <v>1</v>
      </c>
      <c r="D9" s="6">
        <v>1.76</v>
      </c>
      <c r="E9" s="6">
        <f t="shared" si="0"/>
        <v>1.76</v>
      </c>
      <c r="G9" s="21" t="s">
        <v>50</v>
      </c>
      <c r="H9" s="21">
        <v>1</v>
      </c>
      <c r="I9" s="22">
        <v>0.25</v>
      </c>
    </row>
    <row r="10" spans="2:9" x14ac:dyDescent="0.35">
      <c r="B10" s="5" t="s">
        <v>13</v>
      </c>
      <c r="C10" s="10">
        <v>0.4</v>
      </c>
      <c r="D10" s="6">
        <v>1.34</v>
      </c>
      <c r="E10" s="6">
        <f t="shared" si="0"/>
        <v>3.35</v>
      </c>
      <c r="G10" s="5" t="s">
        <v>51</v>
      </c>
      <c r="H10" s="5">
        <v>1</v>
      </c>
      <c r="I10" s="6">
        <v>0.19</v>
      </c>
    </row>
    <row r="11" spans="2:9" x14ac:dyDescent="0.35">
      <c r="B11" s="5" t="s">
        <v>45</v>
      </c>
      <c r="C11" s="10">
        <v>1</v>
      </c>
      <c r="D11" s="6">
        <v>1.03</v>
      </c>
      <c r="E11" s="6">
        <f t="shared" ref="E11" si="1">(1/C11)*D11</f>
        <v>1.03</v>
      </c>
      <c r="G11" s="5" t="s">
        <v>14</v>
      </c>
      <c r="H11" s="5">
        <v>1</v>
      </c>
      <c r="I11" s="6">
        <v>0.36</v>
      </c>
    </row>
    <row r="12" spans="2:9" x14ac:dyDescent="0.35">
      <c r="B12" s="5" t="s">
        <v>41</v>
      </c>
      <c r="C12" s="10">
        <v>1</v>
      </c>
      <c r="D12" s="6">
        <v>0.99</v>
      </c>
      <c r="E12" s="6">
        <f t="shared" ref="E12" si="2">(1/C12)*D12</f>
        <v>0.99</v>
      </c>
      <c r="G12" s="23" t="s">
        <v>49</v>
      </c>
      <c r="H12" s="23">
        <v>1</v>
      </c>
      <c r="I12" s="24">
        <v>0.41</v>
      </c>
    </row>
    <row r="13" spans="2:9" x14ac:dyDescent="0.35">
      <c r="B13" s="5" t="s">
        <v>39</v>
      </c>
      <c r="C13" s="10">
        <v>0.75</v>
      </c>
      <c r="D13" s="6">
        <v>1.45</v>
      </c>
      <c r="E13" s="6">
        <f t="shared" ref="E13:E56" si="3">(1/C13)*D13</f>
        <v>1.9333333333333331</v>
      </c>
    </row>
    <row r="14" spans="2:9" x14ac:dyDescent="0.35">
      <c r="B14" s="5" t="s">
        <v>43</v>
      </c>
      <c r="C14" s="10">
        <v>1</v>
      </c>
      <c r="D14" s="6">
        <v>1.7</v>
      </c>
      <c r="E14" s="6">
        <f t="shared" ref="E14" si="4">(1/C14)*D14</f>
        <v>1.7</v>
      </c>
    </row>
    <row r="15" spans="2:9" x14ac:dyDescent="0.35">
      <c r="B15" s="5" t="s">
        <v>42</v>
      </c>
      <c r="C15" s="10">
        <v>0.5</v>
      </c>
      <c r="D15" s="6">
        <v>1.05</v>
      </c>
      <c r="E15" s="6">
        <f t="shared" ref="E15:E16" si="5">(1/C15)*D15</f>
        <v>2.1</v>
      </c>
    </row>
    <row r="16" spans="2:9" x14ac:dyDescent="0.35">
      <c r="B16" s="5" t="s">
        <v>44</v>
      </c>
      <c r="C16" s="10">
        <v>0.5</v>
      </c>
      <c r="D16" s="6">
        <v>1.25</v>
      </c>
      <c r="E16" s="6">
        <f t="shared" si="5"/>
        <v>2.5</v>
      </c>
    </row>
    <row r="17" spans="2:5" x14ac:dyDescent="0.35">
      <c r="B17" s="5" t="s">
        <v>91</v>
      </c>
      <c r="C17" s="10">
        <v>1</v>
      </c>
      <c r="D17" s="6">
        <v>1.67</v>
      </c>
      <c r="E17" s="6">
        <f t="shared" si="3"/>
        <v>1.67</v>
      </c>
    </row>
    <row r="18" spans="2:5" x14ac:dyDescent="0.35">
      <c r="B18" s="5" t="s">
        <v>38</v>
      </c>
      <c r="C18" s="10">
        <v>0.75</v>
      </c>
      <c r="D18" s="6">
        <v>1.72</v>
      </c>
      <c r="E18" s="6">
        <f>(1/C18)*D18</f>
        <v>2.293333333333333</v>
      </c>
    </row>
    <row r="19" spans="2:5" x14ac:dyDescent="0.35">
      <c r="B19" s="5" t="s">
        <v>12</v>
      </c>
      <c r="C19" s="10">
        <v>0.75</v>
      </c>
      <c r="D19" s="6">
        <v>1.47</v>
      </c>
      <c r="E19" s="6">
        <f t="shared" ref="E19" si="6">(1/C19)*D19</f>
        <v>1.96</v>
      </c>
    </row>
    <row r="20" spans="2:5" x14ac:dyDescent="0.35">
      <c r="B20" s="5" t="s">
        <v>40</v>
      </c>
      <c r="C20" s="10">
        <v>0.75</v>
      </c>
      <c r="D20" s="6">
        <v>1.65</v>
      </c>
      <c r="E20" s="6">
        <f t="shared" si="3"/>
        <v>2.1999999999999997</v>
      </c>
    </row>
    <row r="21" spans="2:5" x14ac:dyDescent="0.35">
      <c r="B21" s="5" t="s">
        <v>30</v>
      </c>
      <c r="C21" s="10">
        <v>0.38</v>
      </c>
      <c r="D21" s="6">
        <v>1.49</v>
      </c>
      <c r="E21" s="6">
        <f t="shared" ref="E21:E24" si="7">(1/C21)*D21</f>
        <v>3.9210526315789478</v>
      </c>
    </row>
    <row r="22" spans="2:5" x14ac:dyDescent="0.35">
      <c r="B22" s="5" t="s">
        <v>5</v>
      </c>
      <c r="C22" s="10">
        <v>0.38</v>
      </c>
      <c r="D22" s="6">
        <v>1.64</v>
      </c>
      <c r="E22" s="6">
        <f t="shared" si="7"/>
        <v>4.3157894736842106</v>
      </c>
    </row>
    <row r="23" spans="2:5" x14ac:dyDescent="0.35">
      <c r="B23" s="5" t="s">
        <v>92</v>
      </c>
      <c r="C23" s="10">
        <v>0.33</v>
      </c>
      <c r="D23" s="6">
        <v>1.5</v>
      </c>
      <c r="E23" s="6">
        <f t="shared" ref="E23" si="8">(1/C23)*D23</f>
        <v>4.545454545454545</v>
      </c>
    </row>
    <row r="24" spans="2:5" x14ac:dyDescent="0.35">
      <c r="B24" s="5" t="s">
        <v>31</v>
      </c>
      <c r="C24" s="10">
        <v>0.19</v>
      </c>
      <c r="D24" s="6">
        <v>0.82</v>
      </c>
      <c r="E24" s="6">
        <f t="shared" si="7"/>
        <v>4.3157894736842106</v>
      </c>
    </row>
    <row r="25" spans="2:5" x14ac:dyDescent="0.35">
      <c r="B25" s="5" t="s">
        <v>32</v>
      </c>
      <c r="C25" s="10">
        <v>0.75</v>
      </c>
      <c r="D25" s="6">
        <v>3.27</v>
      </c>
      <c r="E25" s="6">
        <f t="shared" si="3"/>
        <v>4.3599999999999994</v>
      </c>
    </row>
    <row r="26" spans="2:5" x14ac:dyDescent="0.35">
      <c r="B26" s="5" t="s">
        <v>75</v>
      </c>
      <c r="C26" s="10">
        <v>0.39600000000000002</v>
      </c>
      <c r="D26" s="6">
        <v>2.59</v>
      </c>
      <c r="E26" s="6">
        <f t="shared" si="3"/>
        <v>6.5404040404040398</v>
      </c>
    </row>
    <row r="27" spans="2:5" x14ac:dyDescent="0.35">
      <c r="B27" s="5" t="s">
        <v>16</v>
      </c>
      <c r="C27" s="10">
        <v>0.25</v>
      </c>
      <c r="D27" s="6">
        <v>2.12</v>
      </c>
      <c r="E27" s="6">
        <f t="shared" si="3"/>
        <v>8.48</v>
      </c>
    </row>
    <row r="28" spans="2:5" x14ac:dyDescent="0.35">
      <c r="B28" s="5" t="s">
        <v>17</v>
      </c>
      <c r="C28" s="10">
        <v>0.25</v>
      </c>
      <c r="D28" s="6">
        <v>1.87</v>
      </c>
      <c r="E28" s="6">
        <f t="shared" si="3"/>
        <v>7.48</v>
      </c>
    </row>
    <row r="29" spans="2:5" x14ac:dyDescent="0.35">
      <c r="B29" s="5" t="s">
        <v>18</v>
      </c>
      <c r="C29" s="10">
        <v>0.25</v>
      </c>
      <c r="D29" s="6">
        <v>2.09</v>
      </c>
      <c r="E29" s="6">
        <f t="shared" si="3"/>
        <v>8.36</v>
      </c>
    </row>
    <row r="30" spans="2:5" x14ac:dyDescent="0.35">
      <c r="B30" s="5" t="s">
        <v>6</v>
      </c>
      <c r="C30" s="10">
        <v>1</v>
      </c>
      <c r="D30" s="6">
        <v>1.77</v>
      </c>
      <c r="E30" s="6">
        <f t="shared" si="3"/>
        <v>1.77</v>
      </c>
    </row>
    <row r="31" spans="2:5" x14ac:dyDescent="0.35">
      <c r="B31" s="5" t="s">
        <v>29</v>
      </c>
      <c r="C31" s="10">
        <v>1</v>
      </c>
      <c r="D31" s="6">
        <v>1.17</v>
      </c>
      <c r="E31" s="6">
        <f t="shared" ref="E31" si="9">(1/C31)*D31</f>
        <v>1.17</v>
      </c>
    </row>
    <row r="32" spans="2:5" x14ac:dyDescent="0.35">
      <c r="B32" s="5" t="s">
        <v>28</v>
      </c>
      <c r="C32" s="10">
        <v>1</v>
      </c>
      <c r="D32" s="6">
        <v>1.08</v>
      </c>
      <c r="E32" s="6">
        <f t="shared" si="3"/>
        <v>1.08</v>
      </c>
    </row>
    <row r="33" spans="2:5" x14ac:dyDescent="0.35">
      <c r="B33" s="5" t="s">
        <v>80</v>
      </c>
      <c r="C33" s="10">
        <v>0.5</v>
      </c>
      <c r="D33" s="6">
        <v>0.67</v>
      </c>
      <c r="E33" s="6">
        <f t="shared" ref="E33" si="10">(1/C33)*D33</f>
        <v>1.34</v>
      </c>
    </row>
    <row r="34" spans="2:5" x14ac:dyDescent="0.35">
      <c r="B34" s="5" t="s">
        <v>9</v>
      </c>
      <c r="C34" s="10">
        <v>0.5</v>
      </c>
      <c r="D34" s="6">
        <v>0.78</v>
      </c>
      <c r="E34" s="6">
        <f t="shared" si="3"/>
        <v>1.56</v>
      </c>
    </row>
    <row r="35" spans="2:5" x14ac:dyDescent="0.35">
      <c r="B35" s="5" t="s">
        <v>10</v>
      </c>
      <c r="C35" s="10">
        <v>0.5</v>
      </c>
      <c r="D35" s="6">
        <v>0.93</v>
      </c>
      <c r="E35" s="6">
        <f t="shared" si="3"/>
        <v>1.86</v>
      </c>
    </row>
    <row r="36" spans="2:5" x14ac:dyDescent="0.35">
      <c r="B36" s="5" t="s">
        <v>82</v>
      </c>
      <c r="C36" s="10">
        <v>0.25</v>
      </c>
      <c r="D36" s="6">
        <v>2.68</v>
      </c>
      <c r="E36" s="6">
        <f t="shared" ref="E36" si="11">(1/C36)*D36</f>
        <v>10.72</v>
      </c>
    </row>
    <row r="37" spans="2:5" x14ac:dyDescent="0.35">
      <c r="B37" s="5" t="s">
        <v>81</v>
      </c>
      <c r="C37" s="10">
        <v>0.3</v>
      </c>
      <c r="D37" s="6">
        <v>1.88</v>
      </c>
      <c r="E37" s="6">
        <f t="shared" si="3"/>
        <v>6.2666666666666666</v>
      </c>
    </row>
    <row r="38" spans="2:5" x14ac:dyDescent="0.35">
      <c r="B38" s="5" t="s">
        <v>72</v>
      </c>
      <c r="C38" s="10">
        <v>0.3</v>
      </c>
      <c r="D38" s="6">
        <v>2.2200000000000002</v>
      </c>
      <c r="E38" s="6">
        <f t="shared" ref="E38" si="12">(1/C38)*D38</f>
        <v>7.4000000000000012</v>
      </c>
    </row>
    <row r="39" spans="2:5" x14ac:dyDescent="0.35">
      <c r="B39" s="5" t="s">
        <v>11</v>
      </c>
      <c r="C39" s="10">
        <v>0.25</v>
      </c>
      <c r="D39" s="6">
        <v>2.2599999999999998</v>
      </c>
      <c r="E39" s="6">
        <f t="shared" si="3"/>
        <v>9.0399999999999991</v>
      </c>
    </row>
    <row r="40" spans="2:5" x14ac:dyDescent="0.35">
      <c r="B40" s="5" t="s">
        <v>79</v>
      </c>
      <c r="C40" s="10">
        <v>0.17</v>
      </c>
      <c r="D40" s="6">
        <v>2.5299999999999998</v>
      </c>
      <c r="E40" s="6">
        <f t="shared" si="3"/>
        <v>14.882352941176467</v>
      </c>
    </row>
    <row r="41" spans="2:5" x14ac:dyDescent="0.35">
      <c r="B41" s="5" t="s">
        <v>86</v>
      </c>
      <c r="C41" s="10">
        <v>0.2</v>
      </c>
      <c r="D41" s="6">
        <v>2.02</v>
      </c>
      <c r="E41" s="6">
        <f t="shared" ref="E41" si="13">(1/C41)*D41</f>
        <v>10.1</v>
      </c>
    </row>
    <row r="42" spans="2:5" x14ac:dyDescent="0.35">
      <c r="B42" s="5" t="s">
        <v>83</v>
      </c>
      <c r="C42" s="10">
        <v>0.17</v>
      </c>
      <c r="D42" s="6">
        <v>2.95</v>
      </c>
      <c r="E42" s="6">
        <f t="shared" ref="E42" si="14">(1/C42)*D42</f>
        <v>17.352941176470587</v>
      </c>
    </row>
    <row r="43" spans="2:5" x14ac:dyDescent="0.35">
      <c r="B43" s="5" t="s">
        <v>76</v>
      </c>
      <c r="C43" s="10">
        <v>0.20499999999999999</v>
      </c>
      <c r="D43" s="6">
        <v>1.89</v>
      </c>
      <c r="E43" s="6">
        <f t="shared" si="3"/>
        <v>9.2195121951219505</v>
      </c>
    </row>
    <row r="44" spans="2:5" x14ac:dyDescent="0.35">
      <c r="B44" s="5" t="s">
        <v>77</v>
      </c>
      <c r="C44" s="10">
        <v>0.17</v>
      </c>
      <c r="D44" s="6">
        <v>1.9</v>
      </c>
      <c r="E44" s="6">
        <f>(1/C44)*D44</f>
        <v>11.176470588235293</v>
      </c>
    </row>
    <row r="45" spans="2:5" x14ac:dyDescent="0.35">
      <c r="B45" s="5" t="s">
        <v>85</v>
      </c>
      <c r="C45" s="10">
        <v>0.17</v>
      </c>
      <c r="D45" s="6">
        <v>1.91</v>
      </c>
      <c r="E45" s="6">
        <f t="shared" ref="E45" si="15">(1/C45)*D45</f>
        <v>11.235294117647058</v>
      </c>
    </row>
    <row r="46" spans="2:5" x14ac:dyDescent="0.35">
      <c r="B46" s="5" t="s">
        <v>84</v>
      </c>
      <c r="C46" s="10">
        <v>0.17</v>
      </c>
      <c r="D46" s="6">
        <v>1.92</v>
      </c>
      <c r="E46" s="6">
        <f t="shared" si="3"/>
        <v>11.294117647058822</v>
      </c>
    </row>
    <row r="47" spans="2:5" x14ac:dyDescent="0.35">
      <c r="B47" s="5" t="s">
        <v>78</v>
      </c>
      <c r="C47" s="10">
        <v>0.18</v>
      </c>
      <c r="D47" s="6">
        <v>1.95</v>
      </c>
      <c r="E47" s="6">
        <f t="shared" si="3"/>
        <v>10.833333333333332</v>
      </c>
    </row>
    <row r="48" spans="2:5" x14ac:dyDescent="0.35">
      <c r="B48" s="5" t="s">
        <v>96</v>
      </c>
      <c r="C48" s="10">
        <v>1</v>
      </c>
      <c r="D48" s="6">
        <v>16.899999999999999</v>
      </c>
      <c r="E48" s="6">
        <f t="shared" si="3"/>
        <v>16.899999999999999</v>
      </c>
    </row>
    <row r="49" spans="2:5" x14ac:dyDescent="0.35">
      <c r="B49" s="5" t="s">
        <v>97</v>
      </c>
      <c r="C49" s="10">
        <v>1</v>
      </c>
      <c r="D49" s="6">
        <v>16.899999999999999</v>
      </c>
      <c r="E49" s="6">
        <f t="shared" si="3"/>
        <v>16.899999999999999</v>
      </c>
    </row>
    <row r="50" spans="2:5" x14ac:dyDescent="0.35">
      <c r="B50" s="5" t="s">
        <v>98</v>
      </c>
      <c r="C50" s="10">
        <v>1</v>
      </c>
      <c r="D50" s="6">
        <v>15.9</v>
      </c>
      <c r="E50" s="6">
        <f t="shared" ref="E50" si="16">(1/C50)*D50</f>
        <v>15.9</v>
      </c>
    </row>
    <row r="51" spans="2:5" x14ac:dyDescent="0.35">
      <c r="B51" s="5" t="s">
        <v>95</v>
      </c>
      <c r="C51" s="10">
        <v>1</v>
      </c>
      <c r="D51" s="6">
        <v>24.6</v>
      </c>
      <c r="E51" s="6">
        <f t="shared" ref="E51" si="17">(1/C51)*D51</f>
        <v>24.6</v>
      </c>
    </row>
    <row r="52" spans="2:5" x14ac:dyDescent="0.35">
      <c r="B52" s="5" t="s">
        <v>94</v>
      </c>
      <c r="C52" s="10">
        <v>1</v>
      </c>
      <c r="D52" s="6">
        <v>24.6</v>
      </c>
      <c r="E52" s="6">
        <f t="shared" si="3"/>
        <v>24.6</v>
      </c>
    </row>
    <row r="53" spans="2:5" x14ac:dyDescent="0.35">
      <c r="B53" s="5" t="s">
        <v>93</v>
      </c>
      <c r="C53" s="10">
        <v>1</v>
      </c>
      <c r="D53" s="6">
        <v>24.6</v>
      </c>
      <c r="E53" s="6">
        <f t="shared" ref="E53" si="18">(1/C53)*D53</f>
        <v>24.6</v>
      </c>
    </row>
    <row r="54" spans="2:5" x14ac:dyDescent="0.35">
      <c r="B54" s="5" t="s">
        <v>15</v>
      </c>
      <c r="C54" s="10">
        <v>0.25</v>
      </c>
      <c r="D54" s="6">
        <v>2.2000000000000002</v>
      </c>
      <c r="E54" s="6">
        <f t="shared" si="3"/>
        <v>8.8000000000000007</v>
      </c>
    </row>
    <row r="55" spans="2:5" x14ac:dyDescent="0.35">
      <c r="B55" s="5" t="s">
        <v>48</v>
      </c>
      <c r="C55" s="10">
        <v>0.1</v>
      </c>
      <c r="D55" s="6">
        <v>3.11</v>
      </c>
      <c r="E55" s="6">
        <f t="shared" ref="E55" si="19">(1/C55)*D55</f>
        <v>31.099999999999998</v>
      </c>
    </row>
    <row r="56" spans="2:5" x14ac:dyDescent="0.35">
      <c r="B56" s="5" t="s">
        <v>47</v>
      </c>
      <c r="C56" s="10">
        <v>0.13700000000000001</v>
      </c>
      <c r="D56" s="6">
        <v>3.08</v>
      </c>
      <c r="E56" s="6">
        <f t="shared" si="3"/>
        <v>22.481751824817515</v>
      </c>
    </row>
    <row r="57" spans="2:5" x14ac:dyDescent="0.35">
      <c r="B57" s="5" t="s">
        <v>46</v>
      </c>
      <c r="C57" s="10">
        <v>0.125</v>
      </c>
      <c r="D57" s="6">
        <v>1.58</v>
      </c>
      <c r="E57" s="6">
        <f t="shared" ref="E57:E65" si="20">(1/C57)*D57</f>
        <v>12.64</v>
      </c>
    </row>
    <row r="58" spans="2:5" x14ac:dyDescent="0.35">
      <c r="B58" s="5" t="s">
        <v>3</v>
      </c>
      <c r="C58" s="10">
        <v>1</v>
      </c>
      <c r="D58" s="6">
        <v>19.899999999999999</v>
      </c>
      <c r="E58" s="6">
        <f t="shared" si="20"/>
        <v>19.899999999999999</v>
      </c>
    </row>
    <row r="59" spans="2:5" x14ac:dyDescent="0.35">
      <c r="B59" s="5" t="s">
        <v>90</v>
      </c>
      <c r="C59" s="10">
        <v>1</v>
      </c>
      <c r="D59" s="6">
        <v>12.8</v>
      </c>
      <c r="E59" s="6">
        <f t="shared" si="20"/>
        <v>12.8</v>
      </c>
    </row>
    <row r="60" spans="2:5" x14ac:dyDescent="0.35">
      <c r="B60" s="5" t="s">
        <v>4</v>
      </c>
      <c r="C60" s="10">
        <v>1</v>
      </c>
      <c r="D60" s="6">
        <v>24.9</v>
      </c>
      <c r="E60" s="6">
        <f t="shared" si="20"/>
        <v>24.9</v>
      </c>
    </row>
    <row r="61" spans="2:5" x14ac:dyDescent="0.35">
      <c r="B61" s="5" t="s">
        <v>88</v>
      </c>
      <c r="C61" s="10">
        <v>1</v>
      </c>
      <c r="D61" s="6">
        <v>5.04</v>
      </c>
      <c r="E61" s="6">
        <f t="shared" si="20"/>
        <v>5.04</v>
      </c>
    </row>
    <row r="62" spans="2:5" x14ac:dyDescent="0.35">
      <c r="B62" s="5" t="s">
        <v>87</v>
      </c>
      <c r="C62" s="10">
        <v>1</v>
      </c>
      <c r="D62" s="6">
        <v>3.49</v>
      </c>
      <c r="E62" s="6">
        <f t="shared" si="20"/>
        <v>3.49</v>
      </c>
    </row>
    <row r="63" spans="2:5" x14ac:dyDescent="0.35">
      <c r="B63" s="5" t="s">
        <v>7</v>
      </c>
      <c r="C63" s="20">
        <v>0.05</v>
      </c>
      <c r="D63" s="6">
        <v>0.32</v>
      </c>
      <c r="E63" s="6">
        <f t="shared" si="20"/>
        <v>6.4</v>
      </c>
    </row>
    <row r="64" spans="2:5" x14ac:dyDescent="0.35">
      <c r="B64" s="5" t="s">
        <v>53</v>
      </c>
      <c r="C64" s="20">
        <v>1.4999999999999999E-2</v>
      </c>
      <c r="D64" s="6">
        <v>0.09</v>
      </c>
      <c r="E64" s="6">
        <f t="shared" si="20"/>
        <v>6</v>
      </c>
    </row>
    <row r="65" spans="2:7" x14ac:dyDescent="0.35">
      <c r="B65" s="5" t="s">
        <v>33</v>
      </c>
      <c r="C65" s="20">
        <v>0.03</v>
      </c>
      <c r="D65" s="6">
        <v>0.19</v>
      </c>
      <c r="E65" s="6">
        <f t="shared" si="20"/>
        <v>6.3333333333333339</v>
      </c>
    </row>
    <row r="66" spans="2:7" x14ac:dyDescent="0.35">
      <c r="B66" s="42" t="s">
        <v>69</v>
      </c>
      <c r="C66" s="43"/>
      <c r="D66" s="43"/>
      <c r="E66" s="44"/>
    </row>
    <row r="67" spans="2:7" x14ac:dyDescent="0.35">
      <c r="B67" s="5" t="s">
        <v>70</v>
      </c>
      <c r="C67" s="20">
        <v>1</v>
      </c>
      <c r="D67" s="40"/>
      <c r="E67" s="6">
        <f>SUMPRODUCT(1/VLOOKUP(Prix!B67,Préparations!$A$2:$C$35,2,FALSE)*VLOOKUP(Prix!B67,Préparations!$A$2:$C$35,3,FALSE))</f>
        <v>3.4492610837438429</v>
      </c>
    </row>
    <row r="68" spans="2:7" x14ac:dyDescent="0.35">
      <c r="B68" s="5" t="s">
        <v>67</v>
      </c>
      <c r="C68" s="20">
        <v>1</v>
      </c>
      <c r="D68" s="40"/>
      <c r="E68" s="6">
        <f>SUMPRODUCT(1/VLOOKUP(Prix!B68,Préparations!$A$2:$C$35,2,FALSE)*VLOOKUP(Prix!B68,Préparations!$A$2:$C$35,3,FALSE))</f>
        <v>3.693233082706767</v>
      </c>
    </row>
    <row r="69" spans="2:7" x14ac:dyDescent="0.35">
      <c r="B69" s="5" t="s">
        <v>73</v>
      </c>
      <c r="C69" s="20">
        <v>1</v>
      </c>
      <c r="D69" s="40"/>
      <c r="E69" s="6">
        <f>SUMPRODUCT(1/VLOOKUP(Prix!B69,Préparations!$A$2:$C$35,2,FALSE)*VLOOKUP(Prix!B69,Préparations!$A$2:$C$35,3,FALSE))</f>
        <v>8.3408571428571427</v>
      </c>
    </row>
    <row r="70" spans="2:7" x14ac:dyDescent="0.35">
      <c r="B70" s="5" t="s">
        <v>71</v>
      </c>
      <c r="C70" s="20">
        <v>1</v>
      </c>
      <c r="D70" s="40"/>
      <c r="E70" s="6">
        <f>SUMPRODUCT(1/VLOOKUP(Prix!B70,Préparations!$A$2:$C$35,2,FALSE)*VLOOKUP(Prix!B70,Préparations!$A$2:$C$35,3,FALSE))</f>
        <v>11.851021286143318</v>
      </c>
    </row>
    <row r="71" spans="2:7" x14ac:dyDescent="0.35">
      <c r="B71" s="5" t="s">
        <v>89</v>
      </c>
      <c r="C71" s="20">
        <v>1</v>
      </c>
      <c r="D71" s="40"/>
      <c r="E71" s="6">
        <f>SUMPRODUCT(1/VLOOKUP(Prix!B71,Préparations!$A$2:$C$35,2,FALSE)*VLOOKUP(Prix!B71,Préparations!$A$2:$C$35,3,FALSE))</f>
        <v>3.5557102558936129</v>
      </c>
    </row>
    <row r="80" spans="2:7" x14ac:dyDescent="0.35">
      <c r="G80" s="2"/>
    </row>
  </sheetData>
  <mergeCells count="1">
    <mergeCell ref="B66:E6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D931B-3CD0-467D-B7C9-D955FE7DF9CC}">
  <dimension ref="A1:E35"/>
  <sheetViews>
    <sheetView zoomScale="130" zoomScaleNormal="130" workbookViewId="0">
      <selection activeCell="D15" sqref="D15"/>
    </sheetView>
  </sheetViews>
  <sheetFormatPr baseColWidth="10" defaultRowHeight="14.5" x14ac:dyDescent="0.35"/>
  <cols>
    <col min="1" max="1" width="23.54296875" customWidth="1"/>
    <col min="4" max="4" width="25.453125" customWidth="1"/>
  </cols>
  <sheetData>
    <row r="1" spans="1:5" x14ac:dyDescent="0.35">
      <c r="A1" s="3" t="s">
        <v>74</v>
      </c>
      <c r="B1" s="3" t="s">
        <v>22</v>
      </c>
      <c r="C1" s="3" t="s">
        <v>1</v>
      </c>
    </row>
    <row r="2" spans="1:5" x14ac:dyDescent="0.35">
      <c r="A2" s="3" t="s">
        <v>67</v>
      </c>
      <c r="B2" s="36">
        <f>SUM(B3:B7)</f>
        <v>0.85499999999999998</v>
      </c>
      <c r="C2" s="37">
        <f>SUM(C3:C7)</f>
        <v>3.1577142857142859</v>
      </c>
    </row>
    <row r="3" spans="1:5" x14ac:dyDescent="0.35">
      <c r="A3" s="5" t="s">
        <v>16</v>
      </c>
      <c r="B3" s="20">
        <v>0.3</v>
      </c>
      <c r="C3" s="6" cm="1">
        <f t="array" ref="C3">SUMPRODUCT((Prix!$B$5:$B$65=A3)*(Prix!$E$5:$E$65*B3))</f>
        <v>2.544</v>
      </c>
    </row>
    <row r="4" spans="1:5" x14ac:dyDescent="0.35">
      <c r="A4" s="5" t="s">
        <v>0</v>
      </c>
      <c r="B4" s="20">
        <v>0.3</v>
      </c>
      <c r="C4" s="6" cm="1">
        <f t="array" ref="C4">SUMPRODUCT((Prix!$B$5:$B$65=A4)*(Prix!$E$5:$E$65*B4))</f>
        <v>0.52800000000000002</v>
      </c>
    </row>
    <row r="5" spans="1:5" x14ac:dyDescent="0.35">
      <c r="A5" s="5" t="s">
        <v>35</v>
      </c>
      <c r="B5" s="20">
        <v>0.1</v>
      </c>
      <c r="C5" s="6" cm="1">
        <f t="array" ref="C5">SUMPRODUCT((Prix!$B$5:$B$65=A5)*(Prix!$E$5:$E$65*B5))</f>
        <v>8.5714285714285715E-2</v>
      </c>
    </row>
    <row r="6" spans="1:5" x14ac:dyDescent="0.35">
      <c r="A6" s="5" t="s">
        <v>68</v>
      </c>
      <c r="B6" s="20">
        <v>0.15</v>
      </c>
      <c r="C6" s="6" cm="1">
        <f t="array" ref="C6">SUMPRODUCT((Prix!$B$5:$B$65=A6)*(Prix!$E$5:$E$65*B6))</f>
        <v>0</v>
      </c>
    </row>
    <row r="7" spans="1:5" x14ac:dyDescent="0.35">
      <c r="A7" s="5" t="s">
        <v>58</v>
      </c>
      <c r="B7" s="20">
        <v>5.0000000000000001E-3</v>
      </c>
      <c r="C7" s="6" cm="1">
        <f t="array" ref="C7">SUMPRODUCT((Prix!$B$5:$B$65=A7)*(Prix!$E$5:$E$65*B7))</f>
        <v>0</v>
      </c>
    </row>
    <row r="8" spans="1:5" x14ac:dyDescent="0.35">
      <c r="A8" s="3" t="s">
        <v>70</v>
      </c>
      <c r="B8" s="41">
        <f>SUM(B9:B13)</f>
        <v>0.58000000000000007</v>
      </c>
      <c r="C8" s="37">
        <f>SUM(C9:C13)</f>
        <v>2.0005714285714289</v>
      </c>
      <c r="E8" s="38"/>
    </row>
    <row r="9" spans="1:5" x14ac:dyDescent="0.35">
      <c r="A9" s="5" t="s">
        <v>16</v>
      </c>
      <c r="B9" s="20">
        <v>0.2</v>
      </c>
      <c r="C9" s="6" cm="1">
        <f t="array" ref="C9">SUMPRODUCT((Prix!$B$5:$B$65=A9)*(Prix!$E$5:$E$65*B9))</f>
        <v>1.6960000000000002</v>
      </c>
    </row>
    <row r="10" spans="1:5" x14ac:dyDescent="0.35">
      <c r="A10" s="5" t="s">
        <v>0</v>
      </c>
      <c r="B10" s="20">
        <v>0.1</v>
      </c>
      <c r="C10" s="6" cm="1">
        <f t="array" ref="C10">SUMPRODUCT((Prix!$B$5:$B$65=A10)*(Prix!$E$5:$E$65*B10))</f>
        <v>0.17600000000000002</v>
      </c>
    </row>
    <row r="11" spans="1:5" x14ac:dyDescent="0.35">
      <c r="A11" s="5" t="s">
        <v>35</v>
      </c>
      <c r="B11" s="20">
        <v>0.15</v>
      </c>
      <c r="C11" s="6" cm="1">
        <f t="array" ref="C11">SUMPRODUCT((Prix!$B$5:$B$65=A11)*(Prix!$E$5:$E$65*B11))</f>
        <v>0.12857142857142856</v>
      </c>
    </row>
    <row r="12" spans="1:5" x14ac:dyDescent="0.35">
      <c r="A12" s="5" t="s">
        <v>68</v>
      </c>
      <c r="B12" s="20">
        <v>0.125</v>
      </c>
      <c r="C12" s="6" cm="1">
        <f t="array" ref="C12">SUMPRODUCT((Prix!$B$5:$B$65=A12)*(Prix!$E$5:$E$65*B12))</f>
        <v>0</v>
      </c>
    </row>
    <row r="13" spans="1:5" x14ac:dyDescent="0.35">
      <c r="A13" s="5" t="s">
        <v>58</v>
      </c>
      <c r="B13" s="20">
        <v>5.0000000000000001E-3</v>
      </c>
      <c r="C13" s="6" cm="1">
        <f t="array" ref="C13">SUMPRODUCT((Prix!$B$5:$B$65=A13)*(Prix!$E$5:$E$65*B13))</f>
        <v>0</v>
      </c>
    </row>
    <row r="14" spans="1:5" x14ac:dyDescent="0.35">
      <c r="A14" s="3" t="s">
        <v>89</v>
      </c>
      <c r="B14" s="41">
        <f>SUM(B15:B21)</f>
        <v>0.70899999999999996</v>
      </c>
      <c r="C14" s="37">
        <f>SUM(C15:C21)</f>
        <v>2.5209985714285716</v>
      </c>
      <c r="E14" s="38"/>
    </row>
    <row r="15" spans="1:5" x14ac:dyDescent="0.35">
      <c r="A15" s="5" t="s">
        <v>9</v>
      </c>
      <c r="B15" s="20">
        <v>0.125</v>
      </c>
      <c r="C15" s="6" cm="1">
        <f t="array" ref="C15">SUMPRODUCT((Prix!$B$5:$B$65=A15)*(Prix!$E$5:$E$65*B15))</f>
        <v>0.19500000000000001</v>
      </c>
    </row>
    <row r="16" spans="1:5" x14ac:dyDescent="0.35">
      <c r="A16" s="5" t="s">
        <v>68</v>
      </c>
      <c r="B16" s="20">
        <v>0.125</v>
      </c>
      <c r="C16" s="6" cm="1">
        <f t="array" ref="C16">SUMPRODUCT((Prix!$B$5:$B$65=A16)*(Prix!$E$5:$E$65*B16))</f>
        <v>0</v>
      </c>
    </row>
    <row r="17" spans="1:3" x14ac:dyDescent="0.35">
      <c r="A17" s="5" t="s">
        <v>35</v>
      </c>
      <c r="B17" s="20">
        <v>0.14399999999999999</v>
      </c>
      <c r="C17" s="6" cm="1">
        <f t="array" ref="C17">SUMPRODUCT((Prix!$B$5:$B$65=A17)*(Prix!$E$5:$E$65*B17))</f>
        <v>0.12342857142857142</v>
      </c>
    </row>
    <row r="18" spans="1:3" x14ac:dyDescent="0.35">
      <c r="A18" s="5" t="s">
        <v>18</v>
      </c>
      <c r="B18" s="20">
        <v>0.11</v>
      </c>
      <c r="C18" s="6" cm="1">
        <f t="array" ref="C18">SUMPRODUCT((Prix!$B$5:$B$65=A18)*(Prix!$E$5:$E$65*B18))</f>
        <v>0.91959999999999997</v>
      </c>
    </row>
    <row r="19" spans="1:3" x14ac:dyDescent="0.35">
      <c r="A19" s="5" t="s">
        <v>7</v>
      </c>
      <c r="B19" s="20">
        <v>0.2</v>
      </c>
      <c r="C19" s="6" cm="1">
        <f t="array" ref="C19">SUMPRODUCT((Prix!$B$5:$B$65=A19)*(Prix!$E$5:$E$65*B19))</f>
        <v>1.2800000000000002</v>
      </c>
    </row>
    <row r="20" spans="1:3" x14ac:dyDescent="0.35">
      <c r="A20" s="5" t="s">
        <v>41</v>
      </c>
      <c r="B20" s="20">
        <v>3.0000000000000001E-3</v>
      </c>
      <c r="C20" s="6" cm="1">
        <f t="array" ref="C20">SUMPRODUCT((Prix!$B$5:$B$65=A20)*(Prix!$E$5:$E$65*B20))</f>
        <v>2.97E-3</v>
      </c>
    </row>
    <row r="21" spans="1:3" x14ac:dyDescent="0.35">
      <c r="A21" s="5" t="s">
        <v>58</v>
      </c>
      <c r="B21" s="20">
        <v>2E-3</v>
      </c>
      <c r="C21" s="6" cm="1">
        <f t="array" ref="C21">SUMPRODUCT((Prix!$B$5:$B$65=A21)*(Prix!$E$5:$E$65*B21))</f>
        <v>0</v>
      </c>
    </row>
    <row r="22" spans="1:3" x14ac:dyDescent="0.35">
      <c r="A22" s="3" t="s">
        <v>71</v>
      </c>
      <c r="B22" s="36">
        <f>SUM(B23:B31)</f>
        <v>0.69700000000000006</v>
      </c>
      <c r="C22" s="37">
        <f>SUM(C23:C31)</f>
        <v>8.2601618364418936</v>
      </c>
    </row>
    <row r="23" spans="1:3" x14ac:dyDescent="0.35">
      <c r="A23" s="5" t="s">
        <v>3</v>
      </c>
      <c r="B23" s="20">
        <v>0.3</v>
      </c>
      <c r="C23" s="6" cm="1">
        <f t="array" ref="C23">SUMPRODUCT((Prix!$B$5:$B$65=A23)*(Prix!$E$5:$E$65*B23))</f>
        <v>5.97</v>
      </c>
    </row>
    <row r="24" spans="1:3" x14ac:dyDescent="0.35">
      <c r="A24" s="5" t="s">
        <v>41</v>
      </c>
      <c r="B24" s="20">
        <v>0.1</v>
      </c>
      <c r="C24" s="6" cm="1">
        <f t="array" ref="C24">SUMPRODUCT((Prix!$B$5:$B$65=A24)*(Prix!$E$5:$E$65*B24))</f>
        <v>9.9000000000000005E-2</v>
      </c>
    </row>
    <row r="25" spans="1:3" x14ac:dyDescent="0.35">
      <c r="A25" s="5" t="s">
        <v>44</v>
      </c>
      <c r="B25" s="20">
        <v>0.1</v>
      </c>
      <c r="C25" s="6" cm="1">
        <f t="array" ref="C25">SUMPRODUCT((Prix!$B$5:$B$65=A25)*(Prix!$E$5:$E$65*B25))</f>
        <v>0.25</v>
      </c>
    </row>
    <row r="26" spans="1:3" x14ac:dyDescent="0.35">
      <c r="A26" s="5" t="s">
        <v>77</v>
      </c>
      <c r="B26" s="20">
        <v>0.12</v>
      </c>
      <c r="C26" s="6" cm="1">
        <f t="array" ref="C26">SUMPRODUCT((Prix!$B$5:$B$65=A26)*(Prix!$E$5:$E$65*B26))</f>
        <v>1.3411764705882352</v>
      </c>
    </row>
    <row r="27" spans="1:3" x14ac:dyDescent="0.35">
      <c r="A27" s="5" t="s">
        <v>76</v>
      </c>
      <c r="B27" s="20">
        <v>0.03</v>
      </c>
      <c r="C27" s="6" cm="1">
        <f t="array" ref="C27">SUMPRODUCT((Prix!$B$5:$B$65=A27)*(Prix!$E$5:$E$65*B27))</f>
        <v>0.2765853658536585</v>
      </c>
    </row>
    <row r="28" spans="1:3" x14ac:dyDescent="0.35">
      <c r="A28" s="5" t="s">
        <v>15</v>
      </c>
      <c r="B28" s="20">
        <v>0.01</v>
      </c>
      <c r="C28" s="6" cm="1">
        <f t="array" ref="C28">SUMPRODUCT((Prix!$B$5:$B$65=A28)*(Prix!$E$5:$E$65*B28))</f>
        <v>8.8000000000000009E-2</v>
      </c>
    </row>
    <row r="29" spans="1:3" x14ac:dyDescent="0.35">
      <c r="A29" s="5" t="s">
        <v>88</v>
      </c>
      <c r="B29" s="20">
        <v>0.01</v>
      </c>
      <c r="C29" s="6" cm="1">
        <f t="array" ref="C29">SUMPRODUCT((Prix!$B$5:$B$65=A29)*(Prix!$E$5:$E$65*B29))</f>
        <v>5.04E-2</v>
      </c>
    </row>
    <row r="30" spans="1:3" x14ac:dyDescent="0.35">
      <c r="A30" s="5" t="s">
        <v>72</v>
      </c>
      <c r="B30" s="20">
        <v>2.5000000000000001E-2</v>
      </c>
      <c r="C30" s="6" cm="1">
        <f t="array" ref="C30">SUMPRODUCT((Prix!$B$5:$B$65=A30)*(Prix!$E$5:$E$65*B30))</f>
        <v>0.18500000000000005</v>
      </c>
    </row>
    <row r="31" spans="1:3" x14ac:dyDescent="0.35">
      <c r="A31" s="5" t="s">
        <v>58</v>
      </c>
      <c r="B31" s="20">
        <v>2E-3</v>
      </c>
      <c r="C31" s="6" cm="1">
        <f t="array" ref="C31">SUMPRODUCT((Prix!$B$5:$B$65=A31)*(Prix!$E$5:$E$65*B31))</f>
        <v>0</v>
      </c>
    </row>
    <row r="32" spans="1:3" x14ac:dyDescent="0.35">
      <c r="A32" s="3" t="s">
        <v>73</v>
      </c>
      <c r="B32" s="36">
        <f>SUM(B33:B35)</f>
        <v>1</v>
      </c>
      <c r="C32" s="37">
        <f>SUM(C33:C35)</f>
        <v>8.3408571428571427</v>
      </c>
    </row>
    <row r="33" spans="1:3" x14ac:dyDescent="0.35">
      <c r="A33" s="5" t="s">
        <v>4</v>
      </c>
      <c r="B33" s="20">
        <v>0.3</v>
      </c>
      <c r="C33" s="6" cm="1">
        <f t="array" ref="C33">SUMPRODUCT((Prix!$B$5:$B$65=A33)*(Prix!$E$5:$E$65*B33))</f>
        <v>7.4699999999999989</v>
      </c>
    </row>
    <row r="34" spans="1:3" x14ac:dyDescent="0.35">
      <c r="A34" s="5" t="s">
        <v>0</v>
      </c>
      <c r="B34" s="20">
        <v>0.3</v>
      </c>
      <c r="C34" s="6" cm="1">
        <f t="array" ref="C34">SUMPRODUCT((Prix!$B$5:$B$65=A34)*(Prix!$E$5:$E$65*B34))</f>
        <v>0.52800000000000002</v>
      </c>
    </row>
    <row r="35" spans="1:3" x14ac:dyDescent="0.35">
      <c r="A35" s="5" t="s">
        <v>35</v>
      </c>
      <c r="B35" s="20">
        <v>0.4</v>
      </c>
      <c r="C35" s="6" cm="1">
        <f t="array" ref="C35">SUMPRODUCT((Prix!$B$5:$B$65=A35)*(Prix!$E$5:$E$65*B35))</f>
        <v>0.34285714285714286</v>
      </c>
    </row>
  </sheetData>
  <pageMargins left="0.7" right="0.7" top="0.75" bottom="0.75" header="0.3" footer="0.3"/>
  <pageSetup paperSize="9" orientation="portrait" r:id="rId1"/>
  <ignoredErrors>
    <ignoredError sqref="C22 C8 C32 C14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92A7CE9-27B8-4768-9069-1ED277091C5C}">
          <x14:formula1>
            <xm:f>Prix!$B$5:$B$71</xm:f>
          </x14:formula1>
          <xm:sqref>A9:A11 A33:A35 A3:A5 A23:A30 A15 A17:A20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5EC10-A90D-415F-9FDC-79DB02E450E3}">
  <dimension ref="B3:J26"/>
  <sheetViews>
    <sheetView zoomScale="130" zoomScaleNormal="130" workbookViewId="0">
      <selection activeCell="B12" sqref="B12"/>
    </sheetView>
  </sheetViews>
  <sheetFormatPr baseColWidth="10" defaultRowHeight="14.5" x14ac:dyDescent="0.35"/>
  <cols>
    <col min="1" max="1" width="5.7265625" customWidth="1"/>
    <col min="2" max="2" width="30.453125" customWidth="1"/>
    <col min="3" max="3" width="8.7265625" customWidth="1"/>
    <col min="5" max="5" width="12.453125" customWidth="1"/>
  </cols>
  <sheetData>
    <row r="3" spans="2:10" x14ac:dyDescent="0.35">
      <c r="B3" s="39" t="s">
        <v>66</v>
      </c>
      <c r="C3" s="26" t="s">
        <v>60</v>
      </c>
      <c r="D3" s="26" t="s">
        <v>61</v>
      </c>
      <c r="E3" s="26" t="s">
        <v>62</v>
      </c>
      <c r="F3" s="26" t="s">
        <v>63</v>
      </c>
      <c r="G3" s="26" t="s">
        <v>64</v>
      </c>
      <c r="H3" s="26" t="s">
        <v>56</v>
      </c>
      <c r="I3" s="26" t="s">
        <v>57</v>
      </c>
      <c r="J3" s="26" t="s">
        <v>58</v>
      </c>
    </row>
    <row r="4" spans="2:10" x14ac:dyDescent="0.35">
      <c r="B4" s="3" t="s">
        <v>25</v>
      </c>
      <c r="C4" s="5">
        <v>555</v>
      </c>
      <c r="D4" s="5">
        <v>34</v>
      </c>
      <c r="E4" s="5">
        <v>21</v>
      </c>
      <c r="F4" s="5">
        <v>53</v>
      </c>
      <c r="G4" s="5">
        <v>51</v>
      </c>
      <c r="H4" s="5">
        <v>3.9</v>
      </c>
      <c r="I4" s="5">
        <v>6.3</v>
      </c>
      <c r="J4" s="5">
        <v>0.18</v>
      </c>
    </row>
    <row r="5" spans="2:10" x14ac:dyDescent="0.35">
      <c r="B5" s="3" t="s">
        <v>59</v>
      </c>
      <c r="C5" s="25">
        <v>400</v>
      </c>
      <c r="D5" s="25">
        <v>0</v>
      </c>
      <c r="E5" s="25">
        <v>0</v>
      </c>
      <c r="F5" s="25">
        <v>100</v>
      </c>
      <c r="G5" s="25">
        <v>100</v>
      </c>
      <c r="H5" s="25">
        <v>0</v>
      </c>
      <c r="I5" s="25">
        <v>0</v>
      </c>
      <c r="J5" s="25">
        <v>0</v>
      </c>
    </row>
    <row r="6" spans="2:10" x14ac:dyDescent="0.35">
      <c r="B6" s="3" t="s">
        <v>5</v>
      </c>
      <c r="C6" s="25">
        <v>302</v>
      </c>
      <c r="D6" s="25">
        <v>31</v>
      </c>
      <c r="E6" s="25">
        <v>20.9</v>
      </c>
      <c r="F6" s="25">
        <v>3.3</v>
      </c>
      <c r="G6" s="25">
        <v>3.3</v>
      </c>
      <c r="H6" s="25">
        <v>0.1</v>
      </c>
      <c r="I6" s="25">
        <v>2.2999999999999998</v>
      </c>
      <c r="J6" s="25">
        <v>0.11</v>
      </c>
    </row>
    <row r="7" spans="2:10" x14ac:dyDescent="0.35">
      <c r="B7" s="3" t="s">
        <v>48</v>
      </c>
      <c r="C7" s="25">
        <v>651</v>
      </c>
      <c r="D7" s="25">
        <v>52</v>
      </c>
      <c r="E7" s="25">
        <v>3.9</v>
      </c>
      <c r="F7" s="25">
        <v>8.8000000000000007</v>
      </c>
      <c r="G7" s="25">
        <v>4.5999999999999996</v>
      </c>
      <c r="H7" s="25">
        <v>9.9</v>
      </c>
      <c r="I7" s="25">
        <v>21</v>
      </c>
      <c r="J7" s="25">
        <v>0.05</v>
      </c>
    </row>
    <row r="8" spans="2:10" x14ac:dyDescent="0.35">
      <c r="B8" s="3" t="s">
        <v>17</v>
      </c>
      <c r="C8" s="25">
        <v>744</v>
      </c>
      <c r="D8" s="25">
        <v>82</v>
      </c>
      <c r="E8" s="25">
        <v>57</v>
      </c>
      <c r="F8" s="25">
        <v>0.9</v>
      </c>
      <c r="G8" s="25">
        <v>0.9</v>
      </c>
      <c r="H8" s="25">
        <v>0</v>
      </c>
      <c r="I8" s="25">
        <v>0.7</v>
      </c>
      <c r="J8" s="25">
        <v>0.05</v>
      </c>
    </row>
    <row r="9" spans="2:10" x14ac:dyDescent="0.35">
      <c r="B9" s="27"/>
      <c r="C9" s="28"/>
    </row>
    <row r="10" spans="2:10" x14ac:dyDescent="0.35">
      <c r="B10" s="27"/>
      <c r="C10" s="28"/>
    </row>
    <row r="11" spans="2:10" x14ac:dyDescent="0.35">
      <c r="B11" s="27"/>
      <c r="C11" s="28"/>
    </row>
    <row r="12" spans="2:10" x14ac:dyDescent="0.35">
      <c r="B12" s="27"/>
      <c r="C12" s="28"/>
    </row>
    <row r="13" spans="2:10" x14ac:dyDescent="0.35">
      <c r="B13" s="27"/>
      <c r="C13" s="28"/>
    </row>
    <row r="14" spans="2:10" x14ac:dyDescent="0.35">
      <c r="B14" s="27"/>
      <c r="C14" s="28"/>
    </row>
    <row r="15" spans="2:10" x14ac:dyDescent="0.35">
      <c r="B15" s="27"/>
      <c r="C15" s="28"/>
    </row>
    <row r="16" spans="2:10" x14ac:dyDescent="0.35">
      <c r="B16" s="27"/>
      <c r="C16" s="27"/>
    </row>
    <row r="17" spans="2:3" x14ac:dyDescent="0.35">
      <c r="B17" s="29"/>
      <c r="C17" s="27"/>
    </row>
    <row r="18" spans="2:3" x14ac:dyDescent="0.35">
      <c r="B18" s="27"/>
      <c r="C18" s="28"/>
    </row>
    <row r="19" spans="2:3" x14ac:dyDescent="0.35">
      <c r="B19" s="27"/>
      <c r="C19" s="28"/>
    </row>
    <row r="20" spans="2:3" x14ac:dyDescent="0.35">
      <c r="B20" s="27"/>
      <c r="C20" s="28"/>
    </row>
    <row r="21" spans="2:3" x14ac:dyDescent="0.35">
      <c r="B21" s="27"/>
      <c r="C21" s="28"/>
    </row>
    <row r="22" spans="2:3" x14ac:dyDescent="0.35">
      <c r="B22" s="27"/>
      <c r="C22" s="28"/>
    </row>
    <row r="23" spans="2:3" x14ac:dyDescent="0.35">
      <c r="B23" s="27"/>
      <c r="C23" s="28"/>
    </row>
    <row r="24" spans="2:3" x14ac:dyDescent="0.35">
      <c r="B24" s="27"/>
      <c r="C24" s="28"/>
    </row>
    <row r="25" spans="2:3" x14ac:dyDescent="0.35">
      <c r="B25" s="27"/>
      <c r="C25" s="28"/>
    </row>
    <row r="26" spans="2:3" x14ac:dyDescent="0.35">
      <c r="B26" s="27"/>
      <c r="C26" s="27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8B9E45-A297-4E0A-8204-EB72F4EDCE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Recette</vt:lpstr>
      <vt:lpstr>Prix</vt:lpstr>
      <vt:lpstr>Préparations</vt:lpstr>
      <vt:lpstr>Apports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ZiG</dc:creator>
  <cp:lastModifiedBy>REZEAU, Matthieu</cp:lastModifiedBy>
  <dcterms:created xsi:type="dcterms:W3CDTF">2021-01-13T18:41:57Z</dcterms:created>
  <dcterms:modified xsi:type="dcterms:W3CDTF">2021-03-04T08:54:49Z</dcterms:modified>
</cp:coreProperties>
</file>