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smine.biznar\Desktop\"/>
    </mc:Choice>
  </mc:AlternateContent>
  <xr:revisionPtr revIDLastSave="0" documentId="13_ncr:1_{0EFEBAFB-A32C-448B-9170-A4A75A9E0DD9}" xr6:coauthVersionLast="41" xr6:coauthVersionMax="41" xr10:uidLastSave="{00000000-0000-0000-0000-000000000000}"/>
  <bookViews>
    <workbookView xWindow="-120" yWindow="-120" windowWidth="25440" windowHeight="15390" xr2:uid="{B0F3F230-A23C-4BE9-A1E4-F09F9815709D}"/>
  </bookViews>
  <sheets>
    <sheet name="Facturation" sheetId="1" r:id="rId1"/>
  </sheets>
  <externalReferences>
    <externalReference r:id="rId2"/>
  </externalReferences>
  <definedNames>
    <definedName name="_xlnm._FilterDatabase" localSheetId="0" hidden="1">Facturation!$A$7:$AA$124</definedName>
    <definedName name="Agents_table">[1]Agents!$A$1:$G$102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136" i="1" l="1"/>
  <c r="G74" i="1"/>
  <c r="Y135" i="1"/>
  <c r="Y134" i="1"/>
  <c r="Y133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7" i="1"/>
  <c r="Y68" i="1"/>
  <c r="Y69" i="1"/>
  <c r="Y70" i="1"/>
  <c r="Y71" i="1"/>
  <c r="Y72" i="1"/>
  <c r="Y73" i="1"/>
  <c r="Y74" i="1"/>
  <c r="Y76" i="1"/>
  <c r="Y77" i="1"/>
  <c r="Y79" i="1"/>
  <c r="Y80" i="1"/>
  <c r="Y81" i="1"/>
  <c r="Y82" i="1"/>
  <c r="Y83" i="1"/>
  <c r="Y84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6" i="1"/>
  <c r="X126" i="1"/>
  <c r="W126" i="1"/>
  <c r="V126" i="1"/>
  <c r="U126" i="1"/>
  <c r="T126" i="1"/>
  <c r="S126" i="1"/>
  <c r="R126" i="1"/>
  <c r="Q126" i="1"/>
  <c r="P126" i="1"/>
  <c r="O126" i="1"/>
  <c r="G14" i="1"/>
  <c r="M124" i="1"/>
  <c r="M123" i="1"/>
  <c r="F8" i="1"/>
  <c r="F9" i="1"/>
  <c r="F14" i="1"/>
  <c r="F15" i="1"/>
  <c r="F16" i="1"/>
  <c r="F17" i="1"/>
  <c r="F32" i="1"/>
  <c r="F35" i="1"/>
  <c r="F40" i="1"/>
  <c r="F45" i="1"/>
  <c r="F50" i="1"/>
  <c r="F55" i="1"/>
  <c r="F61" i="1"/>
  <c r="F62" i="1"/>
  <c r="F67" i="1"/>
  <c r="F71" i="1"/>
  <c r="F74" i="1"/>
  <c r="F80" i="1"/>
  <c r="F85" i="1"/>
  <c r="F88" i="1"/>
  <c r="F89" i="1"/>
  <c r="F90" i="1"/>
  <c r="F91" i="1"/>
  <c r="F96" i="1"/>
  <c r="F101" i="1"/>
  <c r="F106" i="1"/>
  <c r="F123" i="1"/>
  <c r="Z122" i="1"/>
  <c r="L122" i="1"/>
  <c r="Z121" i="1"/>
  <c r="L121" i="1"/>
  <c r="Z120" i="1"/>
  <c r="L120" i="1"/>
  <c r="G120" i="1"/>
  <c r="Z119" i="1"/>
  <c r="L119" i="1"/>
  <c r="Z118" i="1"/>
  <c r="L118" i="1"/>
  <c r="Z117" i="1"/>
  <c r="L117" i="1"/>
  <c r="Z116" i="1"/>
  <c r="L116" i="1"/>
  <c r="G116" i="1"/>
  <c r="Z115" i="1"/>
  <c r="L115" i="1"/>
  <c r="Z114" i="1"/>
  <c r="Z113" i="1"/>
  <c r="Z112" i="1"/>
  <c r="G112" i="1"/>
  <c r="Z111" i="1"/>
  <c r="Z110" i="1"/>
  <c r="L110" i="1"/>
  <c r="Z109" i="1"/>
  <c r="L109" i="1"/>
  <c r="Z108" i="1"/>
  <c r="L108" i="1"/>
  <c r="G108" i="1"/>
  <c r="Z107" i="1"/>
  <c r="L107" i="1"/>
  <c r="Z106" i="1"/>
  <c r="L106" i="1"/>
  <c r="G106" i="1"/>
  <c r="Z105" i="1"/>
  <c r="L105" i="1"/>
  <c r="Z104" i="1"/>
  <c r="L104" i="1"/>
  <c r="Z103" i="1"/>
  <c r="L103" i="1"/>
  <c r="Z102" i="1"/>
  <c r="L102" i="1"/>
  <c r="Z101" i="1"/>
  <c r="L101" i="1"/>
  <c r="Z100" i="1"/>
  <c r="L100" i="1"/>
  <c r="Z99" i="1"/>
  <c r="L99" i="1"/>
  <c r="Z98" i="1"/>
  <c r="Z97" i="1"/>
  <c r="L97" i="1"/>
  <c r="Z96" i="1"/>
  <c r="L96" i="1"/>
  <c r="Z95" i="1"/>
  <c r="L95" i="1"/>
  <c r="Z94" i="1"/>
  <c r="L94" i="1"/>
  <c r="Z93" i="1"/>
  <c r="L93" i="1"/>
  <c r="Z92" i="1"/>
  <c r="L92" i="1"/>
  <c r="Z91" i="1"/>
  <c r="G91" i="1"/>
  <c r="Z90" i="1"/>
  <c r="L90" i="1"/>
  <c r="G90" i="1"/>
  <c r="Z89" i="1"/>
  <c r="L89" i="1"/>
  <c r="G89" i="1"/>
  <c r="Z88" i="1"/>
  <c r="L88" i="1"/>
  <c r="Z87" i="1"/>
  <c r="L87" i="1"/>
  <c r="Z86" i="1"/>
  <c r="L86" i="1"/>
  <c r="Z85" i="1"/>
  <c r="L85" i="1"/>
  <c r="G85" i="1"/>
  <c r="Z84" i="1"/>
  <c r="L84" i="1"/>
  <c r="Z83" i="1"/>
  <c r="L83" i="1"/>
  <c r="Z82" i="1"/>
  <c r="L82" i="1"/>
  <c r="Z81" i="1"/>
  <c r="L81" i="1"/>
  <c r="Z80" i="1"/>
  <c r="L80" i="1"/>
  <c r="Z79" i="1"/>
  <c r="L79" i="1"/>
  <c r="Z78" i="1"/>
  <c r="L78" i="1"/>
  <c r="Z77" i="1"/>
  <c r="L77" i="1"/>
  <c r="Z76" i="1"/>
  <c r="L76" i="1"/>
  <c r="Z75" i="1"/>
  <c r="L75" i="1"/>
  <c r="Z74" i="1"/>
  <c r="L74" i="1"/>
  <c r="Z73" i="1"/>
  <c r="L73" i="1"/>
  <c r="Z72" i="1"/>
  <c r="L72" i="1"/>
  <c r="Z71" i="1"/>
  <c r="L71" i="1"/>
  <c r="G71" i="1"/>
  <c r="Z70" i="1"/>
  <c r="Z69" i="1"/>
  <c r="Z68" i="1"/>
  <c r="Z67" i="1"/>
  <c r="Z66" i="1"/>
  <c r="L66" i="1"/>
  <c r="Z65" i="1"/>
  <c r="L65" i="1"/>
  <c r="Z64" i="1"/>
  <c r="L64" i="1"/>
  <c r="Z63" i="1"/>
  <c r="L63" i="1"/>
  <c r="Z62" i="1"/>
  <c r="G62" i="1"/>
  <c r="Z61" i="1"/>
  <c r="L61" i="1"/>
  <c r="G61" i="1"/>
  <c r="Z60" i="1"/>
  <c r="G36" i="1"/>
  <c r="G60" i="1"/>
  <c r="Z59" i="1"/>
  <c r="L59" i="1"/>
  <c r="Z58" i="1"/>
  <c r="Z57" i="1"/>
  <c r="Z56" i="1"/>
  <c r="Z55" i="1"/>
  <c r="L55" i="1"/>
  <c r="Z54" i="1"/>
  <c r="Z53" i="1"/>
  <c r="Z52" i="1"/>
  <c r="Z51" i="1"/>
  <c r="Z50" i="1"/>
  <c r="L50" i="1"/>
  <c r="Z49" i="1"/>
  <c r="Z48" i="1"/>
  <c r="Z47" i="1"/>
  <c r="Z46" i="1"/>
  <c r="Z45" i="1"/>
  <c r="L45" i="1"/>
  <c r="Z44" i="1"/>
  <c r="Z43" i="1"/>
  <c r="Z42" i="1"/>
  <c r="Z41" i="1"/>
  <c r="Z40" i="1"/>
  <c r="L40" i="1"/>
  <c r="Z39" i="1"/>
  <c r="Z38" i="1"/>
  <c r="Z37" i="1"/>
  <c r="Z36" i="1"/>
  <c r="Z35" i="1"/>
  <c r="L35" i="1"/>
  <c r="Z34" i="1"/>
  <c r="L34" i="1"/>
  <c r="Z33" i="1"/>
  <c r="L33" i="1"/>
  <c r="Z32" i="1"/>
  <c r="L32" i="1"/>
  <c r="G32" i="1"/>
  <c r="Z31" i="1"/>
  <c r="Z30" i="1"/>
  <c r="Z29" i="1"/>
  <c r="Z28" i="1"/>
  <c r="Z27" i="1"/>
  <c r="L27" i="1"/>
  <c r="Z26" i="1"/>
  <c r="Z25" i="1"/>
  <c r="Z24" i="1"/>
  <c r="Z23" i="1"/>
  <c r="Z22" i="1"/>
  <c r="L22" i="1"/>
  <c r="Z21" i="1"/>
  <c r="Z20" i="1"/>
  <c r="Z19" i="1"/>
  <c r="Z18" i="1"/>
  <c r="L18" i="1"/>
  <c r="Z17" i="1"/>
  <c r="L17" i="1"/>
  <c r="Z16" i="1"/>
  <c r="L16" i="1"/>
  <c r="G16" i="1"/>
  <c r="Z15" i="1"/>
  <c r="L15" i="1"/>
  <c r="G15" i="1"/>
  <c r="Z14" i="1"/>
  <c r="L14" i="1"/>
  <c r="Z13" i="1"/>
  <c r="L13" i="1"/>
  <c r="Z12" i="1"/>
  <c r="L12" i="1"/>
  <c r="Z11" i="1"/>
  <c r="L11" i="1"/>
  <c r="Z10" i="1"/>
  <c r="L10" i="1"/>
  <c r="L9" i="1"/>
  <c r="G9" i="1"/>
  <c r="L8" i="1"/>
  <c r="G8" i="1"/>
  <c r="J5" i="1"/>
  <c r="K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tc={DB7E05C3-E272-45BC-A5A4-3732E1BB8F4E}</author>
    <author>tc={EC79B685-207C-4080-9211-F358B67D977E}</author>
    <author>BIZNAR Jasmine</author>
    <author>tc={D679D4B4-C8B8-4A14-83D2-C703CC867D3F}</author>
  </authors>
  <commentList>
    <comment ref="C8" authorId="0" shapeId="0" xr:uid="{DB7E05C3-E272-45BC-A5A4-3732E1BB8F4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D'abord mis en EER puis OD pr le faire passer en EMR</t>
      </text>
    </comment>
    <comment ref="E18" authorId="1" shapeId="0" xr:uid="{EC79B685-207C-4080-9211-F358B67D977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Attention!!!
Réponse :
    Ce montant correspond simplement à l'addition entre F24 et F29. Ce n'est pas un autre montant.</t>
      </text>
    </comment>
    <comment ref="A61" authorId="2" shapeId="0" xr:uid="{BA63D17F-C669-4BCA-A0C7-7466E144E10E}">
      <text>
        <r>
          <rPr>
            <b/>
            <sz val="9"/>
            <color indexed="81"/>
            <rFont val="Tahoma"/>
            <family val="2"/>
          </rPr>
          <t>BIZNAR Jasmine:</t>
        </r>
        <r>
          <rPr>
            <sz val="9"/>
            <color indexed="81"/>
            <rFont val="Tahoma"/>
            <family val="2"/>
          </rPr>
          <t xml:space="preserve">
Accord pour qu'ils nous paient en avril</t>
        </r>
      </text>
    </comment>
    <comment ref="N75" authorId="2" shapeId="0" xr:uid="{3F447F8E-F1B4-42BF-9708-C32336720A7C}">
      <text>
        <r>
          <rPr>
            <b/>
            <sz val="9"/>
            <color indexed="81"/>
            <rFont val="Tahoma"/>
            <family val="2"/>
          </rPr>
          <t>BIZNAR Jasmine:</t>
        </r>
        <r>
          <rPr>
            <sz val="9"/>
            <color indexed="81"/>
            <rFont val="Tahoma"/>
            <family val="2"/>
          </rPr>
          <t xml:space="preserve">
Reclass code destination Axe 1
</t>
        </r>
      </text>
    </comment>
    <comment ref="N126" authorId="3" shapeId="0" xr:uid="{D679D4B4-C8B8-4A14-83D2-C703CC867D3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16108.25 : Commission Jam Brands
Réponse :
    1854 : Commission Miramar</t>
      </text>
    </comment>
  </commentList>
</comments>
</file>

<file path=xl/sharedStrings.xml><?xml version="1.0" encoding="utf-8"?>
<sst xmlns="http://schemas.openxmlformats.org/spreadsheetml/2006/main" count="497" uniqueCount="103">
  <si>
    <t xml:space="preserve">Fait partie du même contrat </t>
  </si>
  <si>
    <t>Click directly on the name of the licensee to get the details.</t>
  </si>
  <si>
    <t>A facturer</t>
  </si>
  <si>
    <t>Accord en cours</t>
  </si>
  <si>
    <t>OD / reclass</t>
  </si>
  <si>
    <t xml:space="preserve">Facture envoyée, pas encore payée </t>
  </si>
  <si>
    <t xml:space="preserve">Facture payée </t>
  </si>
  <si>
    <t>CONTRAT ARRETE</t>
  </si>
  <si>
    <t>LICENSEE</t>
  </si>
  <si>
    <t>NATURE</t>
  </si>
  <si>
    <t>Code Analytique</t>
  </si>
  <si>
    <t>Code produit</t>
  </si>
  <si>
    <t>Montant MG</t>
  </si>
  <si>
    <t>Montant XS</t>
  </si>
  <si>
    <t>Total</t>
  </si>
  <si>
    <t>Devise</t>
  </si>
  <si>
    <t>ECHEANCE</t>
  </si>
  <si>
    <t>Libellé</t>
  </si>
  <si>
    <t>Inv. No.</t>
  </si>
  <si>
    <t>Taux couverture</t>
  </si>
  <si>
    <t>Montant EUR jan</t>
  </si>
  <si>
    <t>Montant EUR fév</t>
  </si>
  <si>
    <t>Montant EUR mars</t>
  </si>
  <si>
    <t>Montant EUR avril</t>
  </si>
  <si>
    <t xml:space="preserve">Montant EUR mai </t>
  </si>
  <si>
    <t xml:space="preserve">Montant EUR juin </t>
  </si>
  <si>
    <t>Montant EUR juillet</t>
  </si>
  <si>
    <t xml:space="preserve">Montant EUR août </t>
  </si>
  <si>
    <t>Montant EUR sept</t>
  </si>
  <si>
    <t>Montant EUR oct</t>
  </si>
  <si>
    <t>Montant EUR nov</t>
  </si>
  <si>
    <t>Montant EUR déc</t>
  </si>
  <si>
    <t xml:space="preserve">TOTAL EUR ANNEE </t>
  </si>
  <si>
    <t xml:space="preserve">TAUX DE CHANGE </t>
  </si>
  <si>
    <t>Minimum Guaranteed</t>
  </si>
  <si>
    <t>EMR</t>
  </si>
  <si>
    <t>USD</t>
  </si>
  <si>
    <t xml:space="preserve">Signature </t>
  </si>
  <si>
    <t>1st installment</t>
  </si>
  <si>
    <t>2nd installment</t>
  </si>
  <si>
    <t>3rd installment</t>
  </si>
  <si>
    <t xml:space="preserve">4th installment </t>
  </si>
  <si>
    <t>CAD</t>
  </si>
  <si>
    <t>EMS</t>
  </si>
  <si>
    <t>MG 1st inst yr 4</t>
  </si>
  <si>
    <t>MG 2nd inst yr 4</t>
  </si>
  <si>
    <t>MG 3rd inst yr 4</t>
  </si>
  <si>
    <t>MG 4th inst yr 4</t>
  </si>
  <si>
    <t>MG 1st inst</t>
  </si>
  <si>
    <t>MG 2nd inst</t>
  </si>
  <si>
    <t>MG 3rd inst</t>
  </si>
  <si>
    <t>MG 4th inst</t>
  </si>
  <si>
    <t>OD</t>
  </si>
  <si>
    <t>4th  installment</t>
  </si>
  <si>
    <t>NEGOTIATION  FEE</t>
  </si>
  <si>
    <t>EMR / EAN</t>
  </si>
  <si>
    <t>Total 1st INST :</t>
  </si>
  <si>
    <t>TOTAL 2nd INST :</t>
  </si>
  <si>
    <t xml:space="preserve">TOTAL 3rd inst : </t>
  </si>
  <si>
    <t>TOTAL 4th inst :</t>
  </si>
  <si>
    <t>Somme USD</t>
  </si>
  <si>
    <t>Somme CAD</t>
  </si>
  <si>
    <t>SOMME</t>
  </si>
  <si>
    <t>rapprochement compta</t>
  </si>
  <si>
    <t xml:space="preserve">Manque à facturer </t>
  </si>
  <si>
    <t>X1</t>
  </si>
  <si>
    <t>X2</t>
  </si>
  <si>
    <t>X3</t>
  </si>
  <si>
    <t>X4</t>
  </si>
  <si>
    <t>X5</t>
  </si>
  <si>
    <t>X6</t>
  </si>
  <si>
    <t xml:space="preserve">CAT1 </t>
  </si>
  <si>
    <t>CAT2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</si>
  <si>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</si>
  <si>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</si>
  <si>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</si>
  <si>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</si>
  <si>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</si>
  <si>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</si>
  <si>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</si>
  <si>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</si>
  <si>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</si>
  <si>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</si>
  <si>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</si>
  <si>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</si>
  <si>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</si>
  <si>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</si>
  <si>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</si>
  <si>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</si>
  <si>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</si>
  <si>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</si>
  <si>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</si>
  <si>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</si>
  <si>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CAT3</t>
  </si>
  <si>
    <t>CAT4</t>
  </si>
  <si>
    <t>Y</t>
  </si>
  <si>
    <t>X27</t>
  </si>
  <si>
    <t>X28</t>
  </si>
  <si>
    <t>X29</t>
  </si>
  <si>
    <t>X30</t>
  </si>
  <si>
    <t>X31</t>
  </si>
  <si>
    <t>X32</t>
  </si>
  <si>
    <t>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</si>
</sst>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_ ;[Red]\-#,##0.00\ "/>
    <numFmt numFmtId="165" formatCode="_(* #,##0.00_);_(* \(#,##0.00\);_(* &quot;-&quot;??_);_(@_)"/>
    <numFmt numFmtId="166" formatCode="0.0000"/>
    <numFmt numFmtId="167" formatCode="0.00000"/>
    <numFmt numFmtId="168" formatCode="_(* #,##0.0000_);_(* \(#,##0.0000\);_(* &quot;-&quot;??_);_(@_)"/>
    <numFmt numFmtId="169" formatCode="_(&quot;€&quot;* #,##0.00_);_(&quot;€&quot;* \(#,##0.00\);_(&quot;€&quot;* &quot;-&quot;??_);_(@_)"/>
    <numFmt numFmtId="170" formatCode="0.00_ ;[Red]\-0.00\ "/>
    <numFmt numFmtId="171" formatCode="0.00000000"/>
    <numFmt numFmtId="172" formatCode="yyyy/mm/dd;@"/>
    <numFmt numFmtId="173" formatCode="m/d/yy;@"/>
    <numFmt numFmtId="174" formatCode="_(* #,##0.0_);_(* \(#,##0.0\);_(* &quot;-&quot;??_);_(@_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name val="Arial"/>
      <family val="2"/>
    </font>
    <font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0"/>
      <name val="Calibri"/>
      <family val="2"/>
      <scheme val="minor"/>
    </font>
    <font>
      <i/>
      <strike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trike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trike/>
      <sz val="9"/>
      <name val="Calibri"/>
      <family val="2"/>
      <scheme val="minor"/>
    </font>
    <font>
      <b/>
      <strike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i/>
      <u/>
      <sz val="9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b/>
      <sz val="11"/>
      <color rgb="FFFF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/>
      <top style="slantDashDot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Dashed">
        <color auto="1"/>
      </bottom>
      <diagonal/>
    </border>
    <border>
      <left/>
      <right style="thin">
        <color indexed="64"/>
      </right>
      <top style="mediumDash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auto="1"/>
      </top>
      <bottom/>
      <diagonal/>
    </border>
    <border>
      <left style="thin">
        <color indexed="64"/>
      </left>
      <right style="thin">
        <color indexed="64"/>
      </right>
      <top style="mediumDashed">
        <color auto="1"/>
      </top>
      <bottom style="thin">
        <color indexed="64"/>
      </bottom>
      <diagonal/>
    </border>
    <border>
      <left/>
      <right/>
      <top style="mediumDashed">
        <color auto="1"/>
      </top>
      <bottom/>
      <diagonal/>
    </border>
    <border>
      <left style="thin">
        <color indexed="64"/>
      </left>
      <right/>
      <top style="mediumDashed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/>
      <top style="thin">
        <color indexed="64"/>
      </top>
      <bottom style="mediumDashed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Dashed">
        <color auto="1"/>
      </bottom>
      <diagonal/>
    </border>
    <border>
      <left/>
      <right style="thin">
        <color indexed="64"/>
      </right>
      <top/>
      <bottom style="mediumDashed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12" fillId="0" borderId="0" applyFont="0" applyFill="0" applyBorder="0" applyAlignment="0" applyProtection="0"/>
  </cellStyleXfs>
  <cellXfs count="816">
    <xf numFmtId="0" fontId="0" fillId="0" borderId="0" xfId="0"/>
    <xf numFmtId="0" fontId="7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164" fontId="9" fillId="0" borderId="3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0" fillId="0" borderId="0" xfId="0" applyFont="1"/>
    <xf numFmtId="0" fontId="7" fillId="2" borderId="0" xfId="0" applyFont="1" applyFill="1" applyAlignment="1">
      <alignment horizontal="center" wrapText="1"/>
    </xf>
    <xf numFmtId="164" fontId="9" fillId="0" borderId="0" xfId="0" applyNumberFormat="1" applyFont="1" applyAlignment="1">
      <alignment horizontal="center"/>
    </xf>
    <xf numFmtId="0" fontId="9" fillId="3" borderId="0" xfId="0" applyFont="1" applyFill="1" applyAlignment="1">
      <alignment horizontal="center"/>
    </xf>
    <xf numFmtId="0" fontId="10" fillId="0" borderId="0" xfId="0" applyFont="1" applyFill="1" applyAlignment="1">
      <alignment horizontal="center" wrapText="1"/>
    </xf>
    <xf numFmtId="0" fontId="7" fillId="4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7" fillId="6" borderId="0" xfId="0" applyFont="1" applyFill="1" applyAlignment="1">
      <alignment horizontal="center" wrapText="1"/>
    </xf>
    <xf numFmtId="0" fontId="2" fillId="7" borderId="4" xfId="0" applyFont="1" applyFill="1" applyBorder="1" applyAlignment="1" applyProtection="1">
      <alignment horizontal="center" vertical="center" wrapText="1"/>
      <protection hidden="1"/>
    </xf>
    <xf numFmtId="164" fontId="2" fillId="7" borderId="4" xfId="3" applyNumberFormat="1" applyFont="1" applyFill="1" applyBorder="1" applyAlignment="1" applyProtection="1">
      <alignment horizontal="center" vertical="center" wrapText="1"/>
      <protection hidden="1"/>
    </xf>
    <xf numFmtId="4" fontId="2" fillId="7" borderId="4" xfId="3" applyNumberFormat="1" applyFont="1" applyFill="1" applyBorder="1" applyAlignment="1" applyProtection="1">
      <alignment horizontal="center" vertical="center" wrapText="1"/>
      <protection hidden="1"/>
    </xf>
    <xf numFmtId="0" fontId="2" fillId="7" borderId="3" xfId="0" applyFont="1" applyFill="1" applyBorder="1" applyAlignment="1" applyProtection="1">
      <alignment horizontal="center" vertical="center" wrapText="1"/>
      <protection hidden="1"/>
    </xf>
    <xf numFmtId="164" fontId="2" fillId="7" borderId="3" xfId="0" applyNumberFormat="1" applyFont="1" applyFill="1" applyBorder="1" applyAlignment="1" applyProtection="1">
      <alignment horizontal="center" vertical="center" wrapText="1"/>
      <protection hidden="1"/>
    </xf>
    <xf numFmtId="4" fontId="2" fillId="7" borderId="3" xfId="0" applyNumberFormat="1" applyFont="1" applyFill="1" applyBorder="1" applyAlignment="1" applyProtection="1">
      <alignment horizontal="center" vertical="center" wrapText="1"/>
      <protection hidden="1"/>
    </xf>
    <xf numFmtId="14" fontId="2" fillId="7" borderId="3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0" xfId="0" applyFont="1" applyFill="1"/>
    <xf numFmtId="0" fontId="7" fillId="5" borderId="4" xfId="0" applyFont="1" applyFill="1" applyBorder="1" applyAlignment="1">
      <alignment horizontal="center" vertical="center"/>
    </xf>
    <xf numFmtId="0" fontId="5" fillId="5" borderId="4" xfId="2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164" fontId="9" fillId="5" borderId="4" xfId="0" applyNumberFormat="1" applyFont="1" applyFill="1" applyBorder="1" applyAlignment="1">
      <alignment horizontal="center" vertical="center"/>
    </xf>
    <xf numFmtId="164" fontId="13" fillId="8" borderId="4" xfId="0" applyNumberFormat="1" applyFont="1" applyFill="1" applyBorder="1" applyAlignment="1">
      <alignment horizontal="center" vertical="center"/>
    </xf>
    <xf numFmtId="4" fontId="9" fillId="5" borderId="4" xfId="0" applyNumberFormat="1" applyFont="1" applyFill="1" applyBorder="1" applyAlignment="1">
      <alignment vertical="center"/>
    </xf>
    <xf numFmtId="14" fontId="9" fillId="5" borderId="4" xfId="0" applyNumberFormat="1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166" fontId="9" fillId="5" borderId="4" xfId="0" applyNumberFormat="1" applyFont="1" applyFill="1" applyBorder="1" applyAlignment="1">
      <alignment horizontal="center" vertical="center" wrapText="1"/>
    </xf>
    <xf numFmtId="164" fontId="9" fillId="5" borderId="4" xfId="0" applyNumberFormat="1" applyFont="1" applyFill="1" applyBorder="1" applyAlignment="1">
      <alignment horizontal="center" vertical="center" wrapText="1"/>
    </xf>
    <xf numFmtId="14" fontId="9" fillId="5" borderId="4" xfId="0" applyNumberFormat="1" applyFont="1" applyFill="1" applyBorder="1" applyAlignment="1">
      <alignment horizontal="center" vertical="center" wrapText="1"/>
    </xf>
    <xf numFmtId="0" fontId="0" fillId="5" borderId="0" xfId="0" applyFont="1" applyFill="1"/>
    <xf numFmtId="0" fontId="7" fillId="9" borderId="6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164" fontId="9" fillId="9" borderId="6" xfId="0" applyNumberFormat="1" applyFont="1" applyFill="1" applyBorder="1" applyAlignment="1">
      <alignment horizontal="center" vertical="center"/>
    </xf>
    <xf numFmtId="14" fontId="9" fillId="9" borderId="6" xfId="0" applyNumberFormat="1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 wrapText="1"/>
    </xf>
    <xf numFmtId="164" fontId="9" fillId="9" borderId="6" xfId="0" applyNumberFormat="1" applyFont="1" applyFill="1" applyBorder="1" applyAlignment="1">
      <alignment horizontal="center" vertical="center" wrapText="1"/>
    </xf>
    <xf numFmtId="4" fontId="9" fillId="9" borderId="6" xfId="0" applyNumberFormat="1" applyFont="1" applyFill="1" applyBorder="1" applyAlignment="1">
      <alignment horizontal="center" vertical="center" wrapText="1"/>
    </xf>
    <xf numFmtId="14" fontId="9" fillId="9" borderId="6" xfId="0" applyNumberFormat="1" applyFont="1" applyFill="1" applyBorder="1" applyAlignment="1">
      <alignment horizontal="center" vertical="center" wrapText="1"/>
    </xf>
    <xf numFmtId="14" fontId="9" fillId="9" borderId="7" xfId="0" applyNumberFormat="1" applyFont="1" applyFill="1" applyBorder="1" applyAlignment="1">
      <alignment horizontal="center" vertical="center" wrapText="1"/>
    </xf>
    <xf numFmtId="0" fontId="9" fillId="10" borderId="8" xfId="0" applyNumberFormat="1" applyFont="1" applyFill="1" applyBorder="1" applyAlignment="1">
      <alignment horizontal="center" vertical="center" wrapText="1"/>
    </xf>
    <xf numFmtId="0" fontId="9" fillId="10" borderId="9" xfId="0" applyNumberFormat="1" applyFont="1" applyFill="1" applyBorder="1" applyAlignment="1">
      <alignment horizontal="center" vertical="center" wrapText="1"/>
    </xf>
    <xf numFmtId="0" fontId="0" fillId="9" borderId="10" xfId="0" applyFont="1" applyFill="1" applyBorder="1"/>
    <xf numFmtId="0" fontId="14" fillId="5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164" fontId="9" fillId="5" borderId="3" xfId="0" applyNumberFormat="1" applyFont="1" applyFill="1" applyBorder="1" applyAlignment="1">
      <alignment horizontal="center" vertical="center"/>
    </xf>
    <xf numFmtId="14" fontId="9" fillId="5" borderId="3" xfId="0" applyNumberFormat="1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164" fontId="9" fillId="5" borderId="3" xfId="0" applyNumberFormat="1" applyFont="1" applyFill="1" applyBorder="1" applyAlignment="1">
      <alignment horizontal="center" vertical="center" wrapText="1"/>
    </xf>
    <xf numFmtId="4" fontId="9" fillId="5" borderId="3" xfId="0" applyNumberFormat="1" applyFont="1" applyFill="1" applyBorder="1" applyAlignment="1">
      <alignment horizontal="center" vertical="center" wrapText="1"/>
    </xf>
    <xf numFmtId="14" fontId="9" fillId="5" borderId="3" xfId="0" applyNumberFormat="1" applyFont="1" applyFill="1" applyBorder="1" applyAlignment="1">
      <alignment horizontal="center" vertical="center" wrapText="1"/>
    </xf>
    <xf numFmtId="14" fontId="9" fillId="5" borderId="12" xfId="0" applyNumberFormat="1" applyFont="1" applyFill="1" applyBorder="1" applyAlignment="1">
      <alignment horizontal="center" vertical="center" wrapText="1"/>
    </xf>
    <xf numFmtId="0" fontId="9" fillId="10" borderId="13" xfId="0" applyNumberFormat="1" applyFont="1" applyFill="1" applyBorder="1" applyAlignment="1">
      <alignment horizontal="center" vertical="center" wrapText="1"/>
    </xf>
    <xf numFmtId="0" fontId="9" fillId="10" borderId="14" xfId="0" applyNumberFormat="1" applyFont="1" applyFill="1" applyBorder="1" applyAlignment="1">
      <alignment horizontal="center" vertical="center" wrapText="1"/>
    </xf>
    <xf numFmtId="0" fontId="0" fillId="5" borderId="0" xfId="0" applyFont="1" applyFill="1" applyBorder="1"/>
    <xf numFmtId="0" fontId="14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164" fontId="9" fillId="4" borderId="3" xfId="0" applyNumberFormat="1" applyFont="1" applyFill="1" applyBorder="1" applyAlignment="1">
      <alignment horizontal="center" vertical="center"/>
    </xf>
    <xf numFmtId="14" fontId="9" fillId="4" borderId="3" xfId="0" applyNumberFormat="1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166" fontId="9" fillId="4" borderId="3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4" fontId="9" fillId="4" borderId="3" xfId="0" applyNumberFormat="1" applyFont="1" applyFill="1" applyBorder="1" applyAlignment="1">
      <alignment horizontal="center" vertical="center" wrapText="1"/>
    </xf>
    <xf numFmtId="14" fontId="9" fillId="4" borderId="3" xfId="0" applyNumberFormat="1" applyFont="1" applyFill="1" applyBorder="1" applyAlignment="1">
      <alignment horizontal="center" vertical="center" wrapText="1"/>
    </xf>
    <xf numFmtId="14" fontId="9" fillId="4" borderId="12" xfId="0" applyNumberFormat="1" applyFont="1" applyFill="1" applyBorder="1" applyAlignment="1">
      <alignment horizontal="center" vertical="center" wrapText="1"/>
    </xf>
    <xf numFmtId="0" fontId="9" fillId="4" borderId="13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14" fillId="9" borderId="3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164" fontId="9" fillId="9" borderId="3" xfId="0" applyNumberFormat="1" applyFont="1" applyFill="1" applyBorder="1" applyAlignment="1">
      <alignment horizontal="center" vertical="center"/>
    </xf>
    <xf numFmtId="14" fontId="9" fillId="9" borderId="3" xfId="0" applyNumberFormat="1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 wrapText="1"/>
    </xf>
    <xf numFmtId="164" fontId="9" fillId="9" borderId="3" xfId="0" applyNumberFormat="1" applyFont="1" applyFill="1" applyBorder="1" applyAlignment="1">
      <alignment horizontal="center" vertical="center" wrapText="1"/>
    </xf>
    <xf numFmtId="4" fontId="9" fillId="9" borderId="3" xfId="0" applyNumberFormat="1" applyFont="1" applyFill="1" applyBorder="1" applyAlignment="1">
      <alignment horizontal="center" vertical="center" wrapText="1"/>
    </xf>
    <xf numFmtId="14" fontId="9" fillId="9" borderId="3" xfId="0" applyNumberFormat="1" applyFont="1" applyFill="1" applyBorder="1" applyAlignment="1">
      <alignment horizontal="center" vertical="center" wrapText="1"/>
    </xf>
    <xf numFmtId="14" fontId="9" fillId="9" borderId="12" xfId="0" applyNumberFormat="1" applyFont="1" applyFill="1" applyBorder="1" applyAlignment="1">
      <alignment horizontal="center" vertical="center" wrapText="1"/>
    </xf>
    <xf numFmtId="0" fontId="0" fillId="9" borderId="0" xfId="0" applyFont="1" applyFill="1" applyBorder="1"/>
    <xf numFmtId="0" fontId="14" fillId="9" borderId="17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  <xf numFmtId="164" fontId="9" fillId="9" borderId="17" xfId="0" applyNumberFormat="1" applyFont="1" applyFill="1" applyBorder="1" applyAlignment="1">
      <alignment horizontal="center" vertical="center"/>
    </xf>
    <xf numFmtId="14" fontId="9" fillId="9" borderId="17" xfId="0" applyNumberFormat="1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 wrapText="1"/>
    </xf>
    <xf numFmtId="164" fontId="9" fillId="9" borderId="17" xfId="0" applyNumberFormat="1" applyFont="1" applyFill="1" applyBorder="1" applyAlignment="1">
      <alignment horizontal="center" vertical="center" wrapText="1"/>
    </xf>
    <xf numFmtId="4" fontId="9" fillId="9" borderId="17" xfId="0" applyNumberFormat="1" applyFont="1" applyFill="1" applyBorder="1" applyAlignment="1">
      <alignment horizontal="center" vertical="center" wrapText="1"/>
    </xf>
    <xf numFmtId="14" fontId="9" fillId="9" borderId="17" xfId="0" applyNumberFormat="1" applyFont="1" applyFill="1" applyBorder="1" applyAlignment="1">
      <alignment horizontal="center" vertical="center" wrapText="1"/>
    </xf>
    <xf numFmtId="14" fontId="9" fillId="9" borderId="18" xfId="0" applyNumberFormat="1" applyFont="1" applyFill="1" applyBorder="1" applyAlignment="1">
      <alignment horizontal="center" vertical="center" wrapText="1"/>
    </xf>
    <xf numFmtId="0" fontId="0" fillId="9" borderId="20" xfId="0" applyFont="1" applyFill="1" applyBorder="1"/>
    <xf numFmtId="0" fontId="7" fillId="5" borderId="3" xfId="0" applyFont="1" applyFill="1" applyBorder="1" applyAlignment="1">
      <alignment horizontal="center" vertical="center"/>
    </xf>
    <xf numFmtId="0" fontId="5" fillId="5" borderId="3" xfId="2" applyFill="1" applyBorder="1" applyAlignment="1">
      <alignment horizontal="center" vertical="center"/>
    </xf>
    <xf numFmtId="164" fontId="13" fillId="8" borderId="3" xfId="0" applyNumberFormat="1" applyFont="1" applyFill="1" applyBorder="1" applyAlignment="1">
      <alignment horizontal="center" vertical="center"/>
    </xf>
    <xf numFmtId="4" fontId="9" fillId="5" borderId="3" xfId="0" applyNumberFormat="1" applyFont="1" applyFill="1" applyBorder="1" applyAlignment="1">
      <alignment vertical="center"/>
    </xf>
    <xf numFmtId="168" fontId="9" fillId="5" borderId="3" xfId="0" applyNumberFormat="1" applyFont="1" applyFill="1" applyBorder="1" applyAlignment="1">
      <alignment wrapText="1"/>
    </xf>
    <xf numFmtId="4" fontId="9" fillId="5" borderId="21" xfId="0" applyNumberFormat="1" applyFont="1" applyFill="1" applyBorder="1" applyAlignment="1">
      <alignment horizontal="center" vertical="center" wrapText="1"/>
    </xf>
    <xf numFmtId="14" fontId="9" fillId="5" borderId="21" xfId="0" applyNumberFormat="1" applyFont="1" applyFill="1" applyBorder="1" applyAlignment="1">
      <alignment horizontal="center" vertical="center" wrapText="1"/>
    </xf>
    <xf numFmtId="14" fontId="9" fillId="5" borderId="22" xfId="0" applyNumberFormat="1" applyFont="1" applyFill="1" applyBorder="1" applyAlignment="1">
      <alignment horizontal="center" vertical="center" wrapText="1"/>
    </xf>
    <xf numFmtId="0" fontId="0" fillId="5" borderId="3" xfId="0" applyFont="1" applyFill="1" applyBorder="1"/>
    <xf numFmtId="0" fontId="5" fillId="9" borderId="24" xfId="2" applyFill="1" applyBorder="1" applyAlignment="1">
      <alignment horizontal="center" wrapText="1"/>
    </xf>
    <xf numFmtId="0" fontId="7" fillId="9" borderId="24" xfId="0" applyFont="1" applyFill="1" applyBorder="1" applyAlignment="1">
      <alignment horizontal="center" wrapText="1"/>
    </xf>
    <xf numFmtId="164" fontId="7" fillId="9" borderId="24" xfId="1" applyNumberFormat="1" applyFont="1" applyFill="1" applyBorder="1" applyAlignment="1">
      <alignment horizontal="center" wrapText="1"/>
    </xf>
    <xf numFmtId="164" fontId="11" fillId="8" borderId="24" xfId="1" applyNumberFormat="1" applyFont="1" applyFill="1" applyBorder="1" applyAlignment="1">
      <alignment horizontal="center" wrapText="1"/>
    </xf>
    <xf numFmtId="165" fontId="7" fillId="9" borderId="24" xfId="1" applyNumberFormat="1" applyFont="1" applyFill="1" applyBorder="1" applyAlignment="1">
      <alignment horizontal="center" wrapText="1"/>
    </xf>
    <xf numFmtId="164" fontId="7" fillId="9" borderId="24" xfId="0" applyNumberFormat="1" applyFont="1" applyFill="1" applyBorder="1" applyAlignment="1">
      <alignment horizontal="center" wrapText="1"/>
    </xf>
    <xf numFmtId="4" fontId="7" fillId="9" borderId="24" xfId="0" applyNumberFormat="1" applyFont="1" applyFill="1" applyBorder="1" applyAlignment="1">
      <alignment horizontal="center" wrapText="1"/>
    </xf>
    <xf numFmtId="14" fontId="7" fillId="9" borderId="24" xfId="0" applyNumberFormat="1" applyFont="1" applyFill="1" applyBorder="1" applyAlignment="1">
      <alignment horizontal="center" wrapText="1"/>
    </xf>
    <xf numFmtId="14" fontId="7" fillId="9" borderId="25" xfId="0" applyNumberFormat="1" applyFont="1" applyFill="1" applyBorder="1" applyAlignment="1">
      <alignment horizontal="center" wrapText="1"/>
    </xf>
    <xf numFmtId="166" fontId="9" fillId="5" borderId="3" xfId="0" applyNumberFormat="1" applyFont="1" applyFill="1" applyBorder="1" applyAlignment="1">
      <alignment horizontal="center" vertical="center" wrapText="1"/>
    </xf>
    <xf numFmtId="164" fontId="7" fillId="9" borderId="6" xfId="0" applyNumberFormat="1" applyFont="1" applyFill="1" applyBorder="1" applyAlignment="1">
      <alignment horizontal="center" vertical="center"/>
    </xf>
    <xf numFmtId="14" fontId="7" fillId="9" borderId="6" xfId="0" applyNumberFormat="1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 wrapText="1"/>
    </xf>
    <xf numFmtId="164" fontId="7" fillId="9" borderId="6" xfId="0" applyNumberFormat="1" applyFont="1" applyFill="1" applyBorder="1" applyAlignment="1">
      <alignment horizontal="center" vertical="center" wrapText="1"/>
    </xf>
    <xf numFmtId="4" fontId="7" fillId="9" borderId="6" xfId="0" applyNumberFormat="1" applyFont="1" applyFill="1" applyBorder="1" applyAlignment="1">
      <alignment horizontal="center" vertical="center" wrapText="1"/>
    </xf>
    <xf numFmtId="14" fontId="7" fillId="9" borderId="6" xfId="0" applyNumberFormat="1" applyFont="1" applyFill="1" applyBorder="1" applyAlignment="1">
      <alignment horizontal="center" vertical="center" wrapText="1"/>
    </xf>
    <xf numFmtId="14" fontId="7" fillId="9" borderId="7" xfId="0" applyNumberFormat="1" applyFont="1" applyFill="1" applyBorder="1" applyAlignment="1">
      <alignment horizontal="center" vertical="center" wrapText="1"/>
    </xf>
    <xf numFmtId="0" fontId="3" fillId="9" borderId="10" xfId="0" applyFont="1" applyFill="1" applyBorder="1"/>
    <xf numFmtId="0" fontId="14" fillId="5" borderId="21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164" fontId="9" fillId="5" borderId="21" xfId="0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14" fontId="9" fillId="5" borderId="21" xfId="0" applyNumberFormat="1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 wrapText="1"/>
    </xf>
    <xf numFmtId="164" fontId="7" fillId="5" borderId="21" xfId="0" applyNumberFormat="1" applyFont="1" applyFill="1" applyBorder="1" applyAlignment="1">
      <alignment horizontal="center" vertical="center" wrapText="1"/>
    </xf>
    <xf numFmtId="4" fontId="7" fillId="5" borderId="21" xfId="0" applyNumberFormat="1" applyFont="1" applyFill="1" applyBorder="1" applyAlignment="1">
      <alignment horizontal="center" vertical="center" wrapText="1"/>
    </xf>
    <xf numFmtId="14" fontId="7" fillId="5" borderId="21" xfId="0" applyNumberFormat="1" applyFont="1" applyFill="1" applyBorder="1" applyAlignment="1">
      <alignment horizontal="center" vertical="center" wrapText="1"/>
    </xf>
    <xf numFmtId="14" fontId="7" fillId="5" borderId="22" xfId="0" applyNumberFormat="1" applyFont="1" applyFill="1" applyBorder="1" applyAlignment="1">
      <alignment horizontal="center" vertical="center" wrapText="1"/>
    </xf>
    <xf numFmtId="0" fontId="9" fillId="5" borderId="13" xfId="0" applyNumberFormat="1" applyFont="1" applyFill="1" applyBorder="1" applyAlignment="1">
      <alignment horizontal="center" vertical="center" wrapText="1"/>
    </xf>
    <xf numFmtId="0" fontId="3" fillId="5" borderId="0" xfId="0" applyFont="1" applyFill="1" applyBorder="1"/>
    <xf numFmtId="0" fontId="14" fillId="9" borderId="21" xfId="0" applyFont="1" applyFill="1" applyBorder="1" applyAlignment="1">
      <alignment horizontal="center" vertical="center"/>
    </xf>
    <xf numFmtId="0" fontId="7" fillId="9" borderId="21" xfId="0" applyFont="1" applyFill="1" applyBorder="1" applyAlignment="1">
      <alignment horizontal="center" vertical="center"/>
    </xf>
    <xf numFmtId="164" fontId="9" fillId="9" borderId="21" xfId="0" applyNumberFormat="1" applyFont="1" applyFill="1" applyBorder="1" applyAlignment="1">
      <alignment horizontal="center" vertical="center"/>
    </xf>
    <xf numFmtId="14" fontId="9" fillId="9" borderId="21" xfId="0" applyNumberFormat="1" applyFont="1" applyFill="1" applyBorder="1" applyAlignment="1">
      <alignment horizontal="center" vertical="center"/>
    </xf>
    <xf numFmtId="0" fontId="7" fillId="9" borderId="21" xfId="0" applyFont="1" applyFill="1" applyBorder="1" applyAlignment="1">
      <alignment horizontal="center" vertical="center" wrapText="1"/>
    </xf>
    <xf numFmtId="164" fontId="7" fillId="9" borderId="21" xfId="0" applyNumberFormat="1" applyFont="1" applyFill="1" applyBorder="1" applyAlignment="1">
      <alignment horizontal="center" vertical="center" wrapText="1"/>
    </xf>
    <xf numFmtId="4" fontId="7" fillId="9" borderId="21" xfId="0" applyNumberFormat="1" applyFont="1" applyFill="1" applyBorder="1" applyAlignment="1">
      <alignment horizontal="center" vertical="center" wrapText="1"/>
    </xf>
    <xf numFmtId="14" fontId="7" fillId="9" borderId="21" xfId="0" applyNumberFormat="1" applyFont="1" applyFill="1" applyBorder="1" applyAlignment="1">
      <alignment horizontal="center" vertical="center" wrapText="1"/>
    </xf>
    <xf numFmtId="14" fontId="7" fillId="9" borderId="22" xfId="0" applyNumberFormat="1" applyFont="1" applyFill="1" applyBorder="1" applyAlignment="1">
      <alignment horizontal="center" vertical="center" wrapText="1"/>
    </xf>
    <xf numFmtId="0" fontId="3" fillId="9" borderId="0" xfId="0" applyFont="1" applyFill="1" applyBorder="1"/>
    <xf numFmtId="0" fontId="7" fillId="11" borderId="3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164" fontId="14" fillId="11" borderId="3" xfId="0" applyNumberFormat="1" applyFont="1" applyFill="1" applyBorder="1" applyAlignment="1">
      <alignment vertical="center"/>
    </xf>
    <xf numFmtId="0" fontId="14" fillId="11" borderId="3" xfId="0" applyFont="1" applyFill="1" applyBorder="1" applyAlignment="1">
      <alignment horizontal="center" vertical="center"/>
    </xf>
    <xf numFmtId="14" fontId="14" fillId="11" borderId="3" xfId="0" applyNumberFormat="1" applyFont="1" applyFill="1" applyBorder="1" applyAlignment="1">
      <alignment horizontal="center" vertical="center"/>
    </xf>
    <xf numFmtId="0" fontId="14" fillId="11" borderId="3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 wrapText="1"/>
    </xf>
    <xf numFmtId="164" fontId="14" fillId="11" borderId="3" xfId="0" applyNumberFormat="1" applyFont="1" applyFill="1" applyBorder="1" applyAlignment="1">
      <alignment horizontal="center" vertical="center" wrapText="1"/>
    </xf>
    <xf numFmtId="4" fontId="14" fillId="11" borderId="3" xfId="0" applyNumberFormat="1" applyFont="1" applyFill="1" applyBorder="1" applyAlignment="1">
      <alignment horizontal="center" vertical="center" wrapText="1"/>
    </xf>
    <xf numFmtId="14" fontId="14" fillId="11" borderId="3" xfId="0" applyNumberFormat="1" applyFont="1" applyFill="1" applyBorder="1" applyAlignment="1">
      <alignment horizontal="center" vertical="center" wrapText="1"/>
    </xf>
    <xf numFmtId="14" fontId="14" fillId="11" borderId="12" xfId="0" applyNumberFormat="1" applyFont="1" applyFill="1" applyBorder="1" applyAlignment="1">
      <alignment horizontal="center" vertical="center" wrapText="1"/>
    </xf>
    <xf numFmtId="0" fontId="15" fillId="9" borderId="0" xfId="0" applyFont="1" applyFill="1" applyBorder="1"/>
    <xf numFmtId="0" fontId="16" fillId="5" borderId="3" xfId="0" applyFont="1" applyFill="1" applyBorder="1" applyAlignment="1">
      <alignment horizontal="center" vertical="center"/>
    </xf>
    <xf numFmtId="164" fontId="14" fillId="5" borderId="3" xfId="0" applyNumberFormat="1" applyFont="1" applyFill="1" applyBorder="1" applyAlignment="1">
      <alignment vertical="center"/>
    </xf>
    <xf numFmtId="14" fontId="14" fillId="5" borderId="4" xfId="0" applyNumberFormat="1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164" fontId="14" fillId="5" borderId="4" xfId="0" applyNumberFormat="1" applyFont="1" applyFill="1" applyBorder="1" applyAlignment="1">
      <alignment horizontal="center" vertical="center" wrapText="1"/>
    </xf>
    <xf numFmtId="4" fontId="14" fillId="5" borderId="4" xfId="0" applyNumberFormat="1" applyFont="1" applyFill="1" applyBorder="1" applyAlignment="1">
      <alignment horizontal="center" vertical="center" wrapText="1"/>
    </xf>
    <xf numFmtId="14" fontId="14" fillId="5" borderId="4" xfId="0" applyNumberFormat="1" applyFont="1" applyFill="1" applyBorder="1" applyAlignment="1">
      <alignment horizontal="center" vertical="center" wrapText="1"/>
    </xf>
    <xf numFmtId="14" fontId="14" fillId="5" borderId="26" xfId="0" applyNumberFormat="1" applyFont="1" applyFill="1" applyBorder="1" applyAlignment="1">
      <alignment horizontal="center" vertical="center" wrapText="1"/>
    </xf>
    <xf numFmtId="0" fontId="15" fillId="5" borderId="0" xfId="0" applyFont="1" applyFill="1" applyBorder="1"/>
    <xf numFmtId="0" fontId="9" fillId="11" borderId="4" xfId="0" applyFont="1" applyFill="1" applyBorder="1" applyAlignment="1">
      <alignment horizontal="center" vertical="center"/>
    </xf>
    <xf numFmtId="14" fontId="14" fillId="11" borderId="4" xfId="0" applyNumberFormat="1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 wrapText="1"/>
    </xf>
    <xf numFmtId="164" fontId="14" fillId="11" borderId="4" xfId="0" applyNumberFormat="1" applyFont="1" applyFill="1" applyBorder="1" applyAlignment="1">
      <alignment horizontal="center" vertical="center" wrapText="1"/>
    </xf>
    <xf numFmtId="4" fontId="14" fillId="11" borderId="4" xfId="0" applyNumberFormat="1" applyFont="1" applyFill="1" applyBorder="1" applyAlignment="1">
      <alignment horizontal="center" vertical="center" wrapText="1"/>
    </xf>
    <xf numFmtId="14" fontId="14" fillId="11" borderId="4" xfId="0" applyNumberFormat="1" applyFont="1" applyFill="1" applyBorder="1" applyAlignment="1">
      <alignment horizontal="center" vertical="center" wrapText="1"/>
    </xf>
    <xf numFmtId="14" fontId="14" fillId="11" borderId="26" xfId="0" applyNumberFormat="1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center" vertical="center"/>
    </xf>
    <xf numFmtId="164" fontId="14" fillId="11" borderId="4" xfId="0" applyNumberFormat="1" applyFont="1" applyFill="1" applyBorder="1" applyAlignment="1">
      <alignment horizontal="center" vertical="center"/>
    </xf>
    <xf numFmtId="4" fontId="9" fillId="11" borderId="17" xfId="0" applyNumberFormat="1" applyFont="1" applyFill="1" applyBorder="1" applyAlignment="1">
      <alignment vertical="center"/>
    </xf>
    <xf numFmtId="14" fontId="14" fillId="11" borderId="17" xfId="0" applyNumberFormat="1" applyFont="1" applyFill="1" applyBorder="1" applyAlignment="1">
      <alignment horizontal="center" vertical="center"/>
    </xf>
    <xf numFmtId="0" fontId="14" fillId="11" borderId="17" xfId="0" applyFont="1" applyFill="1" applyBorder="1" applyAlignment="1">
      <alignment horizontal="center" vertical="center" wrapText="1"/>
    </xf>
    <xf numFmtId="164" fontId="14" fillId="11" borderId="17" xfId="0" applyNumberFormat="1" applyFont="1" applyFill="1" applyBorder="1" applyAlignment="1">
      <alignment horizontal="center" vertical="center" wrapText="1"/>
    </xf>
    <xf numFmtId="4" fontId="14" fillId="11" borderId="17" xfId="0" applyNumberFormat="1" applyFont="1" applyFill="1" applyBorder="1" applyAlignment="1">
      <alignment horizontal="center" vertical="center" wrapText="1"/>
    </xf>
    <xf numFmtId="14" fontId="14" fillId="11" borderId="17" xfId="0" applyNumberFormat="1" applyFont="1" applyFill="1" applyBorder="1" applyAlignment="1">
      <alignment horizontal="center" vertical="center" wrapText="1"/>
    </xf>
    <xf numFmtId="14" fontId="14" fillId="11" borderId="18" xfId="0" applyNumberFormat="1" applyFont="1" applyFill="1" applyBorder="1" applyAlignment="1">
      <alignment horizontal="center" vertical="center" wrapText="1"/>
    </xf>
    <xf numFmtId="0" fontId="15" fillId="9" borderId="20" xfId="0" applyFont="1" applyFill="1" applyBorder="1"/>
    <xf numFmtId="0" fontId="14" fillId="11" borderId="17" xfId="0" applyFont="1" applyFill="1" applyBorder="1" applyAlignment="1">
      <alignment horizontal="center" vertical="center"/>
    </xf>
    <xf numFmtId="164" fontId="14" fillId="11" borderId="17" xfId="0" applyNumberFormat="1" applyFont="1" applyFill="1" applyBorder="1" applyAlignment="1">
      <alignment vertical="center"/>
    </xf>
    <xf numFmtId="0" fontId="9" fillId="11" borderId="17" xfId="0" applyFont="1" applyFill="1" applyBorder="1" applyAlignment="1">
      <alignment horizontal="center" vertical="center" wrapText="1"/>
    </xf>
    <xf numFmtId="0" fontId="5" fillId="5" borderId="21" xfId="2" applyFill="1" applyBorder="1" applyAlignment="1">
      <alignment horizontal="center" vertical="center"/>
    </xf>
    <xf numFmtId="164" fontId="7" fillId="5" borderId="21" xfId="0" applyNumberFormat="1" applyFont="1" applyFill="1" applyBorder="1" applyAlignment="1">
      <alignment horizontal="center" vertical="center"/>
    </xf>
    <xf numFmtId="4" fontId="7" fillId="5" borderId="21" xfId="0" applyNumberFormat="1" applyFont="1" applyFill="1" applyBorder="1" applyAlignment="1">
      <alignment vertical="center"/>
    </xf>
    <xf numFmtId="0" fontId="9" fillId="5" borderId="21" xfId="0" applyFont="1" applyFill="1" applyBorder="1" applyAlignment="1">
      <alignment horizontal="center" vertical="center" wrapText="1"/>
    </xf>
    <xf numFmtId="164" fontId="14" fillId="5" borderId="3" xfId="0" applyNumberFormat="1" applyFont="1" applyFill="1" applyBorder="1" applyAlignment="1">
      <alignment horizontal="center" vertical="center"/>
    </xf>
    <xf numFmtId="14" fontId="9" fillId="5" borderId="6" xfId="0" applyNumberFormat="1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 wrapText="1"/>
    </xf>
    <xf numFmtId="164" fontId="14" fillId="5" borderId="3" xfId="0" applyNumberFormat="1" applyFont="1" applyFill="1" applyBorder="1" applyAlignment="1">
      <alignment horizontal="center" vertical="center" wrapText="1"/>
    </xf>
    <xf numFmtId="4" fontId="14" fillId="5" borderId="3" xfId="0" applyNumberFormat="1" applyFont="1" applyFill="1" applyBorder="1" applyAlignment="1">
      <alignment horizontal="center" vertical="center" wrapText="1"/>
    </xf>
    <xf numFmtId="14" fontId="14" fillId="5" borderId="3" xfId="0" applyNumberFormat="1" applyFont="1" applyFill="1" applyBorder="1" applyAlignment="1">
      <alignment horizontal="center" vertical="center" wrapText="1"/>
    </xf>
    <xf numFmtId="14" fontId="14" fillId="5" borderId="12" xfId="0" applyNumberFormat="1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/>
    </xf>
    <xf numFmtId="164" fontId="14" fillId="5" borderId="4" xfId="0" applyNumberFormat="1" applyFont="1" applyFill="1" applyBorder="1" applyAlignment="1">
      <alignment horizontal="center" vertical="center"/>
    </xf>
    <xf numFmtId="14" fontId="9" fillId="5" borderId="5" xfId="0" applyNumberFormat="1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164" fontId="14" fillId="9" borderId="30" xfId="0" applyNumberFormat="1" applyFont="1" applyFill="1" applyBorder="1" applyAlignment="1">
      <alignment horizontal="center" vertical="center"/>
    </xf>
    <xf numFmtId="4" fontId="9" fillId="9" borderId="30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center" vertical="center"/>
    </xf>
    <xf numFmtId="14" fontId="14" fillId="9" borderId="30" xfId="0" applyNumberFormat="1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164" fontId="14" fillId="9" borderId="30" xfId="0" applyNumberFormat="1" applyFont="1" applyFill="1" applyBorder="1" applyAlignment="1">
      <alignment horizontal="center" vertical="center" wrapText="1"/>
    </xf>
    <xf numFmtId="4" fontId="14" fillId="9" borderId="30" xfId="0" applyNumberFormat="1" applyFont="1" applyFill="1" applyBorder="1" applyAlignment="1">
      <alignment horizontal="center" vertical="center" wrapText="1"/>
    </xf>
    <xf numFmtId="14" fontId="14" fillId="9" borderId="30" xfId="0" applyNumberFormat="1" applyFont="1" applyFill="1" applyBorder="1" applyAlignment="1">
      <alignment horizontal="center" vertical="center" wrapText="1"/>
    </xf>
    <xf numFmtId="14" fontId="14" fillId="9" borderId="31" xfId="0" applyNumberFormat="1" applyFont="1" applyFill="1" applyBorder="1" applyAlignment="1">
      <alignment horizontal="center" vertical="center" wrapText="1"/>
    </xf>
    <xf numFmtId="0" fontId="15" fillId="9" borderId="32" xfId="0" applyFont="1" applyFill="1" applyBorder="1"/>
    <xf numFmtId="0" fontId="9" fillId="9" borderId="21" xfId="0" applyFont="1" applyFill="1" applyBorder="1" applyAlignment="1">
      <alignment horizontal="center" vertical="center"/>
    </xf>
    <xf numFmtId="164" fontId="14" fillId="9" borderId="21" xfId="0" applyNumberFormat="1" applyFont="1" applyFill="1" applyBorder="1" applyAlignment="1">
      <alignment horizontal="center" vertical="center"/>
    </xf>
    <xf numFmtId="14" fontId="14" fillId="9" borderId="21" xfId="0" applyNumberFormat="1" applyFont="1" applyFill="1" applyBorder="1" applyAlignment="1">
      <alignment horizontal="center" vertical="center"/>
    </xf>
    <xf numFmtId="0" fontId="14" fillId="9" borderId="21" xfId="0" applyFont="1" applyFill="1" applyBorder="1" applyAlignment="1">
      <alignment horizontal="center" vertical="center" wrapText="1"/>
    </xf>
    <xf numFmtId="0" fontId="18" fillId="9" borderId="3" xfId="0" applyFont="1" applyFill="1" applyBorder="1" applyAlignment="1">
      <alignment horizontal="center" vertical="center" wrapText="1"/>
    </xf>
    <xf numFmtId="164" fontId="14" fillId="9" borderId="21" xfId="0" applyNumberFormat="1" applyFont="1" applyFill="1" applyBorder="1" applyAlignment="1">
      <alignment horizontal="center" vertical="center" wrapText="1"/>
    </xf>
    <xf numFmtId="4" fontId="14" fillId="9" borderId="21" xfId="0" applyNumberFormat="1" applyFont="1" applyFill="1" applyBorder="1" applyAlignment="1">
      <alignment horizontal="center" vertical="center" wrapText="1"/>
    </xf>
    <xf numFmtId="14" fontId="14" fillId="9" borderId="21" xfId="0" applyNumberFormat="1" applyFont="1" applyFill="1" applyBorder="1" applyAlignment="1">
      <alignment horizontal="center" vertical="center" wrapText="1"/>
    </xf>
    <xf numFmtId="14" fontId="14" fillId="9" borderId="22" xfId="0" applyNumberFormat="1" applyFont="1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164" fontId="14" fillId="9" borderId="11" xfId="0" applyNumberFormat="1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14" fontId="14" fillId="9" borderId="11" xfId="0" applyNumberFormat="1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 wrapText="1"/>
    </xf>
    <xf numFmtId="0" fontId="18" fillId="9" borderId="4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164" fontId="14" fillId="9" borderId="11" xfId="0" applyNumberFormat="1" applyFont="1" applyFill="1" applyBorder="1" applyAlignment="1">
      <alignment horizontal="center" vertical="center" wrapText="1"/>
    </xf>
    <xf numFmtId="4" fontId="14" fillId="9" borderId="11" xfId="0" applyNumberFormat="1" applyFont="1" applyFill="1" applyBorder="1" applyAlignment="1">
      <alignment horizontal="center" vertical="center" wrapText="1"/>
    </xf>
    <xf numFmtId="14" fontId="14" fillId="9" borderId="11" xfId="0" applyNumberFormat="1" applyFont="1" applyFill="1" applyBorder="1" applyAlignment="1">
      <alignment horizontal="center" vertical="center" wrapText="1"/>
    </xf>
    <xf numFmtId="14" fontId="14" fillId="9" borderId="33" xfId="0" applyNumberFormat="1" applyFont="1" applyFill="1" applyBorder="1" applyAlignment="1">
      <alignment horizontal="center" vertical="center" wrapText="1"/>
    </xf>
    <xf numFmtId="164" fontId="14" fillId="9" borderId="6" xfId="0" applyNumberFormat="1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14" fontId="14" fillId="9" borderId="6" xfId="0" applyNumberFormat="1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 wrapText="1"/>
    </xf>
    <xf numFmtId="0" fontId="18" fillId="9" borderId="6" xfId="0" applyFont="1" applyFill="1" applyBorder="1" applyAlignment="1">
      <alignment horizontal="center" vertical="center" wrapText="1"/>
    </xf>
    <xf numFmtId="164" fontId="14" fillId="9" borderId="6" xfId="0" applyNumberFormat="1" applyFont="1" applyFill="1" applyBorder="1" applyAlignment="1">
      <alignment horizontal="center" vertical="center" wrapText="1"/>
    </xf>
    <xf numFmtId="4" fontId="14" fillId="9" borderId="6" xfId="0" applyNumberFormat="1" applyFont="1" applyFill="1" applyBorder="1" applyAlignment="1">
      <alignment horizontal="center" vertical="center" wrapText="1"/>
    </xf>
    <xf numFmtId="14" fontId="14" fillId="9" borderId="6" xfId="0" applyNumberFormat="1" applyFont="1" applyFill="1" applyBorder="1" applyAlignment="1">
      <alignment horizontal="center" vertical="center" wrapText="1"/>
    </xf>
    <xf numFmtId="14" fontId="14" fillId="9" borderId="7" xfId="0" applyNumberFormat="1" applyFont="1" applyFill="1" applyBorder="1" applyAlignment="1">
      <alignment horizontal="center" vertical="center" wrapText="1"/>
    </xf>
    <xf numFmtId="0" fontId="15" fillId="9" borderId="10" xfId="0" applyFont="1" applyFill="1" applyBorder="1"/>
    <xf numFmtId="164" fontId="14" fillId="9" borderId="3" xfId="0" applyNumberFormat="1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 wrapText="1"/>
    </xf>
    <xf numFmtId="164" fontId="14" fillId="9" borderId="3" xfId="0" applyNumberFormat="1" applyFont="1" applyFill="1" applyBorder="1" applyAlignment="1">
      <alignment horizontal="center" vertical="center" wrapText="1"/>
    </xf>
    <xf numFmtId="4" fontId="14" fillId="9" borderId="3" xfId="0" applyNumberFormat="1" applyFont="1" applyFill="1" applyBorder="1" applyAlignment="1">
      <alignment horizontal="center" vertical="center" wrapText="1"/>
    </xf>
    <xf numFmtId="14" fontId="14" fillId="9" borderId="3" xfId="0" applyNumberFormat="1" applyFont="1" applyFill="1" applyBorder="1" applyAlignment="1">
      <alignment horizontal="center" vertical="center" wrapText="1"/>
    </xf>
    <xf numFmtId="14" fontId="14" fillId="9" borderId="12" xfId="0" applyNumberFormat="1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/>
    </xf>
    <xf numFmtId="164" fontId="14" fillId="9" borderId="4" xfId="0" applyNumberFormat="1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 wrapText="1"/>
    </xf>
    <xf numFmtId="164" fontId="14" fillId="9" borderId="4" xfId="0" applyNumberFormat="1" applyFont="1" applyFill="1" applyBorder="1" applyAlignment="1">
      <alignment horizontal="center" vertical="center" wrapText="1"/>
    </xf>
    <xf numFmtId="4" fontId="14" fillId="9" borderId="4" xfId="0" applyNumberFormat="1" applyFont="1" applyFill="1" applyBorder="1" applyAlignment="1">
      <alignment horizontal="center" vertical="center" wrapText="1"/>
    </xf>
    <xf numFmtId="14" fontId="14" fillId="9" borderId="4" xfId="0" applyNumberFormat="1" applyFont="1" applyFill="1" applyBorder="1" applyAlignment="1">
      <alignment horizontal="center" vertical="center" wrapText="1"/>
    </xf>
    <xf numFmtId="14" fontId="14" fillId="9" borderId="26" xfId="0" applyNumberFormat="1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164" fontId="14" fillId="9" borderId="5" xfId="0" applyNumberFormat="1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164" fontId="14" fillId="9" borderId="5" xfId="0" applyNumberFormat="1" applyFont="1" applyFill="1" applyBorder="1" applyAlignment="1">
      <alignment horizontal="center" vertical="center" wrapText="1"/>
    </xf>
    <xf numFmtId="4" fontId="14" fillId="9" borderId="5" xfId="0" applyNumberFormat="1" applyFont="1" applyFill="1" applyBorder="1" applyAlignment="1">
      <alignment horizontal="center" vertical="center" wrapText="1"/>
    </xf>
    <xf numFmtId="14" fontId="14" fillId="9" borderId="5" xfId="0" applyNumberFormat="1" applyFont="1" applyFill="1" applyBorder="1" applyAlignment="1">
      <alignment horizontal="center" vertical="center" wrapText="1"/>
    </xf>
    <xf numFmtId="14" fontId="14" fillId="9" borderId="35" xfId="0" applyNumberFormat="1" applyFont="1" applyFill="1" applyBorder="1" applyAlignment="1">
      <alignment horizontal="center" vertical="center" wrapText="1"/>
    </xf>
    <xf numFmtId="0" fontId="15" fillId="9" borderId="6" xfId="0" applyFont="1" applyFill="1" applyBorder="1"/>
    <xf numFmtId="0" fontId="15" fillId="9" borderId="3" xfId="0" applyFont="1" applyFill="1" applyBorder="1"/>
    <xf numFmtId="0" fontId="14" fillId="9" borderId="16" xfId="0" applyFont="1" applyFill="1" applyBorder="1" applyAlignment="1">
      <alignment horizontal="center" vertical="center"/>
    </xf>
    <xf numFmtId="164" fontId="14" fillId="9" borderId="17" xfId="0" applyNumberFormat="1" applyFont="1" applyFill="1" applyBorder="1" applyAlignment="1">
      <alignment horizontal="center" vertical="center"/>
    </xf>
    <xf numFmtId="14" fontId="14" fillId="9" borderId="16" xfId="0" applyNumberFormat="1" applyFont="1" applyFill="1" applyBorder="1" applyAlignment="1">
      <alignment horizontal="center" vertical="center"/>
    </xf>
    <xf numFmtId="0" fontId="14" fillId="9" borderId="17" xfId="0" applyFont="1" applyFill="1" applyBorder="1" applyAlignment="1">
      <alignment horizontal="center" vertical="center" wrapText="1"/>
    </xf>
    <xf numFmtId="164" fontId="14" fillId="9" borderId="17" xfId="0" applyNumberFormat="1" applyFont="1" applyFill="1" applyBorder="1" applyAlignment="1">
      <alignment horizontal="center" vertical="center" wrapText="1"/>
    </xf>
    <xf numFmtId="4" fontId="14" fillId="9" borderId="17" xfId="0" applyNumberFormat="1" applyFont="1" applyFill="1" applyBorder="1" applyAlignment="1">
      <alignment horizontal="center" vertical="center" wrapText="1"/>
    </xf>
    <xf numFmtId="14" fontId="14" fillId="9" borderId="17" xfId="0" applyNumberFormat="1" applyFont="1" applyFill="1" applyBorder="1" applyAlignment="1">
      <alignment horizontal="center" vertical="center" wrapText="1"/>
    </xf>
    <xf numFmtId="14" fontId="14" fillId="9" borderId="18" xfId="0" applyNumberFormat="1" applyFont="1" applyFill="1" applyBorder="1" applyAlignment="1">
      <alignment horizontal="center" vertical="center" wrapText="1"/>
    </xf>
    <xf numFmtId="0" fontId="15" fillId="9" borderId="17" xfId="0" applyFont="1" applyFill="1" applyBorder="1"/>
    <xf numFmtId="0" fontId="14" fillId="9" borderId="28" xfId="0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horizontal="center" vertical="center"/>
    </xf>
    <xf numFmtId="164" fontId="14" fillId="9" borderId="28" xfId="0" applyNumberFormat="1" applyFont="1" applyFill="1" applyBorder="1" applyAlignment="1">
      <alignment horizontal="center" vertical="center"/>
    </xf>
    <xf numFmtId="164" fontId="17" fillId="8" borderId="28" xfId="0" applyNumberFormat="1" applyFont="1" applyFill="1" applyBorder="1" applyAlignment="1">
      <alignment horizontal="center" vertical="center"/>
    </xf>
    <xf numFmtId="4" fontId="7" fillId="9" borderId="28" xfId="0" applyNumberFormat="1" applyFont="1" applyFill="1" applyBorder="1" applyAlignment="1">
      <alignment vertical="center"/>
    </xf>
    <xf numFmtId="14" fontId="14" fillId="9" borderId="28" xfId="0" applyNumberFormat="1" applyFont="1" applyFill="1" applyBorder="1" applyAlignment="1">
      <alignment horizontal="center" vertical="center"/>
    </xf>
    <xf numFmtId="0" fontId="14" fillId="9" borderId="28" xfId="0" applyFont="1" applyFill="1" applyBorder="1" applyAlignment="1">
      <alignment horizontal="center" vertical="center" wrapText="1"/>
    </xf>
    <xf numFmtId="0" fontId="9" fillId="9" borderId="28" xfId="0" applyFont="1" applyFill="1" applyBorder="1" applyAlignment="1">
      <alignment horizontal="center" vertical="center" wrapText="1"/>
    </xf>
    <xf numFmtId="164" fontId="14" fillId="9" borderId="28" xfId="0" applyNumberFormat="1" applyFont="1" applyFill="1" applyBorder="1" applyAlignment="1">
      <alignment horizontal="center" vertical="center" wrapText="1"/>
    </xf>
    <xf numFmtId="4" fontId="14" fillId="9" borderId="28" xfId="0" applyNumberFormat="1" applyFont="1" applyFill="1" applyBorder="1" applyAlignment="1">
      <alignment horizontal="center" vertical="center" wrapText="1"/>
    </xf>
    <xf numFmtId="14" fontId="14" fillId="9" borderId="28" xfId="0" applyNumberFormat="1" applyFont="1" applyFill="1" applyBorder="1" applyAlignment="1">
      <alignment horizontal="center" vertical="center" wrapText="1"/>
    </xf>
    <xf numFmtId="14" fontId="14" fillId="9" borderId="37" xfId="0" applyNumberFormat="1" applyFont="1" applyFill="1" applyBorder="1" applyAlignment="1">
      <alignment horizontal="center" vertical="center" wrapText="1"/>
    </xf>
    <xf numFmtId="0" fontId="15" fillId="9" borderId="38" xfId="0" applyFont="1" applyFill="1" applyBorder="1"/>
    <xf numFmtId="0" fontId="7" fillId="4" borderId="21" xfId="0" applyFont="1" applyFill="1" applyBorder="1" applyAlignment="1">
      <alignment horizontal="center" vertical="center"/>
    </xf>
    <xf numFmtId="0" fontId="5" fillId="4" borderId="21" xfId="2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164" fontId="9" fillId="4" borderId="21" xfId="0" applyNumberFormat="1" applyFont="1" applyFill="1" applyBorder="1" applyAlignment="1">
      <alignment horizontal="center" vertical="center"/>
    </xf>
    <xf numFmtId="164" fontId="13" fillId="8" borderId="21" xfId="0" applyNumberFormat="1" applyFont="1" applyFill="1" applyBorder="1" applyAlignment="1">
      <alignment horizontal="center" vertical="center"/>
    </xf>
    <xf numFmtId="4" fontId="9" fillId="4" borderId="21" xfId="0" applyNumberFormat="1" applyFont="1" applyFill="1" applyBorder="1" applyAlignment="1">
      <alignment vertical="center"/>
    </xf>
    <xf numFmtId="14" fontId="9" fillId="4" borderId="21" xfId="0" applyNumberFormat="1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164" fontId="19" fillId="4" borderId="11" xfId="1" applyNumberFormat="1" applyFont="1" applyFill="1" applyBorder="1" applyAlignment="1">
      <alignment horizontal="center" vertical="center" wrapText="1"/>
    </xf>
    <xf numFmtId="4" fontId="19" fillId="4" borderId="11" xfId="1" applyNumberFormat="1" applyFont="1" applyFill="1" applyBorder="1" applyAlignment="1">
      <alignment horizontal="center" vertical="center" wrapText="1"/>
    </xf>
    <xf numFmtId="14" fontId="19" fillId="4" borderId="11" xfId="1" applyNumberFormat="1" applyFont="1" applyFill="1" applyBorder="1" applyAlignment="1">
      <alignment horizontal="center" vertical="center" wrapText="1"/>
    </xf>
    <xf numFmtId="14" fontId="19" fillId="4" borderId="33" xfId="1" applyNumberFormat="1" applyFont="1" applyFill="1" applyBorder="1" applyAlignment="1">
      <alignment horizontal="center" vertical="center" wrapText="1"/>
    </xf>
    <xf numFmtId="0" fontId="0" fillId="4" borderId="0" xfId="0" applyFont="1" applyFill="1"/>
    <xf numFmtId="164" fontId="20" fillId="9" borderId="3" xfId="0" applyNumberFormat="1" applyFont="1" applyFill="1" applyBorder="1" applyAlignment="1">
      <alignment horizontal="center" vertical="center" wrapText="1"/>
    </xf>
    <xf numFmtId="4" fontId="20" fillId="9" borderId="3" xfId="0" applyNumberFormat="1" applyFont="1" applyFill="1" applyBorder="1" applyAlignment="1">
      <alignment horizontal="center" vertical="center" wrapText="1"/>
    </xf>
    <xf numFmtId="14" fontId="20" fillId="9" borderId="11" xfId="0" applyNumberFormat="1" applyFont="1" applyFill="1" applyBorder="1" applyAlignment="1">
      <alignment horizontal="center" vertical="center" wrapText="1"/>
    </xf>
    <xf numFmtId="14" fontId="20" fillId="9" borderId="33" xfId="0" applyNumberFormat="1" applyFont="1" applyFill="1" applyBorder="1" applyAlignment="1">
      <alignment horizontal="center" vertical="center" wrapText="1"/>
    </xf>
    <xf numFmtId="0" fontId="9" fillId="9" borderId="13" xfId="0" applyNumberFormat="1" applyFont="1" applyFill="1" applyBorder="1" applyAlignment="1">
      <alignment horizontal="center" vertical="center" wrapText="1"/>
    </xf>
    <xf numFmtId="0" fontId="0" fillId="9" borderId="0" xfId="0" applyFont="1" applyFill="1"/>
    <xf numFmtId="0" fontId="14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64" fontId="9" fillId="4" borderId="6" xfId="0" applyNumberFormat="1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14" fontId="9" fillId="4" borderId="36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164" fontId="22" fillId="4" borderId="5" xfId="0" applyNumberFormat="1" applyFont="1" applyFill="1" applyBorder="1" applyAlignment="1">
      <alignment horizontal="center" vertical="center" wrapText="1"/>
    </xf>
    <xf numFmtId="4" fontId="19" fillId="4" borderId="5" xfId="0" applyNumberFormat="1" applyFont="1" applyFill="1" applyBorder="1" applyAlignment="1">
      <alignment horizontal="center" vertical="center" wrapText="1"/>
    </xf>
    <xf numFmtId="14" fontId="22" fillId="4" borderId="5" xfId="0" applyNumberFormat="1" applyFont="1" applyFill="1" applyBorder="1" applyAlignment="1">
      <alignment horizontal="center" vertical="center" wrapText="1"/>
    </xf>
    <xf numFmtId="14" fontId="22" fillId="4" borderId="35" xfId="0" applyNumberFormat="1" applyFont="1" applyFill="1" applyBorder="1" applyAlignment="1">
      <alignment horizontal="center" vertical="center" wrapText="1"/>
    </xf>
    <xf numFmtId="0" fontId="0" fillId="4" borderId="10" xfId="0" applyFont="1" applyFill="1" applyBorder="1"/>
    <xf numFmtId="0" fontId="9" fillId="9" borderId="40" xfId="0" applyFont="1" applyFill="1" applyBorder="1" applyAlignment="1">
      <alignment horizontal="center" vertical="center"/>
    </xf>
    <xf numFmtId="14" fontId="9" fillId="9" borderId="15" xfId="0" applyNumberFormat="1" applyFont="1" applyFill="1" applyBorder="1" applyAlignment="1">
      <alignment horizontal="center" vertical="center"/>
    </xf>
    <xf numFmtId="0" fontId="22" fillId="9" borderId="3" xfId="0" applyFont="1" applyFill="1" applyBorder="1" applyAlignment="1">
      <alignment horizontal="center" vertical="center" wrapText="1"/>
    </xf>
    <xf numFmtId="164" fontId="22" fillId="9" borderId="3" xfId="0" applyNumberFormat="1" applyFont="1" applyFill="1" applyBorder="1" applyAlignment="1">
      <alignment horizontal="center" vertical="center" wrapText="1"/>
    </xf>
    <xf numFmtId="4" fontId="22" fillId="9" borderId="3" xfId="0" applyNumberFormat="1" applyFont="1" applyFill="1" applyBorder="1" applyAlignment="1">
      <alignment horizontal="center" vertical="center" wrapText="1"/>
    </xf>
    <xf numFmtId="14" fontId="22" fillId="9" borderId="3" xfId="0" applyNumberFormat="1" applyFont="1" applyFill="1" applyBorder="1" applyAlignment="1">
      <alignment horizontal="center" vertical="center" wrapText="1"/>
    </xf>
    <xf numFmtId="14" fontId="22" fillId="9" borderId="12" xfId="0" applyNumberFormat="1" applyFont="1" applyFill="1" applyBorder="1" applyAlignment="1">
      <alignment horizontal="center" vertical="center" wrapText="1"/>
    </xf>
    <xf numFmtId="0" fontId="0" fillId="9" borderId="3" xfId="0" applyFont="1" applyFill="1" applyBorder="1"/>
    <xf numFmtId="0" fontId="9" fillId="9" borderId="42" xfId="0" applyFont="1" applyFill="1" applyBorder="1" applyAlignment="1">
      <alignment horizontal="center" vertical="center"/>
    </xf>
    <xf numFmtId="14" fontId="9" fillId="9" borderId="19" xfId="0" applyNumberFormat="1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 wrapText="1"/>
    </xf>
    <xf numFmtId="164" fontId="22" fillId="9" borderId="17" xfId="0" applyNumberFormat="1" applyFont="1" applyFill="1" applyBorder="1" applyAlignment="1">
      <alignment horizontal="center" vertical="center" wrapText="1"/>
    </xf>
    <xf numFmtId="4" fontId="22" fillId="9" borderId="17" xfId="0" applyNumberFormat="1" applyFont="1" applyFill="1" applyBorder="1" applyAlignment="1">
      <alignment horizontal="center" vertical="center" wrapText="1"/>
    </xf>
    <xf numFmtId="14" fontId="22" fillId="9" borderId="17" xfId="0" applyNumberFormat="1" applyFont="1" applyFill="1" applyBorder="1" applyAlignment="1">
      <alignment horizontal="center" vertical="center" wrapText="1"/>
    </xf>
    <xf numFmtId="14" fontId="22" fillId="9" borderId="18" xfId="0" applyNumberFormat="1" applyFont="1" applyFill="1" applyBorder="1" applyAlignment="1">
      <alignment horizontal="center" vertical="center" wrapText="1"/>
    </xf>
    <xf numFmtId="0" fontId="0" fillId="9" borderId="17" xfId="0" applyFont="1" applyFill="1" applyBorder="1"/>
    <xf numFmtId="0" fontId="5" fillId="4" borderId="6" xfId="2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164" fontId="23" fillId="4" borderId="6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64" fontId="7" fillId="4" borderId="6" xfId="0" applyNumberFormat="1" applyFont="1" applyFill="1" applyBorder="1" applyAlignment="1">
      <alignment horizontal="center" vertical="center" wrapText="1"/>
    </xf>
    <xf numFmtId="4" fontId="7" fillId="4" borderId="6" xfId="0" applyNumberFormat="1" applyFont="1" applyFill="1" applyBorder="1" applyAlignment="1">
      <alignment horizontal="center" vertical="center" wrapText="1"/>
    </xf>
    <xf numFmtId="14" fontId="7" fillId="4" borderId="6" xfId="0" applyNumberFormat="1" applyFont="1" applyFill="1" applyBorder="1" applyAlignment="1">
      <alignment horizontal="center" vertical="center" wrapText="1"/>
    </xf>
    <xf numFmtId="14" fontId="7" fillId="4" borderId="7" xfId="0" applyNumberFormat="1" applyFont="1" applyFill="1" applyBorder="1" applyAlignment="1">
      <alignment horizontal="center" vertical="center" wrapText="1"/>
    </xf>
    <xf numFmtId="0" fontId="3" fillId="4" borderId="10" xfId="0" applyFont="1" applyFill="1" applyBorder="1"/>
    <xf numFmtId="164" fontId="14" fillId="4" borderId="3" xfId="0" applyNumberFormat="1" applyFont="1" applyFill="1" applyBorder="1" applyAlignment="1">
      <alignment horizontal="center" vertical="center"/>
    </xf>
    <xf numFmtId="14" fontId="14" fillId="4" borderId="3" xfId="0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164" fontId="14" fillId="4" borderId="3" xfId="0" applyNumberFormat="1" applyFont="1" applyFill="1" applyBorder="1" applyAlignment="1">
      <alignment horizontal="center" vertical="center" wrapText="1"/>
    </xf>
    <xf numFmtId="4" fontId="14" fillId="4" borderId="3" xfId="0" applyNumberFormat="1" applyFont="1" applyFill="1" applyBorder="1" applyAlignment="1">
      <alignment horizontal="center" vertical="center" wrapText="1"/>
    </xf>
    <xf numFmtId="14" fontId="14" fillId="4" borderId="3" xfId="0" applyNumberFormat="1" applyFont="1" applyFill="1" applyBorder="1" applyAlignment="1">
      <alignment horizontal="center" vertical="center" wrapText="1"/>
    </xf>
    <xf numFmtId="14" fontId="14" fillId="4" borderId="12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/>
    <xf numFmtId="0" fontId="14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4" fontId="14" fillId="4" borderId="4" xfId="0" applyNumberFormat="1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164" fontId="14" fillId="4" borderId="4" xfId="0" applyNumberFormat="1" applyFont="1" applyFill="1" applyBorder="1" applyAlignment="1">
      <alignment horizontal="center" vertical="center" wrapText="1"/>
    </xf>
    <xf numFmtId="4" fontId="14" fillId="4" borderId="4" xfId="0" applyNumberFormat="1" applyFont="1" applyFill="1" applyBorder="1" applyAlignment="1">
      <alignment horizontal="center" vertical="center" wrapText="1"/>
    </xf>
    <xf numFmtId="14" fontId="14" fillId="4" borderId="4" xfId="0" applyNumberFormat="1" applyFont="1" applyFill="1" applyBorder="1" applyAlignment="1">
      <alignment horizontal="center" vertical="center" wrapText="1"/>
    </xf>
    <xf numFmtId="14" fontId="14" fillId="4" borderId="26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4" fontId="9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164" fontId="9" fillId="3" borderId="3" xfId="0" applyNumberFormat="1" applyFont="1" applyFill="1" applyBorder="1" applyAlignment="1">
      <alignment horizontal="center" vertical="center" wrapText="1"/>
    </xf>
    <xf numFmtId="4" fontId="9" fillId="3" borderId="3" xfId="0" applyNumberFormat="1" applyFont="1" applyFill="1" applyBorder="1" applyAlignment="1">
      <alignment horizontal="center" vertical="center" wrapText="1"/>
    </xf>
    <xf numFmtId="14" fontId="9" fillId="3" borderId="3" xfId="0" applyNumberFormat="1" applyFont="1" applyFill="1" applyBorder="1" applyAlignment="1">
      <alignment horizontal="center" vertical="center" wrapText="1"/>
    </xf>
    <xf numFmtId="14" fontId="9" fillId="3" borderId="12" xfId="0" applyNumberFormat="1" applyFont="1" applyFill="1" applyBorder="1" applyAlignment="1">
      <alignment horizontal="center" vertical="center" wrapText="1"/>
    </xf>
    <xf numFmtId="0" fontId="0" fillId="3" borderId="3" xfId="0" applyFont="1" applyFill="1" applyBorder="1"/>
    <xf numFmtId="0" fontId="13" fillId="12" borderId="21" xfId="0" applyFont="1" applyFill="1" applyBorder="1" applyAlignment="1">
      <alignment horizontal="center" vertical="center"/>
    </xf>
    <xf numFmtId="0" fontId="13" fillId="12" borderId="3" xfId="0" applyFont="1" applyFill="1" applyBorder="1" applyAlignment="1">
      <alignment horizontal="center" vertical="center"/>
    </xf>
    <xf numFmtId="164" fontId="13" fillId="12" borderId="3" xfId="0" applyNumberFormat="1" applyFont="1" applyFill="1" applyBorder="1" applyAlignment="1">
      <alignment horizontal="center" vertical="center"/>
    </xf>
    <xf numFmtId="14" fontId="13" fillId="12" borderId="3" xfId="0" applyNumberFormat="1" applyFont="1" applyFill="1" applyBorder="1" applyAlignment="1">
      <alignment horizontal="center" vertical="center"/>
    </xf>
    <xf numFmtId="0" fontId="13" fillId="12" borderId="3" xfId="0" applyFont="1" applyFill="1" applyBorder="1" applyAlignment="1">
      <alignment horizontal="center" vertical="center" wrapText="1"/>
    </xf>
    <xf numFmtId="164" fontId="13" fillId="12" borderId="3" xfId="0" applyNumberFormat="1" applyFont="1" applyFill="1" applyBorder="1" applyAlignment="1">
      <alignment horizontal="center" vertical="center" wrapText="1"/>
    </xf>
    <xf numFmtId="4" fontId="13" fillId="12" borderId="3" xfId="0" applyNumberFormat="1" applyFont="1" applyFill="1" applyBorder="1" applyAlignment="1">
      <alignment horizontal="center" vertical="center" wrapText="1"/>
    </xf>
    <xf numFmtId="14" fontId="13" fillId="12" borderId="3" xfId="0" applyNumberFormat="1" applyFont="1" applyFill="1" applyBorder="1" applyAlignment="1">
      <alignment horizontal="center" vertical="center" wrapText="1"/>
    </xf>
    <xf numFmtId="14" fontId="13" fillId="12" borderId="12" xfId="0" applyNumberFormat="1" applyFont="1" applyFill="1" applyBorder="1" applyAlignment="1">
      <alignment horizontal="center" vertical="center" wrapText="1"/>
    </xf>
    <xf numFmtId="0" fontId="13" fillId="12" borderId="13" xfId="0" applyNumberFormat="1" applyFont="1" applyFill="1" applyBorder="1" applyAlignment="1">
      <alignment horizontal="center" vertical="center" wrapText="1"/>
    </xf>
    <xf numFmtId="0" fontId="4" fillId="12" borderId="3" xfId="0" applyFont="1" applyFill="1" applyBorder="1"/>
    <xf numFmtId="0" fontId="14" fillId="3" borderId="21" xfId="0" applyFont="1" applyFill="1" applyBorder="1" applyAlignment="1">
      <alignment horizontal="center" vertical="center"/>
    </xf>
    <xf numFmtId="164" fontId="7" fillId="9" borderId="21" xfId="0" applyNumberFormat="1" applyFont="1" applyFill="1" applyBorder="1" applyAlignment="1">
      <alignment vertical="center"/>
    </xf>
    <xf numFmtId="14" fontId="7" fillId="9" borderId="21" xfId="0" applyNumberFormat="1" applyFont="1" applyFill="1" applyBorder="1" applyAlignment="1">
      <alignment horizontal="center" vertical="center"/>
    </xf>
    <xf numFmtId="0" fontId="9" fillId="9" borderId="21" xfId="0" applyFont="1" applyFill="1" applyBorder="1" applyAlignment="1">
      <alignment horizontal="center" vertical="center" wrapText="1"/>
    </xf>
    <xf numFmtId="0" fontId="23" fillId="9" borderId="21" xfId="0" applyFont="1" applyFill="1" applyBorder="1" applyAlignment="1">
      <alignment horizontal="center" vertical="center" wrapText="1"/>
    </xf>
    <xf numFmtId="164" fontId="23" fillId="9" borderId="21" xfId="0" applyNumberFormat="1" applyFont="1" applyFill="1" applyBorder="1" applyAlignment="1">
      <alignment horizontal="center" vertical="center" wrapText="1"/>
    </xf>
    <xf numFmtId="4" fontId="23" fillId="9" borderId="21" xfId="0" applyNumberFormat="1" applyFont="1" applyFill="1" applyBorder="1" applyAlignment="1">
      <alignment horizontal="center" vertical="center" wrapText="1"/>
    </xf>
    <xf numFmtId="14" fontId="23" fillId="9" borderId="21" xfId="0" applyNumberFormat="1" applyFont="1" applyFill="1" applyBorder="1" applyAlignment="1">
      <alignment horizontal="center" vertical="center" wrapText="1"/>
    </xf>
    <xf numFmtId="14" fontId="23" fillId="9" borderId="22" xfId="0" applyNumberFormat="1" applyFont="1" applyFill="1" applyBorder="1" applyAlignment="1">
      <alignment horizontal="center" vertical="center" wrapText="1"/>
    </xf>
    <xf numFmtId="0" fontId="3" fillId="9" borderId="21" xfId="0" applyFont="1" applyFill="1" applyBorder="1"/>
    <xf numFmtId="14" fontId="14" fillId="5" borderId="3" xfId="0" applyNumberFormat="1" applyFont="1" applyFill="1" applyBorder="1" applyAlignment="1">
      <alignment horizontal="center" vertical="center"/>
    </xf>
    <xf numFmtId="164" fontId="21" fillId="5" borderId="24" xfId="0" applyNumberFormat="1" applyFont="1" applyFill="1" applyBorder="1" applyAlignment="1">
      <alignment horizontal="center" vertical="center" wrapText="1"/>
    </xf>
    <xf numFmtId="4" fontId="21" fillId="5" borderId="11" xfId="0" applyNumberFormat="1" applyFont="1" applyFill="1" applyBorder="1" applyAlignment="1">
      <alignment horizontal="center" vertical="center" wrapText="1"/>
    </xf>
    <xf numFmtId="14" fontId="21" fillId="5" borderId="11" xfId="0" applyNumberFormat="1" applyFont="1" applyFill="1" applyBorder="1" applyAlignment="1">
      <alignment horizontal="center" vertical="center" wrapText="1"/>
    </xf>
    <xf numFmtId="14" fontId="21" fillId="5" borderId="33" xfId="0" applyNumberFormat="1" applyFont="1" applyFill="1" applyBorder="1" applyAlignment="1">
      <alignment horizontal="center" vertical="center" wrapText="1"/>
    </xf>
    <xf numFmtId="0" fontId="15" fillId="5" borderId="3" xfId="0" applyFont="1" applyFill="1" applyBorder="1"/>
    <xf numFmtId="164" fontId="14" fillId="4" borderId="3" xfId="0" applyNumberFormat="1" applyFont="1" applyFill="1" applyBorder="1" applyAlignment="1">
      <alignment vertical="center"/>
    </xf>
    <xf numFmtId="164" fontId="18" fillId="4" borderId="3" xfId="0" applyNumberFormat="1" applyFont="1" applyFill="1" applyBorder="1" applyAlignment="1">
      <alignment horizontal="center" vertical="center" wrapText="1"/>
    </xf>
    <xf numFmtId="14" fontId="18" fillId="4" borderId="3" xfId="0" applyNumberFormat="1" applyFont="1" applyFill="1" applyBorder="1" applyAlignment="1">
      <alignment horizontal="center" vertical="center" wrapText="1"/>
    </xf>
    <xf numFmtId="14" fontId="18" fillId="4" borderId="12" xfId="0" applyNumberFormat="1" applyFont="1" applyFill="1" applyBorder="1" applyAlignment="1">
      <alignment horizontal="center" vertical="center" wrapText="1"/>
    </xf>
    <xf numFmtId="0" fontId="15" fillId="4" borderId="3" xfId="0" applyFont="1" applyFill="1" applyBorder="1"/>
    <xf numFmtId="164" fontId="14" fillId="9" borderId="3" xfId="0" applyNumberFormat="1" applyFont="1" applyFill="1" applyBorder="1" applyAlignment="1">
      <alignment vertical="center"/>
    </xf>
    <xf numFmtId="14" fontId="14" fillId="9" borderId="3" xfId="0" applyNumberFormat="1" applyFont="1" applyFill="1" applyBorder="1" applyAlignment="1">
      <alignment horizontal="center" vertical="center"/>
    </xf>
    <xf numFmtId="164" fontId="18" fillId="9" borderId="3" xfId="0" applyNumberFormat="1" applyFont="1" applyFill="1" applyBorder="1" applyAlignment="1">
      <alignment horizontal="center" vertical="center" wrapText="1"/>
    </xf>
    <xf numFmtId="4" fontId="18" fillId="9" borderId="3" xfId="0" applyNumberFormat="1" applyFont="1" applyFill="1" applyBorder="1" applyAlignment="1">
      <alignment horizontal="center" vertical="center" wrapText="1"/>
    </xf>
    <xf numFmtId="14" fontId="18" fillId="9" borderId="3" xfId="0" applyNumberFormat="1" applyFont="1" applyFill="1" applyBorder="1" applyAlignment="1">
      <alignment horizontal="center" vertical="center" wrapText="1"/>
    </xf>
    <xf numFmtId="14" fontId="18" fillId="9" borderId="12" xfId="0" applyNumberFormat="1" applyFont="1" applyFill="1" applyBorder="1" applyAlignment="1">
      <alignment horizontal="center" vertical="center" wrapText="1"/>
    </xf>
    <xf numFmtId="164" fontId="14" fillId="9" borderId="4" xfId="0" applyNumberFormat="1" applyFont="1" applyFill="1" applyBorder="1" applyAlignment="1">
      <alignment vertical="center"/>
    </xf>
    <xf numFmtId="14" fontId="14" fillId="9" borderId="4" xfId="0" applyNumberFormat="1" applyFont="1" applyFill="1" applyBorder="1" applyAlignment="1">
      <alignment horizontal="center" vertical="center"/>
    </xf>
    <xf numFmtId="164" fontId="18" fillId="9" borderId="4" xfId="0" applyNumberFormat="1" applyFont="1" applyFill="1" applyBorder="1" applyAlignment="1">
      <alignment horizontal="center" vertical="center" wrapText="1"/>
    </xf>
    <xf numFmtId="4" fontId="18" fillId="9" borderId="4" xfId="0" applyNumberFormat="1" applyFont="1" applyFill="1" applyBorder="1" applyAlignment="1">
      <alignment horizontal="center" vertical="center" wrapText="1"/>
    </xf>
    <xf numFmtId="14" fontId="18" fillId="9" borderId="4" xfId="0" applyNumberFormat="1" applyFont="1" applyFill="1" applyBorder="1" applyAlignment="1">
      <alignment horizontal="center" vertical="center" wrapText="1"/>
    </xf>
    <xf numFmtId="14" fontId="18" fillId="9" borderId="26" xfId="0" applyNumberFormat="1" applyFont="1" applyFill="1" applyBorder="1" applyAlignment="1">
      <alignment horizontal="center" vertical="center" wrapText="1"/>
    </xf>
    <xf numFmtId="0" fontId="9" fillId="10" borderId="43" xfId="0" applyNumberFormat="1" applyFont="1" applyFill="1" applyBorder="1" applyAlignment="1">
      <alignment horizontal="center" vertical="center" wrapText="1"/>
    </xf>
    <xf numFmtId="0" fontId="15" fillId="9" borderId="4" xfId="0" applyFont="1" applyFill="1" applyBorder="1"/>
    <xf numFmtId="164" fontId="14" fillId="9" borderId="6" xfId="0" applyNumberFormat="1" applyFont="1" applyFill="1" applyBorder="1" applyAlignment="1">
      <alignment vertical="center"/>
    </xf>
    <xf numFmtId="164" fontId="18" fillId="9" borderId="6" xfId="0" applyNumberFormat="1" applyFont="1" applyFill="1" applyBorder="1" applyAlignment="1">
      <alignment horizontal="center" vertical="center" wrapText="1"/>
    </xf>
    <xf numFmtId="4" fontId="18" fillId="9" borderId="6" xfId="0" applyNumberFormat="1" applyFont="1" applyFill="1" applyBorder="1" applyAlignment="1">
      <alignment horizontal="center" vertical="center" wrapText="1"/>
    </xf>
    <xf numFmtId="14" fontId="18" fillId="9" borderId="6" xfId="0" applyNumberFormat="1" applyFont="1" applyFill="1" applyBorder="1" applyAlignment="1">
      <alignment horizontal="center" vertical="center" wrapText="1"/>
    </xf>
    <xf numFmtId="0" fontId="9" fillId="10" borderId="6" xfId="0" applyNumberFormat="1" applyFont="1" applyFill="1" applyBorder="1" applyAlignment="1">
      <alignment horizontal="center" vertical="center" wrapText="1"/>
    </xf>
    <xf numFmtId="164" fontId="14" fillId="9" borderId="21" xfId="0" applyNumberFormat="1" applyFont="1" applyFill="1" applyBorder="1" applyAlignment="1">
      <alignment vertical="center"/>
    </xf>
    <xf numFmtId="0" fontId="18" fillId="9" borderId="21" xfId="0" applyFont="1" applyFill="1" applyBorder="1" applyAlignment="1">
      <alignment horizontal="center" vertical="center" wrapText="1"/>
    </xf>
    <xf numFmtId="164" fontId="18" fillId="9" borderId="21" xfId="0" applyNumberFormat="1" applyFont="1" applyFill="1" applyBorder="1" applyAlignment="1">
      <alignment horizontal="center" vertical="center" wrapText="1"/>
    </xf>
    <xf numFmtId="4" fontId="18" fillId="9" borderId="21" xfId="0" applyNumberFormat="1" applyFont="1" applyFill="1" applyBorder="1" applyAlignment="1">
      <alignment horizontal="center" vertical="center" wrapText="1"/>
    </xf>
    <xf numFmtId="14" fontId="18" fillId="9" borderId="21" xfId="0" applyNumberFormat="1" applyFont="1" applyFill="1" applyBorder="1" applyAlignment="1">
      <alignment horizontal="center" vertical="center" wrapText="1"/>
    </xf>
    <xf numFmtId="14" fontId="18" fillId="9" borderId="22" xfId="0" applyNumberFormat="1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164" fontId="14" fillId="5" borderId="16" xfId="0" applyNumberFormat="1" applyFont="1" applyFill="1" applyBorder="1" applyAlignment="1">
      <alignment vertical="center"/>
    </xf>
    <xf numFmtId="4" fontId="9" fillId="5" borderId="16" xfId="0" applyNumberFormat="1" applyFont="1" applyFill="1" applyBorder="1" applyAlignment="1">
      <alignment horizontal="center" vertical="center"/>
    </xf>
    <xf numFmtId="14" fontId="14" fillId="5" borderId="16" xfId="0" applyNumberFormat="1" applyFont="1" applyFill="1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164" fontId="14" fillId="5" borderId="16" xfId="0" applyNumberFormat="1" applyFont="1" applyFill="1" applyBorder="1" applyAlignment="1">
      <alignment horizontal="center" vertical="center" wrapText="1"/>
    </xf>
    <xf numFmtId="14" fontId="18" fillId="5" borderId="16" xfId="0" applyNumberFormat="1" applyFont="1" applyFill="1" applyBorder="1" applyAlignment="1">
      <alignment horizontal="center" vertical="center" wrapText="1"/>
    </xf>
    <xf numFmtId="14" fontId="18" fillId="5" borderId="41" xfId="0" applyNumberFormat="1" applyFont="1" applyFill="1" applyBorder="1" applyAlignment="1">
      <alignment horizontal="center" vertical="center" wrapText="1"/>
    </xf>
    <xf numFmtId="0" fontId="9" fillId="5" borderId="20" xfId="0" applyNumberFormat="1" applyFont="1" applyFill="1" applyBorder="1" applyAlignment="1">
      <alignment horizontal="center" vertical="center" wrapText="1"/>
    </xf>
    <xf numFmtId="0" fontId="15" fillId="5" borderId="20" xfId="0" applyFont="1" applyFill="1" applyBorder="1"/>
    <xf numFmtId="0" fontId="5" fillId="9" borderId="21" xfId="2" applyFill="1" applyBorder="1" applyAlignment="1">
      <alignment horizontal="center" vertical="center"/>
    </xf>
    <xf numFmtId="164" fontId="21" fillId="9" borderId="21" xfId="0" applyNumberFormat="1" applyFont="1" applyFill="1" applyBorder="1" applyAlignment="1">
      <alignment horizontal="center" vertical="center"/>
    </xf>
    <xf numFmtId="164" fontId="11" fillId="8" borderId="21" xfId="0" applyNumberFormat="1" applyFont="1" applyFill="1" applyBorder="1" applyAlignment="1">
      <alignment horizontal="center" vertical="center"/>
    </xf>
    <xf numFmtId="4" fontId="9" fillId="9" borderId="21" xfId="0" applyNumberFormat="1" applyFont="1" applyFill="1" applyBorder="1" applyAlignment="1">
      <alignment vertical="center"/>
    </xf>
    <xf numFmtId="0" fontId="9" fillId="10" borderId="44" xfId="0" applyNumberFormat="1" applyFont="1" applyFill="1" applyBorder="1" applyAlignment="1">
      <alignment horizontal="center" vertical="center" wrapText="1"/>
    </xf>
    <xf numFmtId="0" fontId="5" fillId="4" borderId="4" xfId="2" applyFill="1" applyBorder="1" applyAlignment="1">
      <alignment horizontal="center" vertical="center"/>
    </xf>
    <xf numFmtId="164" fontId="19" fillId="4" borderId="4" xfId="0" applyNumberFormat="1" applyFont="1" applyFill="1" applyBorder="1" applyAlignment="1">
      <alignment horizontal="center" vertical="center"/>
    </xf>
    <xf numFmtId="4" fontId="9" fillId="4" borderId="4" xfId="0" applyNumberFormat="1" applyFont="1" applyFill="1" applyBorder="1" applyAlignment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 wrapText="1"/>
    </xf>
    <xf numFmtId="164" fontId="19" fillId="4" borderId="4" xfId="0" applyNumberFormat="1" applyFont="1" applyFill="1" applyBorder="1" applyAlignment="1">
      <alignment horizontal="center" vertical="center" wrapText="1"/>
    </xf>
    <xf numFmtId="4" fontId="19" fillId="4" borderId="4" xfId="0" applyNumberFormat="1" applyFont="1" applyFill="1" applyBorder="1" applyAlignment="1">
      <alignment horizontal="center" vertical="center" wrapText="1"/>
    </xf>
    <xf numFmtId="14" fontId="19" fillId="4" borderId="4" xfId="0" applyNumberFormat="1" applyFont="1" applyFill="1" applyBorder="1" applyAlignment="1">
      <alignment horizontal="center" vertical="center" wrapText="1"/>
    </xf>
    <xf numFmtId="14" fontId="19" fillId="4" borderId="26" xfId="0" applyNumberFormat="1" applyFont="1" applyFill="1" applyBorder="1" applyAlignment="1">
      <alignment horizontal="center" vertical="center" wrapText="1"/>
    </xf>
    <xf numFmtId="0" fontId="5" fillId="5" borderId="45" xfId="2" applyFill="1" applyBorder="1" applyAlignment="1">
      <alignment horizontal="center"/>
    </xf>
    <xf numFmtId="0" fontId="21" fillId="5" borderId="24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164" fontId="21" fillId="5" borderId="24" xfId="0" applyNumberFormat="1" applyFont="1" applyFill="1" applyBorder="1" applyAlignment="1">
      <alignment horizontal="center" vertical="center"/>
    </xf>
    <xf numFmtId="164" fontId="11" fillId="8" borderId="24" xfId="0" applyNumberFormat="1" applyFont="1" applyFill="1" applyBorder="1" applyAlignment="1">
      <alignment horizontal="center" vertical="center"/>
    </xf>
    <xf numFmtId="4" fontId="19" fillId="5" borderId="24" xfId="0" applyNumberFormat="1" applyFont="1" applyFill="1" applyBorder="1" applyAlignment="1">
      <alignment vertical="center"/>
    </xf>
    <xf numFmtId="14" fontId="21" fillId="5" borderId="24" xfId="0" applyNumberFormat="1" applyFont="1" applyFill="1" applyBorder="1" applyAlignment="1">
      <alignment horizontal="center" vertical="center"/>
    </xf>
    <xf numFmtId="0" fontId="21" fillId="5" borderId="24" xfId="0" applyFont="1" applyFill="1" applyBorder="1" applyAlignment="1">
      <alignment horizontal="center" vertical="center" wrapText="1"/>
    </xf>
    <xf numFmtId="171" fontId="9" fillId="5" borderId="3" xfId="0" applyNumberFormat="1" applyFont="1" applyFill="1" applyBorder="1" applyAlignment="1">
      <alignment horizontal="center" vertical="center" wrapText="1"/>
    </xf>
    <xf numFmtId="4" fontId="21" fillId="5" borderId="24" xfId="0" applyNumberFormat="1" applyFont="1" applyFill="1" applyBorder="1" applyAlignment="1">
      <alignment horizontal="center" vertical="center" wrapText="1"/>
    </xf>
    <xf numFmtId="14" fontId="21" fillId="5" borderId="24" xfId="0" applyNumberFormat="1" applyFont="1" applyFill="1" applyBorder="1" applyAlignment="1">
      <alignment horizontal="center" vertical="center" wrapText="1"/>
    </xf>
    <xf numFmtId="14" fontId="21" fillId="5" borderId="25" xfId="0" applyNumberFormat="1" applyFont="1" applyFill="1" applyBorder="1" applyAlignment="1">
      <alignment horizontal="center" vertical="center" wrapText="1"/>
    </xf>
    <xf numFmtId="0" fontId="24" fillId="5" borderId="45" xfId="0" applyFont="1" applyFill="1" applyBorder="1"/>
    <xf numFmtId="0" fontId="7" fillId="13" borderId="3" xfId="0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 vertical="center"/>
    </xf>
    <xf numFmtId="164" fontId="19" fillId="13" borderId="3" xfId="0" applyNumberFormat="1" applyFont="1" applyFill="1" applyBorder="1" applyAlignment="1">
      <alignment horizontal="center" vertical="center"/>
    </xf>
    <xf numFmtId="14" fontId="9" fillId="13" borderId="3" xfId="0" applyNumberFormat="1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 vertical="center" wrapText="1"/>
    </xf>
    <xf numFmtId="0" fontId="19" fillId="13" borderId="3" xfId="0" applyFont="1" applyFill="1" applyBorder="1" applyAlignment="1">
      <alignment horizontal="center" vertical="center" wrapText="1"/>
    </xf>
    <xf numFmtId="164" fontId="19" fillId="13" borderId="3" xfId="0" applyNumberFormat="1" applyFont="1" applyFill="1" applyBorder="1" applyAlignment="1">
      <alignment horizontal="center" vertical="center" wrapText="1"/>
    </xf>
    <xf numFmtId="4" fontId="19" fillId="13" borderId="3" xfId="0" applyNumberFormat="1" applyFont="1" applyFill="1" applyBorder="1" applyAlignment="1">
      <alignment horizontal="center" vertical="center" wrapText="1"/>
    </xf>
    <xf numFmtId="14" fontId="19" fillId="13" borderId="4" xfId="0" applyNumberFormat="1" applyFont="1" applyFill="1" applyBorder="1" applyAlignment="1">
      <alignment horizontal="center" vertical="center" wrapText="1"/>
    </xf>
    <xf numFmtId="14" fontId="19" fillId="13" borderId="26" xfId="0" applyNumberFormat="1" applyFont="1" applyFill="1" applyBorder="1" applyAlignment="1">
      <alignment horizontal="center" vertical="center" wrapText="1"/>
    </xf>
    <xf numFmtId="0" fontId="0" fillId="13" borderId="3" xfId="0" applyFont="1" applyFill="1" applyBorder="1"/>
    <xf numFmtId="164" fontId="19" fillId="5" borderId="3" xfId="0" applyNumberFormat="1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 wrapText="1"/>
    </xf>
    <xf numFmtId="164" fontId="19" fillId="5" borderId="3" xfId="0" applyNumberFormat="1" applyFont="1" applyFill="1" applyBorder="1" applyAlignment="1">
      <alignment horizontal="center" vertical="center" wrapText="1"/>
    </xf>
    <xf numFmtId="4" fontId="19" fillId="5" borderId="3" xfId="0" applyNumberFormat="1" applyFont="1" applyFill="1" applyBorder="1" applyAlignment="1">
      <alignment horizontal="center" vertical="center" wrapText="1"/>
    </xf>
    <xf numFmtId="14" fontId="19" fillId="5" borderId="11" xfId="0" applyNumberFormat="1" applyFont="1" applyFill="1" applyBorder="1" applyAlignment="1">
      <alignment horizontal="center" vertical="center" wrapText="1"/>
    </xf>
    <xf numFmtId="14" fontId="19" fillId="5" borderId="33" xfId="0" applyNumberFormat="1" applyFont="1" applyFill="1" applyBorder="1" applyAlignment="1">
      <alignment horizontal="center" vertical="center" wrapText="1"/>
    </xf>
    <xf numFmtId="164" fontId="19" fillId="4" borderId="3" xfId="0" applyNumberFormat="1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 wrapText="1"/>
    </xf>
    <xf numFmtId="164" fontId="19" fillId="4" borderId="3" xfId="0" applyNumberFormat="1" applyFont="1" applyFill="1" applyBorder="1" applyAlignment="1">
      <alignment horizontal="center" vertical="center" wrapText="1"/>
    </xf>
    <xf numFmtId="4" fontId="19" fillId="4" borderId="3" xfId="0" applyNumberFormat="1" applyFont="1" applyFill="1" applyBorder="1" applyAlignment="1">
      <alignment horizontal="center" vertical="center" wrapText="1"/>
    </xf>
    <xf numFmtId="14" fontId="19" fillId="4" borderId="11" xfId="0" applyNumberFormat="1" applyFont="1" applyFill="1" applyBorder="1" applyAlignment="1">
      <alignment horizontal="center" vertical="center" wrapText="1"/>
    </xf>
    <xf numFmtId="14" fontId="19" fillId="4" borderId="33" xfId="0" applyNumberFormat="1" applyFont="1" applyFill="1" applyBorder="1" applyAlignment="1">
      <alignment horizontal="center" vertical="center" wrapText="1"/>
    </xf>
    <xf numFmtId="0" fontId="14" fillId="13" borderId="3" xfId="0" applyFont="1" applyFill="1" applyBorder="1" applyAlignment="1">
      <alignment horizontal="center" vertical="center"/>
    </xf>
    <xf numFmtId="14" fontId="19" fillId="13" borderId="11" xfId="0" applyNumberFormat="1" applyFont="1" applyFill="1" applyBorder="1" applyAlignment="1">
      <alignment horizontal="center" vertical="center" wrapText="1"/>
    </xf>
    <xf numFmtId="14" fontId="19" fillId="13" borderId="33" xfId="0" applyNumberFormat="1" applyFont="1" applyFill="1" applyBorder="1" applyAlignment="1">
      <alignment horizontal="center" vertical="center" wrapText="1"/>
    </xf>
    <xf numFmtId="14" fontId="19" fillId="13" borderId="21" xfId="0" applyNumberFormat="1" applyFont="1" applyFill="1" applyBorder="1" applyAlignment="1">
      <alignment horizontal="center" vertical="center" wrapText="1"/>
    </xf>
    <xf numFmtId="14" fontId="19" fillId="13" borderId="22" xfId="0" applyNumberFormat="1" applyFont="1" applyFill="1" applyBorder="1" applyAlignment="1">
      <alignment horizontal="center" vertical="center" wrapText="1"/>
    </xf>
    <xf numFmtId="0" fontId="20" fillId="9" borderId="3" xfId="0" applyFont="1" applyFill="1" applyBorder="1" applyAlignment="1">
      <alignment horizontal="center" vertical="center" wrapText="1"/>
    </xf>
    <xf numFmtId="14" fontId="20" fillId="9" borderId="3" xfId="0" applyNumberFormat="1" applyFont="1" applyFill="1" applyBorder="1" applyAlignment="1">
      <alignment horizontal="center" vertical="center" wrapText="1"/>
    </xf>
    <xf numFmtId="14" fontId="20" fillId="9" borderId="12" xfId="0" applyNumberFormat="1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164" fontId="19" fillId="5" borderId="4" xfId="0" applyNumberFormat="1" applyFont="1" applyFill="1" applyBorder="1" applyAlignment="1">
      <alignment horizontal="center" vertical="center" wrapText="1"/>
    </xf>
    <xf numFmtId="4" fontId="19" fillId="5" borderId="4" xfId="0" applyNumberFormat="1" applyFont="1" applyFill="1" applyBorder="1" applyAlignment="1">
      <alignment horizontal="center" vertical="center" wrapText="1"/>
    </xf>
    <xf numFmtId="14" fontId="19" fillId="5" borderId="4" xfId="0" applyNumberFormat="1" applyFont="1" applyFill="1" applyBorder="1" applyAlignment="1">
      <alignment horizontal="center" vertical="center" wrapText="1"/>
    </xf>
    <xf numFmtId="14" fontId="19" fillId="5" borderId="26" xfId="0" applyNumberFormat="1" applyFont="1" applyFill="1" applyBorder="1" applyAlignment="1">
      <alignment horizontal="center" vertical="center" wrapText="1"/>
    </xf>
    <xf numFmtId="0" fontId="19" fillId="9" borderId="4" xfId="0" applyFont="1" applyFill="1" applyBorder="1" applyAlignment="1">
      <alignment horizontal="center" vertical="center" wrapText="1"/>
    </xf>
    <xf numFmtId="164" fontId="19" fillId="9" borderId="4" xfId="0" applyNumberFormat="1" applyFont="1" applyFill="1" applyBorder="1" applyAlignment="1">
      <alignment horizontal="center" vertical="center" wrapText="1"/>
    </xf>
    <xf numFmtId="4" fontId="19" fillId="9" borderId="4" xfId="0" applyNumberFormat="1" applyFont="1" applyFill="1" applyBorder="1" applyAlignment="1">
      <alignment horizontal="center" vertical="center" wrapText="1"/>
    </xf>
    <xf numFmtId="14" fontId="19" fillId="9" borderId="4" xfId="0" applyNumberFormat="1" applyFont="1" applyFill="1" applyBorder="1" applyAlignment="1">
      <alignment horizontal="center" vertical="center" wrapText="1"/>
    </xf>
    <xf numFmtId="14" fontId="19" fillId="9" borderId="26" xfId="0" applyNumberFormat="1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/>
    </xf>
    <xf numFmtId="164" fontId="9" fillId="9" borderId="5" xfId="0" applyNumberFormat="1" applyFont="1" applyFill="1" applyBorder="1" applyAlignment="1">
      <alignment horizontal="center" vertical="center"/>
    </xf>
    <xf numFmtId="14" fontId="9" fillId="9" borderId="5" xfId="0" applyNumberFormat="1" applyFont="1" applyFill="1" applyBorder="1" applyAlignment="1">
      <alignment horizontal="center" vertical="center"/>
    </xf>
    <xf numFmtId="0" fontId="19" fillId="9" borderId="5" xfId="0" applyFont="1" applyFill="1" applyBorder="1" applyAlignment="1">
      <alignment horizontal="center" vertical="center" wrapText="1"/>
    </xf>
    <xf numFmtId="164" fontId="19" fillId="9" borderId="5" xfId="0" applyNumberFormat="1" applyFont="1" applyFill="1" applyBorder="1" applyAlignment="1">
      <alignment horizontal="center" vertical="center" wrapText="1"/>
    </xf>
    <xf numFmtId="4" fontId="19" fillId="9" borderId="5" xfId="0" applyNumberFormat="1" applyFont="1" applyFill="1" applyBorder="1" applyAlignment="1">
      <alignment horizontal="center" vertical="center" wrapText="1"/>
    </xf>
    <xf numFmtId="14" fontId="19" fillId="9" borderId="5" xfId="0" applyNumberFormat="1" applyFont="1" applyFill="1" applyBorder="1" applyAlignment="1">
      <alignment horizontal="center" vertical="center" wrapText="1"/>
    </xf>
    <xf numFmtId="14" fontId="19" fillId="9" borderId="35" xfId="0" applyNumberFormat="1" applyFont="1" applyFill="1" applyBorder="1" applyAlignment="1">
      <alignment horizontal="center" vertical="center" wrapText="1"/>
    </xf>
    <xf numFmtId="4" fontId="19" fillId="5" borderId="11" xfId="0" applyNumberFormat="1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/>
    </xf>
    <xf numFmtId="4" fontId="19" fillId="4" borderId="11" xfId="0" applyNumberFormat="1" applyFont="1" applyFill="1" applyBorder="1" applyAlignment="1">
      <alignment horizontal="center" vertical="center" wrapText="1"/>
    </xf>
    <xf numFmtId="0" fontId="0" fillId="4" borderId="3" xfId="0" applyFont="1" applyFill="1" applyBorder="1"/>
    <xf numFmtId="164" fontId="9" fillId="9" borderId="4" xfId="0" applyNumberFormat="1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 wrapText="1"/>
    </xf>
    <xf numFmtId="164" fontId="19" fillId="9" borderId="3" xfId="0" applyNumberFormat="1" applyFont="1" applyFill="1" applyBorder="1" applyAlignment="1">
      <alignment horizontal="center" vertical="center" wrapText="1"/>
    </xf>
    <xf numFmtId="4" fontId="19" fillId="9" borderId="11" xfId="0" applyNumberFormat="1" applyFont="1" applyFill="1" applyBorder="1" applyAlignment="1">
      <alignment horizontal="center" vertical="center" wrapText="1"/>
    </xf>
    <xf numFmtId="14" fontId="19" fillId="9" borderId="11" xfId="0" applyNumberFormat="1" applyFont="1" applyFill="1" applyBorder="1" applyAlignment="1">
      <alignment horizontal="center" vertical="center" wrapText="1"/>
    </xf>
    <xf numFmtId="14" fontId="19" fillId="9" borderId="33" xfId="0" applyNumberFormat="1" applyFont="1" applyFill="1" applyBorder="1" applyAlignment="1">
      <alignment horizontal="center" vertical="center" wrapText="1"/>
    </xf>
    <xf numFmtId="14" fontId="9" fillId="9" borderId="4" xfId="0" applyNumberFormat="1" applyFont="1" applyFill="1" applyBorder="1" applyAlignment="1">
      <alignment horizontal="center" vertical="center"/>
    </xf>
    <xf numFmtId="0" fontId="0" fillId="9" borderId="4" xfId="0" applyFont="1" applyFill="1" applyBorder="1"/>
    <xf numFmtId="0" fontId="5" fillId="9" borderId="1" xfId="2" applyFill="1" applyBorder="1" applyAlignment="1">
      <alignment horizontal="center" vertical="center"/>
    </xf>
    <xf numFmtId="0" fontId="7" fillId="9" borderId="47" xfId="0" applyFont="1" applyFill="1" applyBorder="1" applyAlignment="1">
      <alignment horizontal="center" vertical="center"/>
    </xf>
    <xf numFmtId="0" fontId="9" fillId="9" borderId="49" xfId="0" applyFont="1" applyFill="1" applyBorder="1" applyAlignment="1">
      <alignment horizontal="center" vertical="center"/>
    </xf>
    <xf numFmtId="164" fontId="7" fillId="9" borderId="48" xfId="0" applyNumberFormat="1" applyFont="1" applyFill="1" applyBorder="1" applyAlignment="1">
      <alignment horizontal="center" vertical="center"/>
    </xf>
    <xf numFmtId="4" fontId="6" fillId="9" borderId="49" xfId="0" applyNumberFormat="1" applyFont="1" applyFill="1" applyBorder="1" applyAlignment="1">
      <alignment vertical="center"/>
    </xf>
    <xf numFmtId="0" fontId="7" fillId="9" borderId="49" xfId="0" applyFont="1" applyFill="1" applyBorder="1" applyAlignment="1">
      <alignment horizontal="center" vertical="center"/>
    </xf>
    <xf numFmtId="14" fontId="7" fillId="9" borderId="49" xfId="0" applyNumberFormat="1" applyFont="1" applyFill="1" applyBorder="1" applyAlignment="1">
      <alignment horizontal="center" vertical="center"/>
    </xf>
    <xf numFmtId="0" fontId="7" fillId="9" borderId="49" xfId="0" applyFont="1" applyFill="1" applyBorder="1" applyAlignment="1">
      <alignment horizontal="center" vertical="center" wrapText="1"/>
    </xf>
    <xf numFmtId="0" fontId="19" fillId="9" borderId="48" xfId="0" applyFont="1" applyFill="1" applyBorder="1" applyAlignment="1">
      <alignment horizontal="center" vertical="center" wrapText="1"/>
    </xf>
    <xf numFmtId="0" fontId="9" fillId="9" borderId="49" xfId="0" applyFont="1" applyFill="1" applyBorder="1" applyAlignment="1">
      <alignment horizontal="center" vertical="center" wrapText="1"/>
    </xf>
    <xf numFmtId="164" fontId="19" fillId="9" borderId="48" xfId="0" applyNumberFormat="1" applyFont="1" applyFill="1" applyBorder="1" applyAlignment="1">
      <alignment horizontal="center" vertical="center" wrapText="1"/>
    </xf>
    <xf numFmtId="4" fontId="19" fillId="9" borderId="48" xfId="0" applyNumberFormat="1" applyFont="1" applyFill="1" applyBorder="1" applyAlignment="1">
      <alignment horizontal="center" vertical="center" wrapText="1"/>
    </xf>
    <xf numFmtId="14" fontId="19" fillId="9" borderId="48" xfId="0" applyNumberFormat="1" applyFont="1" applyFill="1" applyBorder="1" applyAlignment="1">
      <alignment horizontal="center" vertical="center" wrapText="1"/>
    </xf>
    <xf numFmtId="14" fontId="19" fillId="9" borderId="51" xfId="0" applyNumberFormat="1" applyFont="1" applyFill="1" applyBorder="1" applyAlignment="1">
      <alignment horizontal="center" vertical="center" wrapText="1"/>
    </xf>
    <xf numFmtId="0" fontId="3" fillId="9" borderId="50" xfId="0" applyFont="1" applyFill="1" applyBorder="1"/>
    <xf numFmtId="0" fontId="14" fillId="4" borderId="52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164" fontId="14" fillId="4" borderId="39" xfId="0" applyNumberFormat="1" applyFont="1" applyFill="1" applyBorder="1" applyAlignment="1">
      <alignment horizontal="center" vertical="center"/>
    </xf>
    <xf numFmtId="4" fontId="25" fillId="4" borderId="27" xfId="0" applyNumberFormat="1" applyFont="1" applyFill="1" applyBorder="1" applyAlignment="1">
      <alignment horizontal="center" vertical="center"/>
    </xf>
    <xf numFmtId="0" fontId="14" fillId="4" borderId="53" xfId="0" applyFont="1" applyFill="1" applyBorder="1" applyAlignment="1">
      <alignment horizontal="center" vertical="center"/>
    </xf>
    <xf numFmtId="164" fontId="14" fillId="4" borderId="40" xfId="0" applyNumberFormat="1" applyFont="1" applyFill="1" applyBorder="1" applyAlignment="1">
      <alignment horizontal="center" vertical="center"/>
    </xf>
    <xf numFmtId="0" fontId="14" fillId="4" borderId="54" xfId="0" applyFont="1" applyFill="1" applyBorder="1" applyAlignment="1">
      <alignment horizontal="center" vertical="center"/>
    </xf>
    <xf numFmtId="164" fontId="14" fillId="4" borderId="42" xfId="0" applyNumberFormat="1" applyFont="1" applyFill="1" applyBorder="1" applyAlignment="1">
      <alignment horizontal="center" vertical="center"/>
    </xf>
    <xf numFmtId="0" fontId="14" fillId="4" borderId="27" xfId="0" applyFont="1" applyFill="1" applyBorder="1" applyAlignment="1">
      <alignment horizontal="center" vertical="center"/>
    </xf>
    <xf numFmtId="0" fontId="14" fillId="9" borderId="52" xfId="0" applyFont="1" applyFill="1" applyBorder="1" applyAlignment="1">
      <alignment horizontal="center" vertical="center"/>
    </xf>
    <xf numFmtId="0" fontId="14" fillId="9" borderId="27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164" fontId="14" fillId="9" borderId="39" xfId="0" applyNumberFormat="1" applyFont="1" applyFill="1" applyBorder="1" applyAlignment="1">
      <alignment horizontal="center" vertical="center"/>
    </xf>
    <xf numFmtId="4" fontId="25" fillId="9" borderId="34" xfId="0" applyNumberFormat="1" applyFont="1" applyFill="1" applyBorder="1" applyAlignment="1">
      <alignment horizontal="center" vertical="center"/>
    </xf>
    <xf numFmtId="0" fontId="14" fillId="9" borderId="53" xfId="0" applyFont="1" applyFill="1" applyBorder="1" applyAlignment="1">
      <alignment horizontal="center" vertical="center"/>
    </xf>
    <xf numFmtId="164" fontId="14" fillId="9" borderId="40" xfId="0" applyNumberFormat="1" applyFont="1" applyFill="1" applyBorder="1" applyAlignment="1">
      <alignment horizontal="center" vertical="center"/>
    </xf>
    <xf numFmtId="0" fontId="14" fillId="9" borderId="54" xfId="0" applyFont="1" applyFill="1" applyBorder="1" applyAlignment="1">
      <alignment horizontal="center" vertical="center"/>
    </xf>
    <xf numFmtId="0" fontId="9" fillId="9" borderId="26" xfId="0" applyFont="1" applyFill="1" applyBorder="1" applyAlignment="1">
      <alignment horizontal="center" vertical="center"/>
    </xf>
    <xf numFmtId="164" fontId="14" fillId="9" borderId="42" xfId="0" applyNumberFormat="1" applyFont="1" applyFill="1" applyBorder="1" applyAlignment="1">
      <alignment horizontal="center" vertical="center"/>
    </xf>
    <xf numFmtId="4" fontId="25" fillId="9" borderId="27" xfId="0" applyNumberFormat="1" applyFont="1" applyFill="1" applyBorder="1" applyAlignment="1">
      <alignment horizontal="center" vertical="center"/>
    </xf>
    <xf numFmtId="4" fontId="19" fillId="9" borderId="3" xfId="0" applyNumberFormat="1" applyFont="1" applyFill="1" applyBorder="1" applyAlignment="1">
      <alignment horizontal="center" vertical="center" wrapText="1"/>
    </xf>
    <xf numFmtId="14" fontId="19" fillId="9" borderId="3" xfId="0" applyNumberFormat="1" applyFont="1" applyFill="1" applyBorder="1" applyAlignment="1">
      <alignment horizontal="center" vertical="center" wrapText="1"/>
    </xf>
    <xf numFmtId="14" fontId="19" fillId="9" borderId="12" xfId="0" applyNumberFormat="1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/>
    </xf>
    <xf numFmtId="0" fontId="9" fillId="9" borderId="57" xfId="0" applyFont="1" applyFill="1" applyBorder="1" applyAlignment="1">
      <alignment horizontal="center" vertical="center"/>
    </xf>
    <xf numFmtId="164" fontId="14" fillId="9" borderId="58" xfId="0" applyNumberFormat="1" applyFont="1" applyFill="1" applyBorder="1" applyAlignment="1">
      <alignment horizontal="center" vertical="center"/>
    </xf>
    <xf numFmtId="14" fontId="14" fillId="9" borderId="56" xfId="0" applyNumberFormat="1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9" fillId="9" borderId="5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164" fontId="19" fillId="9" borderId="56" xfId="0" applyNumberFormat="1" applyFont="1" applyFill="1" applyBorder="1" applyAlignment="1">
      <alignment horizontal="center" vertical="center" wrapText="1"/>
    </xf>
    <xf numFmtId="4" fontId="19" fillId="9" borderId="56" xfId="0" applyNumberFormat="1" applyFont="1" applyFill="1" applyBorder="1" applyAlignment="1">
      <alignment horizontal="center" vertical="center" wrapText="1"/>
    </xf>
    <xf numFmtId="14" fontId="19" fillId="9" borderId="56" xfId="0" applyNumberFormat="1" applyFont="1" applyFill="1" applyBorder="1" applyAlignment="1">
      <alignment horizontal="center" vertical="center" wrapText="1"/>
    </xf>
    <xf numFmtId="14" fontId="19" fillId="9" borderId="57" xfId="0" applyNumberFormat="1" applyFont="1" applyFill="1" applyBorder="1" applyAlignment="1">
      <alignment horizontal="center" vertical="center" wrapText="1"/>
    </xf>
    <xf numFmtId="0" fontId="9" fillId="10" borderId="61" xfId="0" applyNumberFormat="1" applyFont="1" applyFill="1" applyBorder="1" applyAlignment="1">
      <alignment horizontal="center" vertical="center" wrapText="1"/>
    </xf>
    <xf numFmtId="0" fontId="15" fillId="9" borderId="56" xfId="0" applyFont="1" applyFill="1" applyBorder="1"/>
    <xf numFmtId="0" fontId="14" fillId="9" borderId="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4" fontId="9" fillId="9" borderId="0" xfId="0" applyNumberFormat="1" applyFont="1" applyFill="1" applyBorder="1" applyAlignment="1">
      <alignment horizontal="center" vertical="center"/>
    </xf>
    <xf numFmtId="14" fontId="14" fillId="9" borderId="0" xfId="0" applyNumberFormat="1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 wrapText="1"/>
    </xf>
    <xf numFmtId="0" fontId="19" fillId="9" borderId="0" xfId="0" applyFont="1" applyFill="1" applyBorder="1" applyAlignment="1">
      <alignment horizontal="center" vertical="center" wrapText="1"/>
    </xf>
    <xf numFmtId="0" fontId="9" fillId="9" borderId="0" xfId="0" applyFont="1" applyFill="1" applyBorder="1" applyAlignment="1">
      <alignment horizontal="center" vertical="center" wrapText="1"/>
    </xf>
    <xf numFmtId="164" fontId="19" fillId="9" borderId="0" xfId="0" applyNumberFormat="1" applyFont="1" applyFill="1" applyBorder="1" applyAlignment="1">
      <alignment horizontal="center" vertical="center" wrapText="1"/>
    </xf>
    <xf numFmtId="4" fontId="19" fillId="9" borderId="0" xfId="0" applyNumberFormat="1" applyFont="1" applyFill="1" applyBorder="1" applyAlignment="1">
      <alignment horizontal="center" vertical="center" wrapText="1"/>
    </xf>
    <xf numFmtId="14" fontId="19" fillId="9" borderId="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6" fillId="14" borderId="1" xfId="0" applyFont="1" applyFill="1" applyBorder="1" applyAlignment="1">
      <alignment horizontal="center" wrapText="1"/>
    </xf>
    <xf numFmtId="164" fontId="7" fillId="14" borderId="1" xfId="0" applyNumberFormat="1" applyFont="1" applyFill="1" applyBorder="1" applyAlignment="1">
      <alignment horizontal="center" vertical="center" wrapText="1"/>
    </xf>
    <xf numFmtId="4" fontId="7" fillId="14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172" fontId="28" fillId="0" borderId="0" xfId="0" applyNumberFormat="1" applyFont="1" applyAlignment="1">
      <alignment horizontal="center"/>
    </xf>
    <xf numFmtId="164" fontId="27" fillId="0" borderId="0" xfId="0" applyNumberFormat="1" applyFont="1" applyAlignment="1">
      <alignment horizontal="center"/>
    </xf>
    <xf numFmtId="172" fontId="27" fillId="0" borderId="0" xfId="0" applyNumberFormat="1" applyFont="1" applyAlignment="1">
      <alignment horizontal="center"/>
    </xf>
    <xf numFmtId="173" fontId="27" fillId="0" borderId="0" xfId="0" applyNumberFormat="1" applyFont="1" applyAlignment="1">
      <alignment horizontal="center"/>
    </xf>
    <xf numFmtId="174" fontId="27" fillId="0" borderId="0" xfId="0" applyNumberFormat="1" applyFont="1"/>
    <xf numFmtId="174" fontId="29" fillId="0" borderId="0" xfId="0" applyNumberFormat="1" applyFont="1" applyBorder="1"/>
    <xf numFmtId="174" fontId="30" fillId="14" borderId="21" xfId="0" applyNumberFormat="1" applyFont="1" applyFill="1" applyBorder="1" applyAlignment="1">
      <alignment horizontal="center" vertical="center" wrapText="1"/>
    </xf>
    <xf numFmtId="164" fontId="31" fillId="14" borderId="21" xfId="0" applyNumberFormat="1" applyFont="1" applyFill="1" applyBorder="1" applyAlignment="1">
      <alignment horizontal="center" vertical="center"/>
    </xf>
    <xf numFmtId="4" fontId="31" fillId="14" borderId="21" xfId="0" applyNumberFormat="1" applyFont="1" applyFill="1" applyBorder="1" applyAlignment="1">
      <alignment horizontal="center" vertical="center"/>
    </xf>
    <xf numFmtId="14" fontId="29" fillId="14" borderId="21" xfId="0" applyNumberFormat="1" applyFont="1" applyFill="1" applyBorder="1" applyAlignment="1">
      <alignment horizontal="center" vertical="center"/>
    </xf>
    <xf numFmtId="14" fontId="29" fillId="14" borderId="0" xfId="0" applyNumberFormat="1" applyFont="1" applyFill="1" applyBorder="1" applyAlignment="1">
      <alignment horizontal="center" vertical="center"/>
    </xf>
    <xf numFmtId="0" fontId="28" fillId="0" borderId="62" xfId="0" applyFont="1" applyBorder="1" applyAlignment="1">
      <alignment horizontal="center"/>
    </xf>
    <xf numFmtId="164" fontId="9" fillId="0" borderId="0" xfId="0" applyNumberFormat="1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0" fontId="27" fillId="15" borderId="54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164" fontId="9" fillId="0" borderId="0" xfId="0" applyNumberFormat="1" applyFont="1" applyFill="1" applyAlignment="1">
      <alignment horizontal="center"/>
    </xf>
    <xf numFmtId="4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0" fontId="27" fillId="0" borderId="63" xfId="0" applyFont="1" applyFill="1" applyBorder="1" applyAlignment="1">
      <alignment horizontal="center"/>
    </xf>
    <xf numFmtId="0" fontId="0" fillId="0" borderId="0" xfId="0" applyFont="1" applyFill="1"/>
    <xf numFmtId="0" fontId="7" fillId="5" borderId="3" xfId="0" applyFont="1" applyFill="1" applyBorder="1" applyAlignment="1">
      <alignment horizontal="center" wrapText="1"/>
    </xf>
    <xf numFmtId="0" fontId="5" fillId="5" borderId="3" xfId="2" applyFill="1" applyBorder="1" applyAlignment="1">
      <alignment horizontal="center" wrapText="1"/>
    </xf>
    <xf numFmtId="0" fontId="6" fillId="5" borderId="3" xfId="0" applyFont="1" applyFill="1" applyBorder="1" applyAlignment="1">
      <alignment horizontal="center" wrapText="1"/>
    </xf>
    <xf numFmtId="164" fontId="7" fillId="5" borderId="3" xfId="1" applyNumberFormat="1" applyFont="1" applyFill="1" applyBorder="1" applyAlignment="1">
      <alignment horizontal="center" wrapText="1"/>
    </xf>
    <xf numFmtId="165" fontId="7" fillId="5" borderId="3" xfId="1" applyNumberFormat="1" applyFont="1" applyFill="1" applyBorder="1" applyAlignment="1">
      <alignment horizontal="center" wrapText="1"/>
    </xf>
    <xf numFmtId="14" fontId="7" fillId="5" borderId="3" xfId="0" applyNumberFormat="1" applyFont="1" applyFill="1" applyBorder="1" applyAlignment="1">
      <alignment horizontal="center" wrapText="1"/>
    </xf>
    <xf numFmtId="0" fontId="7" fillId="5" borderId="12" xfId="0" applyFont="1" applyFill="1" applyBorder="1" applyAlignment="1">
      <alignment horizontal="center" wrapText="1"/>
    </xf>
    <xf numFmtId="164" fontId="7" fillId="5" borderId="3" xfId="0" applyNumberFormat="1" applyFont="1" applyFill="1" applyBorder="1" applyAlignment="1">
      <alignment horizontal="center" wrapText="1"/>
    </xf>
    <xf numFmtId="4" fontId="7" fillId="5" borderId="3" xfId="0" applyNumberFormat="1" applyFont="1" applyFill="1" applyBorder="1" applyAlignment="1">
      <alignment horizontal="center" wrapText="1"/>
    </xf>
    <xf numFmtId="0" fontId="7" fillId="5" borderId="15" xfId="0" applyFont="1" applyFill="1" applyBorder="1" applyAlignment="1">
      <alignment horizontal="center" wrapText="1"/>
    </xf>
    <xf numFmtId="0" fontId="5" fillId="4" borderId="11" xfId="2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164" fontId="9" fillId="4" borderId="11" xfId="0" applyNumberFormat="1" applyFont="1" applyFill="1" applyBorder="1" applyAlignment="1">
      <alignment horizontal="center" vertical="center"/>
    </xf>
    <xf numFmtId="4" fontId="9" fillId="4" borderId="11" xfId="0" applyNumberFormat="1" applyFont="1" applyFill="1" applyBorder="1" applyAlignment="1">
      <alignment vertical="center"/>
    </xf>
    <xf numFmtId="14" fontId="9" fillId="4" borderId="11" xfId="0" applyNumberFormat="1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164" fontId="9" fillId="4" borderId="11" xfId="0" applyNumberFormat="1" applyFont="1" applyFill="1" applyBorder="1" applyAlignment="1">
      <alignment horizontal="center" vertical="center" wrapText="1"/>
    </xf>
    <xf numFmtId="4" fontId="20" fillId="4" borderId="11" xfId="0" applyNumberFormat="1" applyFont="1" applyFill="1" applyBorder="1" applyAlignment="1">
      <alignment horizontal="center" vertical="center" wrapText="1"/>
    </xf>
    <xf numFmtId="14" fontId="20" fillId="4" borderId="11" xfId="0" applyNumberFormat="1" applyFont="1" applyFill="1" applyBorder="1" applyAlignment="1">
      <alignment horizontal="center" vertical="center" wrapText="1"/>
    </xf>
    <xf numFmtId="14" fontId="20" fillId="4" borderId="33" xfId="0" applyNumberFormat="1" applyFont="1" applyFill="1" applyBorder="1" applyAlignment="1">
      <alignment horizontal="center" vertical="center" wrapText="1"/>
    </xf>
    <xf numFmtId="0" fontId="9" fillId="4" borderId="9" xfId="0" applyNumberFormat="1" applyFont="1" applyFill="1" applyBorder="1" applyAlignment="1">
      <alignment horizontal="center" vertical="center" wrapText="1"/>
    </xf>
    <xf numFmtId="0" fontId="7" fillId="16" borderId="24" xfId="0" applyFont="1" applyFill="1" applyBorder="1" applyAlignment="1">
      <alignment horizontal="center" vertical="center"/>
    </xf>
    <xf numFmtId="0" fontId="9" fillId="16" borderId="24" xfId="0" applyFont="1" applyFill="1" applyBorder="1" applyAlignment="1">
      <alignment horizontal="center" vertical="center"/>
    </xf>
    <xf numFmtId="164" fontId="9" fillId="16" borderId="24" xfId="0" applyNumberFormat="1" applyFont="1" applyFill="1" applyBorder="1" applyAlignment="1">
      <alignment horizontal="center" vertical="center"/>
    </xf>
    <xf numFmtId="14" fontId="9" fillId="16" borderId="24" xfId="0" applyNumberFormat="1" applyFont="1" applyFill="1" applyBorder="1" applyAlignment="1">
      <alignment horizontal="center" vertical="center"/>
    </xf>
    <xf numFmtId="0" fontId="9" fillId="16" borderId="24" xfId="0" applyFont="1" applyFill="1" applyBorder="1" applyAlignment="1">
      <alignment horizontal="center" vertical="center" wrapText="1"/>
    </xf>
    <xf numFmtId="4" fontId="9" fillId="16" borderId="24" xfId="0" applyNumberFormat="1" applyFont="1" applyFill="1" applyBorder="1" applyAlignment="1">
      <alignment horizontal="center" vertical="center" wrapText="1"/>
    </xf>
    <xf numFmtId="14" fontId="9" fillId="16" borderId="24" xfId="0" applyNumberFormat="1" applyFont="1" applyFill="1" applyBorder="1" applyAlignment="1">
      <alignment horizontal="center" vertical="center" wrapText="1"/>
    </xf>
    <xf numFmtId="14" fontId="9" fillId="16" borderId="25" xfId="0" applyNumberFormat="1" applyFont="1" applyFill="1" applyBorder="1" applyAlignment="1">
      <alignment horizontal="center" vertical="center" wrapText="1"/>
    </xf>
    <xf numFmtId="0" fontId="9" fillId="10" borderId="0" xfId="0" applyNumberFormat="1" applyFont="1" applyFill="1" applyBorder="1" applyAlignment="1">
      <alignment horizontal="center" vertical="center" wrapText="1"/>
    </xf>
    <xf numFmtId="0" fontId="0" fillId="16" borderId="45" xfId="0" applyFont="1" applyFill="1" applyBorder="1"/>
    <xf numFmtId="0" fontId="14" fillId="5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14" fontId="9" fillId="5" borderId="5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66" fontId="9" fillId="5" borderId="5" xfId="0" applyNumberFormat="1" applyFont="1" applyFill="1" applyBorder="1" applyAlignment="1">
      <alignment horizontal="center" vertical="center" wrapText="1"/>
    </xf>
    <xf numFmtId="164" fontId="9" fillId="5" borderId="5" xfId="0" applyNumberFormat="1" applyFont="1" applyFill="1" applyBorder="1" applyAlignment="1">
      <alignment horizontal="center" vertical="center" wrapText="1"/>
    </xf>
    <xf numFmtId="4" fontId="9" fillId="5" borderId="5" xfId="0" applyNumberFormat="1" applyFont="1" applyFill="1" applyBorder="1" applyAlignment="1">
      <alignment horizontal="center" vertical="center" wrapText="1"/>
    </xf>
    <xf numFmtId="14" fontId="9" fillId="5" borderId="35" xfId="0" applyNumberFormat="1" applyFont="1" applyFill="1" applyBorder="1" applyAlignment="1">
      <alignment horizontal="center" vertical="center" wrapText="1"/>
    </xf>
    <xf numFmtId="0" fontId="9" fillId="5" borderId="0" xfId="0" applyNumberFormat="1" applyFont="1" applyFill="1" applyBorder="1" applyAlignment="1">
      <alignment horizontal="center" vertical="center" wrapText="1"/>
    </xf>
    <xf numFmtId="0" fontId="0" fillId="5" borderId="10" xfId="0" applyFont="1" applyFill="1" applyBorder="1"/>
    <xf numFmtId="0" fontId="14" fillId="16" borderId="5" xfId="0" applyFont="1" applyFill="1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164" fontId="9" fillId="16" borderId="5" xfId="0" applyNumberFormat="1" applyFont="1" applyFill="1" applyBorder="1" applyAlignment="1">
      <alignment horizontal="center" vertical="center"/>
    </xf>
    <xf numFmtId="14" fontId="9" fillId="16" borderId="5" xfId="0" applyNumberFormat="1" applyFont="1" applyFill="1" applyBorder="1" applyAlignment="1">
      <alignment horizontal="center" vertical="center" wrapText="1"/>
    </xf>
    <xf numFmtId="0" fontId="9" fillId="16" borderId="5" xfId="0" applyFont="1" applyFill="1" applyBorder="1" applyAlignment="1">
      <alignment horizontal="center" vertical="center" wrapText="1"/>
    </xf>
    <xf numFmtId="164" fontId="9" fillId="16" borderId="5" xfId="0" applyNumberFormat="1" applyFont="1" applyFill="1" applyBorder="1" applyAlignment="1">
      <alignment horizontal="center" vertical="center" wrapText="1"/>
    </xf>
    <xf numFmtId="4" fontId="9" fillId="16" borderId="5" xfId="0" applyNumberFormat="1" applyFont="1" applyFill="1" applyBorder="1" applyAlignment="1">
      <alignment horizontal="center" vertical="center" wrapText="1"/>
    </xf>
    <xf numFmtId="14" fontId="9" fillId="16" borderId="35" xfId="0" applyNumberFormat="1" applyFont="1" applyFill="1" applyBorder="1" applyAlignment="1">
      <alignment horizontal="center" vertical="center" wrapText="1"/>
    </xf>
    <xf numFmtId="0" fontId="0" fillId="16" borderId="10" xfId="0" applyFont="1" applyFill="1" applyBorder="1"/>
    <xf numFmtId="0" fontId="5" fillId="3" borderId="4" xfId="2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4" fontId="9" fillId="3" borderId="5" xfId="0" applyNumberFormat="1" applyFont="1" applyFill="1" applyBorder="1" applyAlignment="1">
      <alignment vertical="center"/>
    </xf>
    <xf numFmtId="0" fontId="9" fillId="4" borderId="14" xfId="0" applyNumberFormat="1" applyFont="1" applyFill="1" applyBorder="1" applyAlignment="1">
      <alignment horizontal="center" vertical="center" wrapText="1"/>
    </xf>
    <xf numFmtId="164" fontId="0" fillId="0" borderId="0" xfId="0" applyNumberFormat="1" applyFont="1"/>
    <xf numFmtId="4" fontId="0" fillId="0" borderId="0" xfId="0" applyNumberFormat="1" applyFont="1"/>
    <xf numFmtId="0" fontId="28" fillId="15" borderId="53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wrapText="1"/>
    </xf>
    <xf numFmtId="0" fontId="0" fillId="0" borderId="3" xfId="0" applyFont="1" applyBorder="1"/>
    <xf numFmtId="0" fontId="27" fillId="0" borderId="5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1" fillId="7" borderId="0" xfId="0" applyFont="1" applyFill="1" applyAlignment="1">
      <alignment horizontal="center" wrapText="1"/>
    </xf>
    <xf numFmtId="0" fontId="3" fillId="14" borderId="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9" borderId="5" xfId="2" applyFill="1" applyBorder="1" applyAlignment="1">
      <alignment horizontal="center" vertical="center"/>
    </xf>
    <xf numFmtId="0" fontId="5" fillId="9" borderId="11" xfId="2" applyFill="1" applyBorder="1" applyAlignment="1">
      <alignment horizontal="center" vertical="center"/>
    </xf>
    <xf numFmtId="0" fontId="5" fillId="9" borderId="16" xfId="2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164" fontId="13" fillId="8" borderId="5" xfId="0" applyNumberFormat="1" applyFont="1" applyFill="1" applyBorder="1" applyAlignment="1">
      <alignment horizontal="center" vertical="center"/>
    </xf>
    <xf numFmtId="164" fontId="13" fillId="8" borderId="11" xfId="0" applyNumberFormat="1" applyFont="1" applyFill="1" applyBorder="1" applyAlignment="1">
      <alignment horizontal="center" vertical="center"/>
    </xf>
    <xf numFmtId="164" fontId="13" fillId="8" borderId="16" xfId="0" applyNumberFormat="1" applyFont="1" applyFill="1" applyBorder="1" applyAlignment="1">
      <alignment horizontal="center" vertical="center"/>
    </xf>
    <xf numFmtId="4" fontId="7" fillId="9" borderId="5" xfId="0" applyNumberFormat="1" applyFont="1" applyFill="1" applyBorder="1" applyAlignment="1">
      <alignment horizontal="center" vertical="center"/>
    </xf>
    <xf numFmtId="4" fontId="7" fillId="4" borderId="11" xfId="0" applyNumberFormat="1" applyFont="1" applyFill="1" applyBorder="1" applyAlignment="1">
      <alignment horizontal="center" vertical="center"/>
    </xf>
    <xf numFmtId="4" fontId="7" fillId="9" borderId="11" xfId="0" applyNumberFormat="1" applyFont="1" applyFill="1" applyBorder="1" applyAlignment="1">
      <alignment horizontal="center" vertical="center"/>
    </xf>
    <xf numFmtId="4" fontId="7" fillId="9" borderId="16" xfId="0" applyNumberFormat="1" applyFont="1" applyFill="1" applyBorder="1" applyAlignment="1">
      <alignment horizontal="center" vertical="center"/>
    </xf>
    <xf numFmtId="0" fontId="5" fillId="9" borderId="21" xfId="2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164" fontId="11" fillId="8" borderId="5" xfId="0" applyNumberFormat="1" applyFont="1" applyFill="1" applyBorder="1" applyAlignment="1">
      <alignment horizontal="center" vertical="center"/>
    </xf>
    <xf numFmtId="164" fontId="11" fillId="8" borderId="11" xfId="0" applyNumberFormat="1" applyFont="1" applyFill="1" applyBorder="1" applyAlignment="1">
      <alignment horizontal="center" vertical="center"/>
    </xf>
    <xf numFmtId="164" fontId="11" fillId="8" borderId="16" xfId="0" applyNumberFormat="1" applyFont="1" applyFill="1" applyBorder="1" applyAlignment="1">
      <alignment horizontal="center" vertical="center"/>
    </xf>
    <xf numFmtId="4" fontId="7" fillId="9" borderId="21" xfId="0" applyNumberFormat="1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  <xf numFmtId="0" fontId="14" fillId="11" borderId="11" xfId="0" applyFont="1" applyFill="1" applyBorder="1" applyAlignment="1">
      <alignment horizontal="center" vertical="center"/>
    </xf>
    <xf numFmtId="0" fontId="14" fillId="11" borderId="21" xfId="0" applyFont="1" applyFill="1" applyBorder="1" applyAlignment="1">
      <alignment horizontal="center" vertical="center"/>
    </xf>
    <xf numFmtId="4" fontId="9" fillId="11" borderId="4" xfId="0" applyNumberFormat="1" applyFont="1" applyFill="1" applyBorder="1" applyAlignment="1">
      <alignment horizontal="center" vertical="center"/>
    </xf>
    <xf numFmtId="4" fontId="9" fillId="11" borderId="11" xfId="0" applyNumberFormat="1" applyFont="1" applyFill="1" applyBorder="1" applyAlignment="1">
      <alignment horizontal="center" vertical="center"/>
    </xf>
    <xf numFmtId="4" fontId="9" fillId="11" borderId="21" xfId="0" applyNumberFormat="1" applyFont="1" applyFill="1" applyBorder="1" applyAlignment="1">
      <alignment horizontal="center" vertical="center"/>
    </xf>
    <xf numFmtId="0" fontId="14" fillId="11" borderId="16" xfId="0" applyFont="1" applyFill="1" applyBorder="1" applyAlignment="1">
      <alignment horizontal="center" vertical="center"/>
    </xf>
    <xf numFmtId="4" fontId="9" fillId="11" borderId="5" xfId="0" applyNumberFormat="1" applyFont="1" applyFill="1" applyBorder="1" applyAlignment="1">
      <alignment horizontal="center" vertical="center"/>
    </xf>
    <xf numFmtId="4" fontId="9" fillId="11" borderId="16" xfId="0" applyNumberFormat="1" applyFont="1" applyFill="1" applyBorder="1" applyAlignment="1">
      <alignment horizontal="center" vertical="center"/>
    </xf>
    <xf numFmtId="164" fontId="11" fillId="8" borderId="28" xfId="0" applyNumberFormat="1" applyFont="1" applyFill="1" applyBorder="1" applyAlignment="1">
      <alignment horizontal="center" vertical="center"/>
    </xf>
    <xf numFmtId="0" fontId="5" fillId="9" borderId="29" xfId="2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horizontal="center" vertical="center"/>
    </xf>
    <xf numFmtId="164" fontId="17" fillId="8" borderId="29" xfId="0" applyNumberFormat="1" applyFont="1" applyFill="1" applyBorder="1" applyAlignment="1">
      <alignment horizontal="center" vertical="center"/>
    </xf>
    <xf numFmtId="164" fontId="17" fillId="8" borderId="11" xfId="0" applyNumberFormat="1" applyFont="1" applyFill="1" applyBorder="1" applyAlignment="1">
      <alignment horizontal="center" vertical="center"/>
    </xf>
    <xf numFmtId="164" fontId="17" fillId="8" borderId="16" xfId="0" applyNumberFormat="1" applyFont="1" applyFill="1" applyBorder="1" applyAlignment="1">
      <alignment horizontal="center" vertical="center"/>
    </xf>
    <xf numFmtId="4" fontId="9" fillId="9" borderId="4" xfId="0" applyNumberFormat="1" applyFont="1" applyFill="1" applyBorder="1" applyAlignment="1">
      <alignment horizontal="center" vertical="center"/>
    </xf>
    <xf numFmtId="4" fontId="9" fillId="9" borderId="11" xfId="0" applyNumberFormat="1" applyFont="1" applyFill="1" applyBorder="1" applyAlignment="1">
      <alignment horizontal="center" vertical="center"/>
    </xf>
    <xf numFmtId="4" fontId="9" fillId="9" borderId="16" xfId="0" applyNumberFormat="1" applyFont="1" applyFill="1" applyBorder="1" applyAlignment="1">
      <alignment horizontal="center" vertical="center"/>
    </xf>
    <xf numFmtId="164" fontId="17" fillId="8" borderId="5" xfId="0" applyNumberFormat="1" applyFont="1" applyFill="1" applyBorder="1" applyAlignment="1">
      <alignment horizontal="center" vertical="center"/>
    </xf>
    <xf numFmtId="4" fontId="14" fillId="9" borderId="5" xfId="0" applyNumberFormat="1" applyFont="1" applyFill="1" applyBorder="1" applyAlignment="1">
      <alignment horizontal="center" vertical="center"/>
    </xf>
    <xf numFmtId="4" fontId="14" fillId="9" borderId="11" xfId="0" applyNumberFormat="1" applyFont="1" applyFill="1" applyBorder="1" applyAlignment="1">
      <alignment horizontal="center" vertical="center"/>
    </xf>
    <xf numFmtId="4" fontId="14" fillId="9" borderId="16" xfId="0" applyNumberFormat="1" applyFont="1" applyFill="1" applyBorder="1" applyAlignment="1">
      <alignment horizontal="center" vertical="center"/>
    </xf>
    <xf numFmtId="164" fontId="17" fillId="8" borderId="3" xfId="0" applyNumberFormat="1" applyFont="1" applyFill="1" applyBorder="1" applyAlignment="1">
      <alignment horizontal="center" vertical="center"/>
    </xf>
    <xf numFmtId="4" fontId="9" fillId="9" borderId="5" xfId="0" applyNumberFormat="1" applyFont="1" applyFill="1" applyBorder="1" applyAlignment="1">
      <alignment horizontal="center" vertical="center"/>
    </xf>
    <xf numFmtId="164" fontId="17" fillId="8" borderId="4" xfId="0" applyNumberFormat="1" applyFont="1" applyFill="1" applyBorder="1" applyAlignment="1">
      <alignment horizontal="center" vertical="center"/>
    </xf>
    <xf numFmtId="4" fontId="9" fillId="9" borderId="35" xfId="0" applyNumberFormat="1" applyFont="1" applyFill="1" applyBorder="1" applyAlignment="1">
      <alignment horizontal="center" vertical="center"/>
    </xf>
    <xf numFmtId="4" fontId="9" fillId="9" borderId="33" xfId="0" applyNumberFormat="1" applyFont="1" applyFill="1" applyBorder="1" applyAlignment="1">
      <alignment horizontal="center" vertical="center"/>
    </xf>
    <xf numFmtId="4" fontId="9" fillId="9" borderId="41" xfId="0" applyNumberFormat="1" applyFont="1" applyFill="1" applyBorder="1" applyAlignment="1">
      <alignment horizontal="center" vertical="center"/>
    </xf>
    <xf numFmtId="0" fontId="5" fillId="9" borderId="4" xfId="2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164" fontId="13" fillId="8" borderId="4" xfId="0" applyNumberFormat="1" applyFont="1" applyFill="1" applyBorder="1" applyAlignment="1">
      <alignment horizontal="center" vertical="center"/>
    </xf>
    <xf numFmtId="164" fontId="13" fillId="8" borderId="21" xfId="0" applyNumberFormat="1" applyFont="1" applyFill="1" applyBorder="1" applyAlignment="1">
      <alignment horizontal="center" vertical="center"/>
    </xf>
    <xf numFmtId="170" fontId="11" fillId="8" borderId="5" xfId="0" applyNumberFormat="1" applyFont="1" applyFill="1" applyBorder="1" applyAlignment="1">
      <alignment horizontal="center" vertical="center"/>
    </xf>
    <xf numFmtId="170" fontId="11" fillId="8" borderId="11" xfId="0" applyNumberFormat="1" applyFont="1" applyFill="1" applyBorder="1" applyAlignment="1">
      <alignment horizontal="center" vertical="center"/>
    </xf>
    <xf numFmtId="170" fontId="11" fillId="8" borderId="21" xfId="0" applyNumberFormat="1" applyFont="1" applyFill="1" applyBorder="1" applyAlignment="1">
      <alignment horizontal="center" vertical="center"/>
    </xf>
    <xf numFmtId="4" fontId="9" fillId="4" borderId="5" xfId="0" applyNumberFormat="1" applyFont="1" applyFill="1" applyBorder="1" applyAlignment="1">
      <alignment horizontal="center" vertical="center"/>
    </xf>
    <xf numFmtId="4" fontId="9" fillId="4" borderId="11" xfId="0" applyNumberFormat="1" applyFont="1" applyFill="1" applyBorder="1" applyAlignment="1">
      <alignment horizontal="center" vertical="center"/>
    </xf>
    <xf numFmtId="4" fontId="9" fillId="4" borderId="16" xfId="0" applyNumberFormat="1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/>
    </xf>
    <xf numFmtId="0" fontId="5" fillId="3" borderId="11" xfId="2" applyFill="1" applyBorder="1" applyAlignment="1">
      <alignment horizontal="center" vertical="center"/>
    </xf>
    <xf numFmtId="0" fontId="5" fillId="3" borderId="16" xfId="2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4" fontId="9" fillId="3" borderId="5" xfId="0" applyNumberFormat="1" applyFont="1" applyFill="1" applyBorder="1" applyAlignment="1">
      <alignment horizontal="center" vertical="center"/>
    </xf>
    <xf numFmtId="4" fontId="9" fillId="3" borderId="11" xfId="0" applyNumberFormat="1" applyFont="1" applyFill="1" applyBorder="1" applyAlignment="1">
      <alignment horizontal="center" vertical="center"/>
    </xf>
    <xf numFmtId="4" fontId="9" fillId="3" borderId="16" xfId="0" applyNumberFormat="1" applyFont="1" applyFill="1" applyBorder="1" applyAlignment="1">
      <alignment horizontal="center" vertical="center"/>
    </xf>
    <xf numFmtId="0" fontId="5" fillId="13" borderId="4" xfId="2" applyFill="1" applyBorder="1" applyAlignment="1">
      <alignment horizontal="center" vertical="center"/>
    </xf>
    <xf numFmtId="0" fontId="5" fillId="13" borderId="11" xfId="2" applyFill="1" applyBorder="1" applyAlignment="1">
      <alignment horizontal="center" vertical="center"/>
    </xf>
    <xf numFmtId="0" fontId="5" fillId="4" borderId="11" xfId="2" applyFill="1" applyBorder="1" applyAlignment="1">
      <alignment horizontal="center" vertical="center"/>
    </xf>
    <xf numFmtId="0" fontId="5" fillId="13" borderId="21" xfId="2" applyFill="1" applyBorder="1" applyAlignment="1">
      <alignment horizontal="center" vertical="center"/>
    </xf>
    <xf numFmtId="0" fontId="9" fillId="13" borderId="4" xfId="0" applyFont="1" applyFill="1" applyBorder="1" applyAlignment="1">
      <alignment horizontal="center" vertical="center"/>
    </xf>
    <xf numFmtId="0" fontId="9" fillId="13" borderId="11" xfId="0" applyFont="1" applyFill="1" applyBorder="1" applyAlignment="1">
      <alignment horizontal="center" vertical="center"/>
    </xf>
    <xf numFmtId="0" fontId="9" fillId="13" borderId="21" xfId="0" applyFont="1" applyFill="1" applyBorder="1" applyAlignment="1">
      <alignment horizontal="center" vertical="center"/>
    </xf>
    <xf numFmtId="4" fontId="9" fillId="13" borderId="4" xfId="0" applyNumberFormat="1" applyFont="1" applyFill="1" applyBorder="1" applyAlignment="1">
      <alignment horizontal="center" vertical="center"/>
    </xf>
    <xf numFmtId="4" fontId="9" fillId="13" borderId="11" xfId="0" applyNumberFormat="1" applyFont="1" applyFill="1" applyBorder="1" applyAlignment="1">
      <alignment horizontal="center" vertical="center"/>
    </xf>
    <xf numFmtId="4" fontId="9" fillId="13" borderId="21" xfId="0" applyNumberFormat="1" applyFont="1" applyFill="1" applyBorder="1" applyAlignment="1">
      <alignment horizontal="center" vertical="center"/>
    </xf>
    <xf numFmtId="164" fontId="11" fillId="8" borderId="4" xfId="0" applyNumberFormat="1" applyFont="1" applyFill="1" applyBorder="1" applyAlignment="1">
      <alignment horizontal="center" vertical="center"/>
    </xf>
    <xf numFmtId="4" fontId="9" fillId="9" borderId="21" xfId="0" applyNumberFormat="1" applyFont="1" applyFill="1" applyBorder="1" applyAlignment="1">
      <alignment horizontal="center" vertical="center"/>
    </xf>
    <xf numFmtId="0" fontId="9" fillId="9" borderId="21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  <xf numFmtId="164" fontId="13" fillId="8" borderId="46" xfId="0" applyNumberFormat="1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164" fontId="11" fillId="8" borderId="50" xfId="0" applyNumberFormat="1" applyFont="1" applyFill="1" applyBorder="1" applyAlignment="1">
      <alignment horizontal="center" vertical="center"/>
    </xf>
    <xf numFmtId="164" fontId="11" fillId="8" borderId="0" xfId="0" applyNumberFormat="1" applyFont="1" applyFill="1" applyBorder="1" applyAlignment="1">
      <alignment horizontal="center" vertical="center"/>
    </xf>
    <xf numFmtId="164" fontId="11" fillId="8" borderId="59" xfId="0" applyNumberFormat="1" applyFont="1" applyFill="1" applyBorder="1" applyAlignment="1">
      <alignment horizontal="center" vertical="center"/>
    </xf>
    <xf numFmtId="4" fontId="19" fillId="4" borderId="4" xfId="0" applyNumberFormat="1" applyFont="1" applyFill="1" applyBorder="1" applyAlignment="1">
      <alignment horizontal="center" vertical="center" wrapText="1"/>
    </xf>
    <xf numFmtId="4" fontId="19" fillId="4" borderId="11" xfId="0" applyNumberFormat="1" applyFont="1" applyFill="1" applyBorder="1" applyAlignment="1">
      <alignment horizontal="center" vertical="center" wrapText="1"/>
    </xf>
    <xf numFmtId="4" fontId="19" fillId="4" borderId="21" xfId="0" applyNumberFormat="1" applyFont="1" applyFill="1" applyBorder="1" applyAlignment="1">
      <alignment horizontal="center" vertical="center" wrapText="1"/>
    </xf>
    <xf numFmtId="4" fontId="9" fillId="4" borderId="34" xfId="0" applyNumberFormat="1" applyFont="1" applyFill="1" applyBorder="1" applyAlignment="1">
      <alignment horizontal="center" vertical="center"/>
    </xf>
    <xf numFmtId="4" fontId="9" fillId="4" borderId="23" xfId="0" applyNumberFormat="1" applyFont="1" applyFill="1" applyBorder="1" applyAlignment="1">
      <alignment horizontal="center" vertical="center"/>
    </xf>
    <xf numFmtId="4" fontId="9" fillId="9" borderId="34" xfId="0" applyNumberFormat="1" applyFont="1" applyFill="1" applyBorder="1" applyAlignment="1">
      <alignment horizontal="center" vertical="center"/>
    </xf>
    <xf numFmtId="4" fontId="9" fillId="9" borderId="23" xfId="0" applyNumberFormat="1" applyFont="1" applyFill="1" applyBorder="1" applyAlignment="1">
      <alignment horizontal="center" vertical="center"/>
    </xf>
    <xf numFmtId="4" fontId="9" fillId="9" borderId="60" xfId="0" applyNumberFormat="1" applyFont="1" applyFill="1" applyBorder="1" applyAlignment="1">
      <alignment horizontal="center" vertical="center"/>
    </xf>
    <xf numFmtId="4" fontId="9" fillId="16" borderId="5" xfId="0" applyNumberFormat="1" applyFont="1" applyFill="1" applyBorder="1" applyAlignment="1">
      <alignment horizontal="center" vertical="center"/>
    </xf>
    <xf numFmtId="4" fontId="9" fillId="16" borderId="11" xfId="0" applyNumberFormat="1" applyFont="1" applyFill="1" applyBorder="1" applyAlignment="1">
      <alignment horizontal="center" vertical="center"/>
    </xf>
    <xf numFmtId="4" fontId="9" fillId="16" borderId="16" xfId="0" applyNumberFormat="1" applyFont="1" applyFill="1" applyBorder="1" applyAlignment="1">
      <alignment horizontal="center" vertical="center"/>
    </xf>
    <xf numFmtId="164" fontId="26" fillId="9" borderId="3" xfId="0" applyNumberFormat="1" applyFont="1" applyFill="1" applyBorder="1" applyAlignment="1">
      <alignment horizontal="center" vertical="center"/>
    </xf>
    <xf numFmtId="164" fontId="17" fillId="8" borderId="50" xfId="0" applyNumberFormat="1" applyFont="1" applyFill="1" applyBorder="1" applyAlignment="1">
      <alignment horizontal="center" vertical="center"/>
    </xf>
    <xf numFmtId="164" fontId="17" fillId="8" borderId="0" xfId="0" applyNumberFormat="1" applyFont="1" applyFill="1" applyBorder="1" applyAlignment="1">
      <alignment horizontal="center" vertical="center"/>
    </xf>
    <xf numFmtId="0" fontId="5" fillId="16" borderId="5" xfId="2" applyFill="1" applyBorder="1" applyAlignment="1">
      <alignment horizontal="center" vertical="center"/>
    </xf>
    <xf numFmtId="0" fontId="5" fillId="16" borderId="11" xfId="2" applyFill="1" applyBorder="1" applyAlignment="1">
      <alignment horizontal="center" vertical="center"/>
    </xf>
    <xf numFmtId="0" fontId="5" fillId="16" borderId="16" xfId="2" applyFill="1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9" fillId="16" borderId="11" xfId="0" applyFont="1" applyFill="1" applyBorder="1" applyAlignment="1">
      <alignment horizontal="center" vertical="center"/>
    </xf>
    <xf numFmtId="0" fontId="9" fillId="16" borderId="16" xfId="0" applyFont="1" applyFill="1" applyBorder="1" applyAlignment="1">
      <alignment horizontal="center" vertical="center"/>
    </xf>
    <xf numFmtId="0" fontId="0" fillId="0" borderId="0" xfId="0" applyFill="1"/>
  </cellXfs>
  <cellStyles count="4">
    <cellStyle name="Lien hypertexte" xfId="2" builtinId="8"/>
    <cellStyle name="Milliers 3" xfId="3" xr:uid="{A48518B5-2062-4DFD-8544-24D766B653AB}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Sales report'!A1"/><Relationship Id="rId1" Type="http://schemas.openxmlformats.org/officeDocument/2006/relationships/hyperlink" Target="#Forecas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376766</xdr:colOff>
      <xdr:row>1</xdr:row>
      <xdr:rowOff>143933</xdr:rowOff>
    </xdr:from>
    <xdr:to>
      <xdr:col>2</xdr:col>
      <xdr:colOff>669240</xdr:colOff>
      <xdr:row>4</xdr:row>
      <xdr:rowOff>54286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562F63-AC2D-4066-8050-4B3A42F44E8B}"/>
            </a:ext>
          </a:extLst>
        </xdr:cNvPr>
        <xdr:cNvSpPr/>
      </xdr:nvSpPr>
      <xdr:spPr>
        <a:xfrm>
          <a:off x="4101041" y="372533"/>
          <a:ext cx="2111749" cy="48185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Click here to go to</a:t>
          </a:r>
          <a:r>
            <a:rPr lang="fr-FR" sz="1100" b="1" baseline="0"/>
            <a:t> the FORECAST page.</a:t>
          </a:r>
        </a:p>
        <a:p>
          <a:pPr algn="ctr"/>
          <a:endParaRPr lang="fr-FR" sz="1100" b="1"/>
        </a:p>
      </xdr:txBody>
    </xdr:sp>
    <xdr:clientData/>
  </xdr:twoCellAnchor>
  <xdr:twoCellAnchor>
    <xdr:from>
      <xdr:col>2</xdr:col>
      <xdr:colOff>764116</xdr:colOff>
      <xdr:row>1</xdr:row>
      <xdr:rowOff>155575</xdr:rowOff>
    </xdr:from>
    <xdr:to>
      <xdr:col>4</xdr:col>
      <xdr:colOff>68791</xdr:colOff>
      <xdr:row>4</xdr:row>
      <xdr:rowOff>65928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F4F75FD-9BD4-48B2-8463-9A0091FEE6C7}"/>
            </a:ext>
          </a:extLst>
        </xdr:cNvPr>
        <xdr:cNvSpPr/>
      </xdr:nvSpPr>
      <xdr:spPr>
        <a:xfrm>
          <a:off x="6307666" y="384175"/>
          <a:ext cx="1533525" cy="481853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 i="0"/>
            <a:t>Click here to</a:t>
          </a:r>
          <a:r>
            <a:rPr lang="fr-FR" sz="1000" b="1" i="0" baseline="0"/>
            <a:t> go to the </a:t>
          </a:r>
        </a:p>
        <a:p>
          <a:pPr algn="ctr"/>
          <a:r>
            <a:rPr lang="fr-FR" sz="1000" b="1" i="0" baseline="0"/>
            <a:t>SALES REPORT page.</a:t>
          </a:r>
          <a:endParaRPr lang="fr-FR" sz="1000" b="1" i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smine.biznar/Dropbox%20(Lagard&#232;re%20News)/LAE-%20Finance%20Americas/2021/ROYALTIES%20US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"/>
      <sheetName val="Forecast"/>
      <sheetName val="Facturation"/>
      <sheetName val="CMF"/>
      <sheetName val="Sales report"/>
      <sheetName val="Alta Sales "/>
      <sheetName val="Blue Ridge"/>
      <sheetName val="C&amp;A Marketing"/>
      <sheetName val="C&amp;O Apparel"/>
      <sheetName val="Charmant"/>
      <sheetName val="Collaboration Hearst"/>
      <sheetName val="Crestmills"/>
      <sheetName val="Durakleen"/>
      <sheetName val="ELLE Hôtel Chala Mar"/>
      <sheetName val="Falabella"/>
      <sheetName val="Fossil"/>
      <sheetName val="Getracan"/>
      <sheetName val="Jay Companies"/>
      <sheetName val="Kennedy"/>
      <sheetName val="Kohl's"/>
      <sheetName val="LF Living Style"/>
      <sheetName val="NBG"/>
      <sheetName val="Nebula"/>
      <sheetName val="RUYI"/>
      <sheetName val="Sakar"/>
      <sheetName val="Sears"/>
      <sheetName val="Sportlife Brands"/>
      <sheetName val="Strategic Partners"/>
      <sheetName val="Tabasara"/>
      <sheetName val="Top Brands"/>
      <sheetName val="Town &amp; Country"/>
      <sheetName val="Feuil7"/>
      <sheetName val="Agents"/>
      <sheetName val="Feuil1"/>
    </sheetNames>
    <sheetDataSet>
      <sheetData sheetId="0"/>
      <sheetData sheetId="1"/>
      <sheetData sheetId="2"/>
      <sheetData sheetId="3"/>
      <sheetData sheetId="4">
        <row r="7">
          <cell r="Q7">
            <v>0</v>
          </cell>
        </row>
        <row r="9">
          <cell r="Q9">
            <v>0</v>
          </cell>
        </row>
        <row r="11">
          <cell r="Q11">
            <v>0</v>
          </cell>
        </row>
        <row r="12">
          <cell r="Q12">
            <v>0</v>
          </cell>
        </row>
        <row r="15">
          <cell r="Q15">
            <v>0</v>
          </cell>
        </row>
        <row r="19">
          <cell r="Q19">
            <v>0</v>
          </cell>
        </row>
        <row r="20">
          <cell r="Q20">
            <v>0</v>
          </cell>
        </row>
        <row r="21">
          <cell r="Q21">
            <v>0</v>
          </cell>
        </row>
        <row r="22">
          <cell r="Q22">
            <v>0</v>
          </cell>
        </row>
        <row r="23">
          <cell r="Q23">
            <v>0</v>
          </cell>
        </row>
        <row r="24">
          <cell r="Q24">
            <v>0</v>
          </cell>
        </row>
        <row r="25">
          <cell r="Q25">
            <v>0</v>
          </cell>
        </row>
        <row r="26">
          <cell r="Q26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6">
          <cell r="Q36">
            <v>0</v>
          </cell>
        </row>
        <row r="38">
          <cell r="Q38">
            <v>0</v>
          </cell>
        </row>
        <row r="40">
          <cell r="Q40">
            <v>0</v>
          </cell>
        </row>
        <row r="41">
          <cell r="Q41">
            <v>0</v>
          </cell>
        </row>
        <row r="55">
          <cell r="Q55">
            <v>0</v>
          </cell>
        </row>
        <row r="56">
          <cell r="Q56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">
          <cell r="A1" t="str">
            <v>Licencié</v>
          </cell>
          <cell r="B1" t="str">
            <v>Zone</v>
          </cell>
          <cell r="C1" t="str">
            <v>RR</v>
          </cell>
          <cell r="D1" t="str">
            <v>Agent</v>
          </cell>
          <cell r="F1" t="str">
            <v>taux</v>
          </cell>
          <cell r="G1" t="str">
            <v>RAS</v>
          </cell>
        </row>
        <row r="2">
          <cell r="A2" t="str">
            <v>Kohl's</v>
          </cell>
          <cell r="B2" t="str">
            <v>EMR</v>
          </cell>
          <cell r="C2">
            <v>0.03</v>
          </cell>
          <cell r="D2" t="str">
            <v>oui</v>
          </cell>
          <cell r="E2" t="str">
            <v>Miramar</v>
          </cell>
          <cell r="F2">
            <v>0.15</v>
          </cell>
          <cell r="G2">
            <v>0</v>
          </cell>
        </row>
        <row r="3">
          <cell r="A3" t="str">
            <v>Blue Ridge</v>
          </cell>
          <cell r="B3" t="str">
            <v>EMR</v>
          </cell>
          <cell r="D3" t="str">
            <v>oui</v>
          </cell>
          <cell r="E3" t="str">
            <v>Miramar</v>
          </cell>
          <cell r="F3">
            <v>0.2</v>
          </cell>
          <cell r="G3">
            <v>0</v>
          </cell>
        </row>
        <row r="4">
          <cell r="A4" t="str">
            <v>Crest Mills</v>
          </cell>
          <cell r="B4" t="str">
            <v>EMR</v>
          </cell>
          <cell r="D4" t="str">
            <v>oui</v>
          </cell>
          <cell r="E4" t="str">
            <v>Miramar</v>
          </cell>
          <cell r="F4">
            <v>0.15</v>
          </cell>
          <cell r="G4">
            <v>0</v>
          </cell>
        </row>
        <row r="5">
          <cell r="A5" t="str">
            <v>LF Centenial - Millwork</v>
          </cell>
          <cell r="B5" t="str">
            <v>EMR</v>
          </cell>
          <cell r="D5" t="str">
            <v>oui</v>
          </cell>
          <cell r="E5" t="str">
            <v>Miramar</v>
          </cell>
          <cell r="F5">
            <v>0.15</v>
          </cell>
          <cell r="G5">
            <v>0</v>
          </cell>
        </row>
        <row r="6">
          <cell r="A6" t="str">
            <v>Jay Companies</v>
          </cell>
          <cell r="B6" t="str">
            <v>EMR</v>
          </cell>
          <cell r="D6" t="str">
            <v>oui</v>
          </cell>
          <cell r="E6" t="str">
            <v>Miramar</v>
          </cell>
          <cell r="F6">
            <v>0.15</v>
          </cell>
          <cell r="G6">
            <v>0</v>
          </cell>
        </row>
        <row r="7">
          <cell r="A7" t="str">
            <v>Strategic Partners</v>
          </cell>
          <cell r="B7" t="str">
            <v>EMR</v>
          </cell>
          <cell r="D7" t="str">
            <v>oui</v>
          </cell>
          <cell r="E7" t="str">
            <v>Miramar</v>
          </cell>
          <cell r="F7">
            <v>0.15</v>
          </cell>
          <cell r="G7">
            <v>0</v>
          </cell>
        </row>
        <row r="8">
          <cell r="A8" t="str">
            <v>Home Dynamix</v>
          </cell>
          <cell r="B8" t="str">
            <v>EMR</v>
          </cell>
          <cell r="D8" t="str">
            <v>oui</v>
          </cell>
          <cell r="E8" t="str">
            <v>Miramar</v>
          </cell>
          <cell r="F8">
            <v>0.15</v>
          </cell>
          <cell r="G8">
            <v>0</v>
          </cell>
        </row>
        <row r="9">
          <cell r="A9" t="str">
            <v>Falabella Retail (Chili)</v>
          </cell>
          <cell r="B9" t="str">
            <v>EMS</v>
          </cell>
          <cell r="D9" t="str">
            <v>oui</v>
          </cell>
          <cell r="E9" t="str">
            <v>Miramar</v>
          </cell>
          <cell r="F9">
            <v>0.25</v>
          </cell>
          <cell r="G9">
            <v>0.1</v>
          </cell>
        </row>
        <row r="10">
          <cell r="A10" t="str">
            <v>Falabella Saga (Pérou)</v>
          </cell>
          <cell r="B10" t="str">
            <v>EMS</v>
          </cell>
          <cell r="D10" t="str">
            <v>oui</v>
          </cell>
          <cell r="E10" t="str">
            <v>Miramar</v>
          </cell>
          <cell r="F10">
            <v>0.25</v>
          </cell>
          <cell r="G10">
            <v>0.3</v>
          </cell>
        </row>
        <row r="11">
          <cell r="A11" t="str">
            <v xml:space="preserve">Falabella Colombia </v>
          </cell>
          <cell r="B11" t="str">
            <v>EMS</v>
          </cell>
          <cell r="D11" t="str">
            <v>oui</v>
          </cell>
          <cell r="E11" t="str">
            <v>Miramar</v>
          </cell>
          <cell r="F11">
            <v>0.25</v>
          </cell>
          <cell r="G11">
            <v>0.35</v>
          </cell>
        </row>
        <row r="12">
          <cell r="A12" t="str">
            <v xml:space="preserve">Falabella SA (Argentina) </v>
          </cell>
          <cell r="B12" t="str">
            <v>EMS</v>
          </cell>
          <cell r="D12" t="str">
            <v>oui</v>
          </cell>
          <cell r="E12" t="str">
            <v>Miramar</v>
          </cell>
        </row>
        <row r="13">
          <cell r="A13" t="str">
            <v>Sears</v>
          </cell>
          <cell r="B13" t="str">
            <v>EMS</v>
          </cell>
          <cell r="D13" t="str">
            <v>oui</v>
          </cell>
          <cell r="E13" t="str">
            <v>Miramar</v>
          </cell>
          <cell r="F13">
            <v>0.25</v>
          </cell>
          <cell r="G13">
            <v>0.1</v>
          </cell>
        </row>
        <row r="14">
          <cell r="A14" t="str">
            <v>Kavka Design</v>
          </cell>
          <cell r="B14" t="str">
            <v>EMR</v>
          </cell>
          <cell r="D14" t="str">
            <v>oui</v>
          </cell>
          <cell r="E14" t="str">
            <v>Miramar</v>
          </cell>
          <cell r="F14">
            <v>0.15</v>
          </cell>
          <cell r="G14">
            <v>0</v>
          </cell>
        </row>
        <row r="15">
          <cell r="A15" t="str">
            <v>Durakleen</v>
          </cell>
          <cell r="B15" t="str">
            <v>EMR</v>
          </cell>
          <cell r="D15" t="str">
            <v>oui</v>
          </cell>
          <cell r="E15" t="str">
            <v>Miramar</v>
          </cell>
          <cell r="F15">
            <v>0.15</v>
          </cell>
          <cell r="G15">
            <v>0</v>
          </cell>
        </row>
        <row r="16">
          <cell r="A16" t="str">
            <v>Tabasara</v>
          </cell>
          <cell r="B16" t="str">
            <v>EMS</v>
          </cell>
          <cell r="D16" t="str">
            <v>oui</v>
          </cell>
          <cell r="E16" t="str">
            <v>Miramar</v>
          </cell>
          <cell r="F16">
            <v>0.15</v>
          </cell>
          <cell r="G16">
            <v>0</v>
          </cell>
        </row>
        <row r="17">
          <cell r="A17" t="str">
            <v>Kennedy Int'l</v>
          </cell>
          <cell r="B17" t="str">
            <v>EMR</v>
          </cell>
          <cell r="D17" t="str">
            <v>oui</v>
          </cell>
          <cell r="E17" t="str">
            <v>Miramar</v>
          </cell>
          <cell r="F17">
            <v>0.15</v>
          </cell>
          <cell r="G17">
            <v>0</v>
          </cell>
        </row>
        <row r="18">
          <cell r="A18" t="str">
            <v>Sakar</v>
          </cell>
          <cell r="B18" t="str">
            <v>EMR</v>
          </cell>
          <cell r="D18" t="str">
            <v>oui</v>
          </cell>
          <cell r="E18" t="str">
            <v>Miramar</v>
          </cell>
          <cell r="F18">
            <v>0.15</v>
          </cell>
          <cell r="G18">
            <v>0</v>
          </cell>
        </row>
        <row r="19">
          <cell r="A19" t="str">
            <v>Town &amp; country</v>
          </cell>
          <cell r="D19" t="str">
            <v>oui</v>
          </cell>
          <cell r="F19">
            <v>0.15</v>
          </cell>
        </row>
        <row r="20">
          <cell r="A20" t="str">
            <v>Conair</v>
          </cell>
          <cell r="B20" t="str">
            <v>EMR</v>
          </cell>
          <cell r="D20" t="str">
            <v>non</v>
          </cell>
          <cell r="F20">
            <v>0</v>
          </cell>
          <cell r="G20">
            <v>0</v>
          </cell>
        </row>
        <row r="21">
          <cell r="A21" t="str">
            <v>Charmant</v>
          </cell>
          <cell r="B21" t="str">
            <v>EMR</v>
          </cell>
          <cell r="D21" t="str">
            <v>non</v>
          </cell>
          <cell r="F21">
            <v>0</v>
          </cell>
          <cell r="G21">
            <v>0</v>
          </cell>
        </row>
        <row r="22">
          <cell r="A22" t="str">
            <v>Top Brands</v>
          </cell>
          <cell r="B22" t="str">
            <v>EMR</v>
          </cell>
          <cell r="D22" t="str">
            <v>non</v>
          </cell>
          <cell r="F22">
            <v>0</v>
          </cell>
          <cell r="G22">
            <v>0</v>
          </cell>
        </row>
        <row r="23">
          <cell r="A23" t="str">
            <v>Getracan</v>
          </cell>
          <cell r="B23" t="str">
            <v>EMR</v>
          </cell>
          <cell r="D23" t="str">
            <v>non</v>
          </cell>
          <cell r="F23">
            <v>0</v>
          </cell>
          <cell r="G23">
            <v>0</v>
          </cell>
        </row>
        <row r="24">
          <cell r="A24" t="str">
            <v>NBG Lights</v>
          </cell>
          <cell r="D24" t="str">
            <v>oui</v>
          </cell>
          <cell r="E24" t="str">
            <v>Miramar</v>
          </cell>
          <cell r="F24">
            <v>0.15</v>
          </cell>
          <cell r="G24">
            <v>0</v>
          </cell>
        </row>
        <row r="25">
          <cell r="A25" t="str">
            <v>NB</v>
          </cell>
          <cell r="D25" t="str">
            <v>oui</v>
          </cell>
          <cell r="F25">
            <v>0.15</v>
          </cell>
          <cell r="G25">
            <v>0</v>
          </cell>
        </row>
        <row r="26">
          <cell r="A26" t="str">
            <v>Jewellery catalogue</v>
          </cell>
          <cell r="D26" t="str">
            <v>oui</v>
          </cell>
          <cell r="F26">
            <v>0.15</v>
          </cell>
          <cell r="G26">
            <v>0</v>
          </cell>
        </row>
        <row r="27">
          <cell r="A27" t="str">
            <v>C&amp;A Marketing</v>
          </cell>
          <cell r="B27" t="str">
            <v>EMR</v>
          </cell>
          <cell r="D27" t="str">
            <v>oui</v>
          </cell>
          <cell r="E27" t="str">
            <v>Miramar</v>
          </cell>
          <cell r="F27">
            <v>0.15</v>
          </cell>
        </row>
        <row r="28">
          <cell r="A28" t="str">
            <v>California Innovation</v>
          </cell>
          <cell r="B28" t="str">
            <v>EMR</v>
          </cell>
          <cell r="D28" t="str">
            <v>non</v>
          </cell>
          <cell r="F28">
            <v>0</v>
          </cell>
          <cell r="G28">
            <v>0</v>
          </cell>
        </row>
        <row r="29">
          <cell r="A29" t="str">
            <v>Surya</v>
          </cell>
          <cell r="B29" t="str">
            <v>EMR</v>
          </cell>
          <cell r="D29" t="str">
            <v>oui</v>
          </cell>
          <cell r="E29" t="str">
            <v>Miramar</v>
          </cell>
          <cell r="F29">
            <v>0.15</v>
          </cell>
          <cell r="G29">
            <v>0</v>
          </cell>
        </row>
        <row r="30">
          <cell r="A30" t="str">
            <v>SLB</v>
          </cell>
          <cell r="B30" t="str">
            <v>EMR</v>
          </cell>
          <cell r="D30" t="str">
            <v>oui</v>
          </cell>
          <cell r="E30" t="str">
            <v>Miramar</v>
          </cell>
          <cell r="F30">
            <v>0.15</v>
          </cell>
          <cell r="G30">
            <v>0</v>
          </cell>
        </row>
        <row r="31">
          <cell r="A31" t="str">
            <v>Fossil</v>
          </cell>
          <cell r="B31" t="str">
            <v>EMR</v>
          </cell>
          <cell r="D31" t="str">
            <v>oui</v>
          </cell>
          <cell r="E31" t="str">
            <v>Miramar</v>
          </cell>
          <cell r="F31">
            <v>0.15</v>
          </cell>
          <cell r="G31">
            <v>0</v>
          </cell>
        </row>
        <row r="32">
          <cell r="A32" t="str">
            <v>Sandalias Indaia</v>
          </cell>
          <cell r="B32" t="str">
            <v>EMR</v>
          </cell>
          <cell r="D32" t="str">
            <v>oui</v>
          </cell>
          <cell r="E32" t="str">
            <v>Miramar</v>
          </cell>
          <cell r="F32">
            <v>0.15</v>
          </cell>
          <cell r="G32">
            <v>0</v>
          </cell>
        </row>
        <row r="33">
          <cell r="A33" t="str">
            <v>Berdoues (perfumes)</v>
          </cell>
          <cell r="F33">
            <v>0</v>
          </cell>
        </row>
        <row r="34">
          <cell r="A34" t="str">
            <v>Charmant</v>
          </cell>
          <cell r="F34">
            <v>0</v>
          </cell>
        </row>
        <row r="35">
          <cell r="A35" t="str">
            <v>Chilli</v>
          </cell>
          <cell r="F35">
            <v>0</v>
          </cell>
        </row>
        <row r="36">
          <cell r="A36" t="str">
            <v>Cristaflor</v>
          </cell>
          <cell r="F36">
            <v>0</v>
          </cell>
        </row>
        <row r="37">
          <cell r="A37" t="str">
            <v>GCLD</v>
          </cell>
          <cell r="F37">
            <v>0</v>
          </cell>
        </row>
        <row r="38">
          <cell r="A38" t="str">
            <v>FDG</v>
          </cell>
          <cell r="F38">
            <v>0</v>
          </cell>
        </row>
        <row r="39">
          <cell r="A39" t="str">
            <v>FDGI</v>
          </cell>
          <cell r="F39">
            <v>0</v>
          </cell>
        </row>
        <row r="40">
          <cell r="A40" t="str">
            <v>Graham &amp; Brown</v>
          </cell>
          <cell r="F40">
            <v>0</v>
          </cell>
        </row>
        <row r="41">
          <cell r="A41" t="str">
            <v>T-Shirt Guys</v>
          </cell>
          <cell r="F41">
            <v>0</v>
          </cell>
        </row>
        <row r="42">
          <cell r="A42" t="str">
            <v>Maesa / Cosmétiques</v>
          </cell>
          <cell r="F42">
            <v>0</v>
          </cell>
        </row>
        <row r="43">
          <cell r="A43" t="str">
            <v>Merison</v>
          </cell>
          <cell r="F43">
            <v>0</v>
          </cell>
        </row>
        <row r="44">
          <cell r="A44" t="str">
            <v>Pluging</v>
          </cell>
          <cell r="F44">
            <v>0</v>
          </cell>
        </row>
        <row r="45">
          <cell r="A45" t="str">
            <v>Top Brands</v>
          </cell>
          <cell r="F45">
            <v>0</v>
          </cell>
        </row>
        <row r="46">
          <cell r="A46" t="str">
            <v>YSL (Yves Saint Laurent)</v>
          </cell>
          <cell r="F46">
            <v>0</v>
          </cell>
        </row>
        <row r="47">
          <cell r="A47" t="str">
            <v>Arvind</v>
          </cell>
          <cell r="F47">
            <v>0</v>
          </cell>
        </row>
        <row r="48">
          <cell r="A48" t="str">
            <v>Renfro</v>
          </cell>
          <cell r="D48" t="str">
            <v>oui</v>
          </cell>
          <cell r="E48" t="str">
            <v>Licensee Works</v>
          </cell>
          <cell r="F48">
            <v>0.15</v>
          </cell>
          <cell r="G48">
            <v>0</v>
          </cell>
        </row>
        <row r="49">
          <cell r="A49" t="str">
            <v>Sanghvi Brands</v>
          </cell>
          <cell r="D49" t="str">
            <v>oui</v>
          </cell>
          <cell r="E49" t="str">
            <v>Licensee Works</v>
          </cell>
          <cell r="F49">
            <v>0.12</v>
          </cell>
          <cell r="G49">
            <v>0</v>
          </cell>
        </row>
        <row r="50">
          <cell r="A50" t="str">
            <v>Trident</v>
          </cell>
          <cell r="D50" t="str">
            <v>oui</v>
          </cell>
          <cell r="E50" t="str">
            <v>Licensee Works</v>
          </cell>
          <cell r="F50">
            <v>0.15</v>
          </cell>
          <cell r="G50">
            <v>0.1</v>
          </cell>
        </row>
        <row r="51">
          <cell r="A51" t="str">
            <v>Landmark</v>
          </cell>
          <cell r="D51" t="str">
            <v>oui</v>
          </cell>
          <cell r="E51" t="str">
            <v>Miramar</v>
          </cell>
          <cell r="F51">
            <v>0.25</v>
          </cell>
          <cell r="G51">
            <v>0.1</v>
          </cell>
        </row>
        <row r="52">
          <cell r="A52" t="str">
            <v>Beneteau</v>
          </cell>
        </row>
        <row r="53">
          <cell r="A53" t="str">
            <v>Citroën</v>
          </cell>
        </row>
        <row r="54">
          <cell r="A54" t="str">
            <v>Solitaire Brands</v>
          </cell>
          <cell r="D54" t="str">
            <v>oui</v>
          </cell>
          <cell r="E54" t="str">
            <v>Licensee Works</v>
          </cell>
          <cell r="F54">
            <v>0.15</v>
          </cell>
          <cell r="G54">
            <v>0</v>
          </cell>
        </row>
        <row r="55">
          <cell r="A55" t="str">
            <v>Health &amp; Glow</v>
          </cell>
          <cell r="D55" t="str">
            <v>oui</v>
          </cell>
          <cell r="E55" t="str">
            <v>Licensee Works</v>
          </cell>
          <cell r="F55">
            <v>0.15</v>
          </cell>
          <cell r="G55">
            <v>0</v>
          </cell>
        </row>
        <row r="56">
          <cell r="A56" t="str">
            <v>Brandzstorm</v>
          </cell>
          <cell r="D56" t="str">
            <v>oui</v>
          </cell>
          <cell r="E56" t="str">
            <v>Licensee Works</v>
          </cell>
          <cell r="F56">
            <v>0.15</v>
          </cell>
          <cell r="G56">
            <v>0</v>
          </cell>
        </row>
        <row r="57">
          <cell r="A57" t="str">
            <v>Iconic</v>
          </cell>
          <cell r="D57" t="str">
            <v>oui</v>
          </cell>
          <cell r="E57" t="str">
            <v>Licensee Works</v>
          </cell>
          <cell r="F57">
            <v>0.15</v>
          </cell>
          <cell r="G57">
            <v>0</v>
          </cell>
        </row>
        <row r="58">
          <cell r="A58" t="str">
            <v>Oysho</v>
          </cell>
        </row>
        <row r="59">
          <cell r="A59" t="str">
            <v>TCC</v>
          </cell>
        </row>
        <row r="60">
          <cell r="A60" t="str">
            <v>LOV Global</v>
          </cell>
        </row>
        <row r="61">
          <cell r="A61" t="str">
            <v>TCIA</v>
          </cell>
        </row>
        <row r="62">
          <cell r="A62" t="str">
            <v>Sense Fragrance</v>
          </cell>
          <cell r="F62">
            <v>0.15</v>
          </cell>
          <cell r="G62">
            <v>0</v>
          </cell>
        </row>
        <row r="63">
          <cell r="A63" t="str">
            <v>Crestmills ext territoire</v>
          </cell>
          <cell r="D63" t="str">
            <v>oui</v>
          </cell>
          <cell r="E63" t="str">
            <v>Miramar</v>
          </cell>
          <cell r="F63">
            <v>0.15</v>
          </cell>
          <cell r="G63">
            <v>0</v>
          </cell>
        </row>
        <row r="64">
          <cell r="A64" t="str">
            <v>ZIFEL</v>
          </cell>
        </row>
        <row r="65">
          <cell r="A65" t="str">
            <v>PANTENE Serbie Bulgarie</v>
          </cell>
        </row>
        <row r="66">
          <cell r="A66" t="str">
            <v>BATH STORE</v>
          </cell>
        </row>
        <row r="67">
          <cell r="A67" t="str">
            <v>WMF</v>
          </cell>
          <cell r="D67" t="str">
            <v>oui</v>
          </cell>
          <cell r="E67" t="str">
            <v>Burda</v>
          </cell>
          <cell r="F67">
            <v>0.3</v>
          </cell>
          <cell r="G67">
            <v>0</v>
          </cell>
        </row>
        <row r="68">
          <cell r="A68" t="str">
            <v>Colgate</v>
          </cell>
        </row>
        <row r="69">
          <cell r="A69" t="str">
            <v>DFS</v>
          </cell>
        </row>
        <row r="70">
          <cell r="A70" t="str">
            <v>Arovo</v>
          </cell>
        </row>
        <row r="71">
          <cell r="A71" t="str">
            <v>Hanse Home</v>
          </cell>
          <cell r="D71" t="str">
            <v>oui</v>
          </cell>
          <cell r="E71" t="str">
            <v>Burda</v>
          </cell>
          <cell r="F71">
            <v>0.3</v>
          </cell>
          <cell r="G71">
            <v>0</v>
          </cell>
        </row>
        <row r="72">
          <cell r="A72" t="str">
            <v>P&amp;S/Erismann</v>
          </cell>
        </row>
        <row r="73">
          <cell r="A73" t="str">
            <v>Zorlutek</v>
          </cell>
          <cell r="D73" t="str">
            <v>oui</v>
          </cell>
          <cell r="E73" t="str">
            <v>Macro</v>
          </cell>
          <cell r="F73">
            <v>0.5</v>
          </cell>
          <cell r="G73">
            <v>0</v>
          </cell>
        </row>
        <row r="74">
          <cell r="A74" t="str">
            <v>Collagena</v>
          </cell>
        </row>
        <row r="75">
          <cell r="A75" t="str">
            <v>HENKEL</v>
          </cell>
          <cell r="D75" t="str">
            <v>oui</v>
          </cell>
          <cell r="F75">
            <v>0.15</v>
          </cell>
          <cell r="G75">
            <v>0</v>
          </cell>
        </row>
        <row r="76">
          <cell r="A76" t="str">
            <v>P&amp;S/Erismann</v>
          </cell>
          <cell r="D76" t="str">
            <v>oui</v>
          </cell>
          <cell r="F76">
            <v>0.28000000000000003</v>
          </cell>
          <cell r="G76">
            <v>0</v>
          </cell>
        </row>
        <row r="77">
          <cell r="A77" t="str">
            <v>Crown painting</v>
          </cell>
          <cell r="D77" t="str">
            <v>oui</v>
          </cell>
          <cell r="F77">
            <v>0.4</v>
          </cell>
          <cell r="G77">
            <v>0</v>
          </cell>
        </row>
        <row r="78">
          <cell r="A78" t="str">
            <v>Arovo IT</v>
          </cell>
        </row>
        <row r="79">
          <cell r="A79" t="str">
            <v>Arovo Home</v>
          </cell>
        </row>
        <row r="80">
          <cell r="A80" t="str">
            <v>ELLE KIDS The Brand Machine UK</v>
          </cell>
          <cell r="D80" t="str">
            <v>oui</v>
          </cell>
          <cell r="E80" t="str">
            <v>Three60</v>
          </cell>
          <cell r="F80">
            <v>0.25</v>
          </cell>
          <cell r="G80">
            <v>0</v>
          </cell>
        </row>
        <row r="81">
          <cell r="A81" t="str">
            <v>PAP Burda</v>
          </cell>
          <cell r="D81" t="str">
            <v>oui</v>
          </cell>
          <cell r="E81" t="str">
            <v>Burda</v>
          </cell>
          <cell r="F81">
            <v>0.3</v>
          </cell>
          <cell r="G81">
            <v>0</v>
          </cell>
        </row>
        <row r="82">
          <cell r="A82" t="str">
            <v>Flipkart</v>
          </cell>
          <cell r="D82" t="str">
            <v>oui</v>
          </cell>
          <cell r="E82" t="str">
            <v>Licensee Works</v>
          </cell>
          <cell r="F82">
            <v>0.15</v>
          </cell>
          <cell r="G82">
            <v>0</v>
          </cell>
        </row>
        <row r="83">
          <cell r="A83" t="str">
            <v>Pharmacie Italie/ Europe</v>
          </cell>
          <cell r="D83" t="str">
            <v>oui</v>
          </cell>
          <cell r="E83" t="str">
            <v>District 1</v>
          </cell>
          <cell r="F83">
            <v>0.1</v>
          </cell>
        </row>
        <row r="84">
          <cell r="A84" t="str">
            <v>Cobranding ELLE Danemark PàP (ELLE STYLE AWARDS)</v>
          </cell>
        </row>
        <row r="85">
          <cell r="A85" t="str">
            <v>Next</v>
          </cell>
        </row>
        <row r="86">
          <cell r="A86" t="str">
            <v>Footwear UK kids</v>
          </cell>
          <cell r="D86" t="str">
            <v>oui</v>
          </cell>
          <cell r="F86">
            <v>0.25</v>
          </cell>
          <cell r="G86">
            <v>0</v>
          </cell>
        </row>
        <row r="87">
          <cell r="A87" t="str">
            <v>Cafe Inde</v>
          </cell>
          <cell r="D87" t="str">
            <v>oui</v>
          </cell>
          <cell r="F87">
            <v>0.25</v>
          </cell>
          <cell r="G87">
            <v>0</v>
          </cell>
        </row>
        <row r="88">
          <cell r="A88" t="str">
            <v>Shop direct</v>
          </cell>
          <cell r="D88" t="str">
            <v>oui</v>
          </cell>
          <cell r="F88">
            <v>0.25</v>
          </cell>
          <cell r="G88">
            <v>0</v>
          </cell>
        </row>
        <row r="89">
          <cell r="A89" t="str">
            <v>Lingerie Delta Galil</v>
          </cell>
          <cell r="D89" t="str">
            <v>oui</v>
          </cell>
          <cell r="E89" t="str">
            <v>Three60</v>
          </cell>
          <cell r="F89">
            <v>0.25</v>
          </cell>
          <cell r="G89">
            <v>0</v>
          </cell>
        </row>
        <row r="90">
          <cell r="A90" t="str">
            <v>Turquie IMCG</v>
          </cell>
          <cell r="D90" t="str">
            <v>oui</v>
          </cell>
          <cell r="F90">
            <v>0.5</v>
          </cell>
          <cell r="G90">
            <v>0</v>
          </cell>
        </row>
        <row r="91">
          <cell r="A91" t="str">
            <v>Town &amp; country</v>
          </cell>
          <cell r="D91" t="str">
            <v>oui</v>
          </cell>
          <cell r="F91">
            <v>0.15</v>
          </cell>
          <cell r="G91">
            <v>0</v>
          </cell>
        </row>
        <row r="92">
          <cell r="A92" t="str">
            <v>Soft Accessories RUYI</v>
          </cell>
          <cell r="D92" t="str">
            <v>oui</v>
          </cell>
          <cell r="F92">
            <v>0.15</v>
          </cell>
          <cell r="G92">
            <v>0</v>
          </cell>
        </row>
        <row r="93">
          <cell r="A93" t="str">
            <v>Westpont</v>
          </cell>
          <cell r="D93" t="str">
            <v>oui</v>
          </cell>
          <cell r="F93">
            <v>0.15</v>
          </cell>
          <cell r="G93">
            <v>0</v>
          </cell>
        </row>
        <row r="94">
          <cell r="A94" t="str">
            <v>Crest Mills Socks</v>
          </cell>
          <cell r="D94" t="str">
            <v>oui</v>
          </cell>
          <cell r="F94">
            <v>0.15</v>
          </cell>
          <cell r="G94">
            <v>0</v>
          </cell>
        </row>
        <row r="95">
          <cell r="A95" t="str">
            <v>CHALA MAR, S. DE R.L. DE C.V.</v>
          </cell>
          <cell r="D95" t="str">
            <v>oui</v>
          </cell>
          <cell r="E95" t="str">
            <v>North Star</v>
          </cell>
          <cell r="F95">
            <v>0.25</v>
          </cell>
        </row>
        <row r="96">
          <cell r="A96" t="str">
            <v>Optima</v>
          </cell>
          <cell r="D96" t="str">
            <v>oui</v>
          </cell>
          <cell r="F96">
            <v>0.25</v>
          </cell>
        </row>
        <row r="97">
          <cell r="A97" t="str">
            <v>Randa</v>
          </cell>
          <cell r="D97" t="str">
            <v>oui</v>
          </cell>
          <cell r="F97">
            <v>0.25</v>
          </cell>
        </row>
        <row r="98">
          <cell r="A98" t="str">
            <v>Erismann</v>
          </cell>
          <cell r="D98" t="str">
            <v>oui</v>
          </cell>
          <cell r="F98">
            <v>0.3</v>
          </cell>
        </row>
        <row r="99">
          <cell r="A99" t="str">
            <v>Myntra</v>
          </cell>
          <cell r="D99" t="str">
            <v>oui</v>
          </cell>
          <cell r="F99">
            <v>0.15</v>
          </cell>
        </row>
        <row r="100">
          <cell r="A100" t="str">
            <v>KLR Russie</v>
          </cell>
          <cell r="D100" t="str">
            <v>oui</v>
          </cell>
          <cell r="F100">
            <v>0.4</v>
          </cell>
        </row>
        <row r="101">
          <cell r="A101" t="str">
            <v>Alta Sales</v>
          </cell>
          <cell r="D101" t="str">
            <v>oui</v>
          </cell>
          <cell r="F101">
            <v>0.5</v>
          </cell>
        </row>
      </sheetData>
      <sheetData sheetId="3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IZNAR Jasmine" id="{C1BBD78D-B192-40F8-8F61-175E4EA38517}" userId="S::JBIZNAR@lagarderenews.com::77d99b9c-c02e-4843-ba49-48ee2976f38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" dT="2021-02-12T13:35:34.54" personId="{C1BBD78D-B192-40F8-8F61-175E4EA38517}" id="{DB7E05C3-E272-45BC-A5A4-3732E1BB8F4E}">
    <text>D'abord mis en EER puis OD pr le faire passer en EMR</text>
  </threadedComment>
  <threadedComment ref="E18" dT="2021-01-28T11:29:57.23" personId="{C1BBD78D-B192-40F8-8F61-175E4EA38517}" id="{EC79B685-207C-4080-9211-F358B67D977E}">
    <text>Attention!!!</text>
  </threadedComment>
  <threadedComment ref="E18" dT="2021-01-28T11:30:48.69" personId="{C1BBD78D-B192-40F8-8F61-175E4EA38517}" id="{73FCE34A-1A30-4609-9BFD-7193CDA11D32}" parentId="{EC79B685-207C-4080-9211-F358B67D977E}">
    <text>Ce montant correspond simplement à l'addition entre F24 et F29. Ce n'est pas un autre montant.</text>
  </threadedComment>
  <threadedComment ref="N126" dT="2021-02-25T13:06:13.59" personId="{C1BBD78D-B192-40F8-8F61-175E4EA38517}" id="{D679D4B4-C8B8-4A14-83D2-C703CC867D3F}">
    <text>16108.25 : Commission Jam Brands</text>
  </threadedComment>
  <threadedComment ref="N126" dT="2021-02-25T13:09:14.42" personId="{C1BBD78D-B192-40F8-8F61-175E4EA38517}" id="{2A366996-C23C-472A-AF22-8754B14F1AD8}" parentId="{D679D4B4-C8B8-4A14-83D2-C703CC867D3F}">
    <text>1854 : Commission Miramar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94D51-86D2-4B8B-86F3-BFAE5B817DD3}">
  <sheetPr codeName="Feuil19">
    <tabColor theme="5"/>
  </sheetPr>
  <dimension ref="A1:AC188"/>
  <sheetViews>
    <sheetView tabSelected="1" zoomScaleNormal="100" workbookViewId="0">
      <pane xSplit="1" ySplit="7" topLeftCell="B74" activePane="bottomRight" state="frozen"/>
      <selection pane="topRight" activeCell="C1" sqref="C1"/>
      <selection pane="bottomLeft" activeCell="A8" sqref="A8"/>
      <selection pane="bottomRight" activeCell="G116" sqref="G116:G118"/>
    </sheetView>
  </sheetViews>
  <sheetFormatPr baseColWidth="10" defaultColWidth="0" defaultRowHeight="15" outlineLevelCol="1" x14ac:dyDescent="0.25"/>
  <cols>
    <col min="1" max="1" width="41.140625" style="598" customWidth="1"/>
    <col min="2" max="2" width="27.28515625" style="4" customWidth="1"/>
    <col min="3" max="3" width="22" style="4" customWidth="1"/>
    <col min="4" max="4" width="11.42578125" style="4" customWidth="1"/>
    <col min="5" max="5" width="12" style="12" customWidth="1"/>
    <col min="6" max="6" width="10.5703125" style="12" customWidth="1"/>
    <col min="7" max="7" width="22.85546875" style="3" customWidth="1"/>
    <col min="8" max="8" width="9.5703125" style="4" customWidth="1"/>
    <col min="9" max="9" width="14.42578125" style="4" customWidth="1"/>
    <col min="10" max="10" width="34.42578125" style="5" customWidth="1"/>
    <col min="11" max="11" width="21.42578125" style="6" customWidth="1"/>
    <col min="12" max="12" width="15" style="6" customWidth="1"/>
    <col min="13" max="13" width="23.28515625" style="7" customWidth="1" outlineLevel="1"/>
    <col min="14" max="14" width="23.28515625" style="8" customWidth="1"/>
    <col min="15" max="26" width="23.28515625" style="9" customWidth="1" outlineLevel="1"/>
    <col min="27" max="29" width="0" style="10" hidden="1" customWidth="1"/>
    <col min="30" max="16384" width="11.42578125" style="10" hidden="1"/>
  </cols>
  <sheetData>
    <row r="1" spans="1:26" ht="18" customHeight="1" thickBot="1" x14ac:dyDescent="0.3">
      <c r="A1" s="1" t="s">
        <v>0</v>
      </c>
      <c r="B1" s="700" t="s">
        <v>1</v>
      </c>
      <c r="C1" s="701"/>
      <c r="D1" s="701"/>
      <c r="E1" s="701"/>
      <c r="F1" s="2"/>
    </row>
    <row r="2" spans="1:26" x14ac:dyDescent="0.25">
      <c r="A2" s="11" t="s">
        <v>2</v>
      </c>
      <c r="I2" s="13" t="s">
        <v>3</v>
      </c>
      <c r="J2" s="14"/>
    </row>
    <row r="3" spans="1:26" x14ac:dyDescent="0.25">
      <c r="A3" s="698" t="s">
        <v>4</v>
      </c>
    </row>
    <row r="4" spans="1:26" x14ac:dyDescent="0.25">
      <c r="A4" s="15" t="s">
        <v>5</v>
      </c>
      <c r="G4" s="815"/>
    </row>
    <row r="5" spans="1:26" x14ac:dyDescent="0.25">
      <c r="A5" s="16" t="s">
        <v>6</v>
      </c>
      <c r="J5" s="5">
        <f>99164.24</f>
        <v>99164.24</v>
      </c>
      <c r="K5" s="6" t="e">
        <f>(E76/3)/J5</f>
        <v>#VALUE!</v>
      </c>
    </row>
    <row r="6" spans="1:26" x14ac:dyDescent="0.25">
      <c r="A6" s="17" t="s">
        <v>7</v>
      </c>
    </row>
    <row r="7" spans="1:26" s="25" customFormat="1" ht="30" x14ac:dyDescent="0.25">
      <c r="A7" s="18" t="s">
        <v>8</v>
      </c>
      <c r="B7" s="18" t="s">
        <v>9</v>
      </c>
      <c r="C7" s="18" t="s">
        <v>10</v>
      </c>
      <c r="D7" s="18" t="s">
        <v>11</v>
      </c>
      <c r="E7" s="19" t="s">
        <v>12</v>
      </c>
      <c r="F7" s="19" t="s">
        <v>13</v>
      </c>
      <c r="G7" s="20" t="s">
        <v>14</v>
      </c>
      <c r="H7" s="18" t="s">
        <v>15</v>
      </c>
      <c r="I7" s="18" t="s">
        <v>16</v>
      </c>
      <c r="J7" s="18" t="s">
        <v>17</v>
      </c>
      <c r="K7" s="21" t="s">
        <v>18</v>
      </c>
      <c r="L7" s="21" t="s">
        <v>19</v>
      </c>
      <c r="M7" s="22" t="s">
        <v>20</v>
      </c>
      <c r="N7" s="23" t="s">
        <v>21</v>
      </c>
      <c r="O7" s="24" t="s">
        <v>22</v>
      </c>
      <c r="P7" s="24" t="s">
        <v>23</v>
      </c>
      <c r="Q7" s="24" t="s">
        <v>24</v>
      </c>
      <c r="R7" s="24" t="s">
        <v>25</v>
      </c>
      <c r="S7" s="24" t="s">
        <v>26</v>
      </c>
      <c r="T7" s="24" t="s">
        <v>27</v>
      </c>
      <c r="U7" s="24" t="s">
        <v>28</v>
      </c>
      <c r="V7" s="24" t="s">
        <v>29</v>
      </c>
      <c r="W7" s="24" t="s">
        <v>30</v>
      </c>
      <c r="X7" s="24" t="s">
        <v>31</v>
      </c>
      <c r="Y7" s="24" t="s">
        <v>32</v>
      </c>
      <c r="Z7" s="24" t="s">
        <v>33</v>
      </c>
    </row>
    <row r="8" spans="1:26" s="37" customFormat="1" ht="15.75" thickBot="1" x14ac:dyDescent="0.3">
      <c r="A8" s="27" t="s">
        <v>65</v>
      </c>
      <c r="B8" s="26" t="s">
        <v>34</v>
      </c>
      <c r="C8" s="28" t="s">
        <v>35</v>
      </c>
      <c r="D8" s="28">
        <v>2021</v>
      </c>
      <c r="E8" s="29" t="s">
        <v>95</v>
      </c>
      <c r="F8" s="30">
        <f>'[1]Sales report'!Q7</f>
        <v>0</v>
      </c>
      <c r="G8" s="31" t="str">
        <f>E8</f>
        <v>Y</v>
      </c>
      <c r="H8" s="28" t="s">
        <v>36</v>
      </c>
      <c r="I8" s="32" t="s">
        <v>37</v>
      </c>
      <c r="J8" s="33"/>
      <c r="K8" s="33"/>
      <c r="L8" s="34" t="e">
        <f>E8/N8</f>
        <v>#VALUE!</v>
      </c>
      <c r="M8" s="35"/>
      <c r="N8" s="35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s="49" customFormat="1" ht="15.75" thickTop="1" x14ac:dyDescent="0.25">
      <c r="A9" s="702" t="s">
        <v>66</v>
      </c>
      <c r="B9" s="38" t="s">
        <v>34</v>
      </c>
      <c r="C9" s="705" t="s">
        <v>35</v>
      </c>
      <c r="D9" s="39"/>
      <c r="E9" s="40"/>
      <c r="F9" s="709">
        <f>'[1]Sales report'!Q9</f>
        <v>0</v>
      </c>
      <c r="G9" s="712">
        <f>SUM(E9:E13)</f>
        <v>0</v>
      </c>
      <c r="H9" s="39"/>
      <c r="I9" s="41"/>
      <c r="J9" s="42"/>
      <c r="K9" s="42"/>
      <c r="L9" s="42" t="e">
        <f t="shared" ref="L9:L17" si="0">E9/M9</f>
        <v>#DIV/0!</v>
      </c>
      <c r="M9" s="43"/>
      <c r="N9" s="44"/>
      <c r="O9" s="45"/>
      <c r="P9" s="45"/>
      <c r="Q9" s="45"/>
      <c r="R9" s="45"/>
      <c r="S9" s="45"/>
      <c r="T9" s="45"/>
      <c r="U9" s="45"/>
      <c r="V9" s="45"/>
      <c r="W9" s="45"/>
      <c r="X9" s="46"/>
      <c r="Y9" s="47">
        <f>SUM(M9:X9)</f>
        <v>0</v>
      </c>
      <c r="Z9" s="48"/>
    </row>
    <row r="10" spans="1:26" s="62" customFormat="1" x14ac:dyDescent="0.25">
      <c r="A10" s="703"/>
      <c r="B10" s="50" t="s">
        <v>38</v>
      </c>
      <c r="C10" s="706"/>
      <c r="D10" s="51">
        <v>2021</v>
      </c>
      <c r="E10" s="52" t="s">
        <v>95</v>
      </c>
      <c r="F10" s="710"/>
      <c r="G10" s="713"/>
      <c r="H10" s="51" t="s">
        <v>36</v>
      </c>
      <c r="I10" s="53">
        <v>44197</v>
      </c>
      <c r="J10" s="54"/>
      <c r="K10" s="54"/>
      <c r="L10" s="55" t="e">
        <f t="shared" si="0"/>
        <v>#VALUE!</v>
      </c>
      <c r="M10" s="56"/>
      <c r="N10" s="57"/>
      <c r="O10" s="58"/>
      <c r="P10" s="58"/>
      <c r="Q10" s="58"/>
      <c r="R10" s="58"/>
      <c r="S10" s="58"/>
      <c r="T10" s="58"/>
      <c r="U10" s="58"/>
      <c r="V10" s="58"/>
      <c r="W10" s="58"/>
      <c r="X10" s="59"/>
      <c r="Y10" s="60">
        <f t="shared" ref="Y10:Y73" si="1">SUM(M10:X10)</f>
        <v>0</v>
      </c>
      <c r="Z10" s="61" t="e">
        <f>E10/Y10</f>
        <v>#VALUE!</v>
      </c>
    </row>
    <row r="11" spans="1:26" s="74" customFormat="1" x14ac:dyDescent="0.25">
      <c r="A11" s="703"/>
      <c r="B11" s="63" t="s">
        <v>39</v>
      </c>
      <c r="C11" s="707"/>
      <c r="D11" s="64">
        <v>2021</v>
      </c>
      <c r="E11" s="65" t="s">
        <v>95</v>
      </c>
      <c r="F11" s="710"/>
      <c r="G11" s="714"/>
      <c r="H11" s="64" t="s">
        <v>36</v>
      </c>
      <c r="I11" s="66">
        <v>44287</v>
      </c>
      <c r="J11" s="67"/>
      <c r="K11" s="67"/>
      <c r="L11" s="68" t="e">
        <f>E11/N11</f>
        <v>#VALUE!</v>
      </c>
      <c r="M11" s="69"/>
      <c r="N11" s="70"/>
      <c r="O11" s="71"/>
      <c r="P11" s="71"/>
      <c r="Q11" s="71"/>
      <c r="R11" s="71"/>
      <c r="S11" s="71"/>
      <c r="T11" s="71"/>
      <c r="U11" s="71"/>
      <c r="V11" s="71"/>
      <c r="W11" s="71"/>
      <c r="X11" s="72"/>
      <c r="Y11" s="73">
        <f t="shared" si="1"/>
        <v>0</v>
      </c>
      <c r="Z11" s="61" t="e">
        <f>E11/Y11</f>
        <v>#VALUE!</v>
      </c>
    </row>
    <row r="12" spans="1:26" s="84" customFormat="1" x14ac:dyDescent="0.25">
      <c r="A12" s="703"/>
      <c r="B12" s="75" t="s">
        <v>40</v>
      </c>
      <c r="C12" s="707"/>
      <c r="D12" s="76">
        <v>2021</v>
      </c>
      <c r="E12" s="77" t="s">
        <v>95</v>
      </c>
      <c r="F12" s="710"/>
      <c r="G12" s="714"/>
      <c r="H12" s="76" t="s">
        <v>36</v>
      </c>
      <c r="I12" s="78">
        <v>44378</v>
      </c>
      <c r="J12" s="79"/>
      <c r="K12" s="79"/>
      <c r="L12" s="79" t="e">
        <f t="shared" si="0"/>
        <v>#VALUE!</v>
      </c>
      <c r="M12" s="80"/>
      <c r="N12" s="81"/>
      <c r="O12" s="82"/>
      <c r="P12" s="82"/>
      <c r="Q12" s="82"/>
      <c r="R12" s="82"/>
      <c r="S12" s="82"/>
      <c r="T12" s="82"/>
      <c r="U12" s="82"/>
      <c r="V12" s="82"/>
      <c r="W12" s="82"/>
      <c r="X12" s="83"/>
      <c r="Y12" s="60">
        <f t="shared" si="1"/>
        <v>0</v>
      </c>
      <c r="Z12" s="61" t="e">
        <f t="shared" ref="Z12:Z75" si="2">E12/Y12</f>
        <v>#VALUE!</v>
      </c>
    </row>
    <row r="13" spans="1:26" s="94" customFormat="1" ht="15.75" thickBot="1" x14ac:dyDescent="0.3">
      <c r="A13" s="704"/>
      <c r="B13" s="85" t="s">
        <v>41</v>
      </c>
      <c r="C13" s="708"/>
      <c r="D13" s="86">
        <v>2021</v>
      </c>
      <c r="E13" s="87" t="s">
        <v>95</v>
      </c>
      <c r="F13" s="711"/>
      <c r="G13" s="715"/>
      <c r="H13" s="86" t="s">
        <v>36</v>
      </c>
      <c r="I13" s="88">
        <v>44470</v>
      </c>
      <c r="J13" s="89"/>
      <c r="K13" s="89"/>
      <c r="L13" s="89" t="e">
        <f t="shared" si="0"/>
        <v>#VALUE!</v>
      </c>
      <c r="M13" s="90"/>
      <c r="N13" s="91"/>
      <c r="O13" s="92"/>
      <c r="P13" s="92"/>
      <c r="Q13" s="92"/>
      <c r="R13" s="92"/>
      <c r="S13" s="92"/>
      <c r="T13" s="92"/>
      <c r="U13" s="92"/>
      <c r="V13" s="92"/>
      <c r="W13" s="92"/>
      <c r="X13" s="93"/>
      <c r="Y13" s="60">
        <f t="shared" si="1"/>
        <v>0</v>
      </c>
      <c r="Z13" s="61" t="e">
        <f t="shared" si="2"/>
        <v>#VALUE!</v>
      </c>
    </row>
    <row r="14" spans="1:26" s="103" customFormat="1" ht="15.75" thickBot="1" x14ac:dyDescent="0.3">
      <c r="A14" s="96" t="s">
        <v>67</v>
      </c>
      <c r="B14" s="95" t="s">
        <v>34</v>
      </c>
      <c r="C14" s="51" t="s">
        <v>35</v>
      </c>
      <c r="D14" s="51">
        <v>2021</v>
      </c>
      <c r="E14" s="52" t="s">
        <v>95</v>
      </c>
      <c r="F14" s="97">
        <f>'[1]Sales report'!Q56</f>
        <v>0</v>
      </c>
      <c r="G14" s="98" t="str">
        <f>E14</f>
        <v>Y</v>
      </c>
      <c r="H14" s="51" t="s">
        <v>42</v>
      </c>
      <c r="I14" s="53">
        <v>44197</v>
      </c>
      <c r="J14" s="54"/>
      <c r="K14" s="54"/>
      <c r="L14" s="99" t="e">
        <f t="shared" si="0"/>
        <v>#VALUE!</v>
      </c>
      <c r="M14" s="56"/>
      <c r="N14" s="100"/>
      <c r="O14" s="101"/>
      <c r="P14" s="101"/>
      <c r="Q14" s="101"/>
      <c r="R14" s="101"/>
      <c r="S14" s="101"/>
      <c r="T14" s="101"/>
      <c r="U14" s="101"/>
      <c r="V14" s="101"/>
      <c r="W14" s="101"/>
      <c r="X14" s="102"/>
      <c r="Y14" s="60">
        <f t="shared" si="1"/>
        <v>0</v>
      </c>
      <c r="Z14" s="61" t="e">
        <f t="shared" si="2"/>
        <v>#VALUE!</v>
      </c>
    </row>
    <row r="15" spans="1:26" s="105" customFormat="1" ht="15.75" thickBot="1" x14ac:dyDescent="0.3">
      <c r="A15" s="104" t="s">
        <v>68</v>
      </c>
      <c r="B15" s="105" t="s">
        <v>34</v>
      </c>
      <c r="C15" s="105" t="s">
        <v>35</v>
      </c>
      <c r="D15" s="105">
        <v>2021</v>
      </c>
      <c r="E15" s="106" t="s">
        <v>95</v>
      </c>
      <c r="F15" s="107">
        <f>'[1]Sales report'!Q11</f>
        <v>0</v>
      </c>
      <c r="G15" s="108" t="str">
        <f>E15</f>
        <v>Y</v>
      </c>
      <c r="H15" s="105" t="s">
        <v>36</v>
      </c>
      <c r="L15" s="105" t="e">
        <f t="shared" si="0"/>
        <v>#VALUE!</v>
      </c>
      <c r="M15" s="109"/>
      <c r="N15" s="110"/>
      <c r="O15" s="111"/>
      <c r="P15" s="111"/>
      <c r="Q15" s="111"/>
      <c r="R15" s="111"/>
      <c r="S15" s="111"/>
      <c r="T15" s="111"/>
      <c r="U15" s="111"/>
      <c r="V15" s="111"/>
      <c r="W15" s="111"/>
      <c r="X15" s="112"/>
      <c r="Y15" s="60">
        <f t="shared" si="1"/>
        <v>0</v>
      </c>
      <c r="Z15" s="61" t="e">
        <f t="shared" si="2"/>
        <v>#VALUE!</v>
      </c>
    </row>
    <row r="16" spans="1:26" s="103" customFormat="1" ht="15.75" thickBot="1" x14ac:dyDescent="0.3">
      <c r="A16" s="96" t="s">
        <v>69</v>
      </c>
      <c r="B16" s="51" t="s">
        <v>34</v>
      </c>
      <c r="C16" s="51" t="s">
        <v>35</v>
      </c>
      <c r="D16" s="51">
        <v>2020</v>
      </c>
      <c r="E16" s="52" t="s">
        <v>95</v>
      </c>
      <c r="F16" s="97">
        <f>'[1]Sales report'!Q9</f>
        <v>0</v>
      </c>
      <c r="G16" s="98" t="str">
        <f>E16</f>
        <v>Y</v>
      </c>
      <c r="H16" s="51" t="s">
        <v>36</v>
      </c>
      <c r="I16" s="53">
        <v>44104</v>
      </c>
      <c r="J16" s="54"/>
      <c r="K16" s="54"/>
      <c r="L16" s="113" t="e">
        <f>E16/M16</f>
        <v>#VALUE!</v>
      </c>
      <c r="M16" s="56"/>
      <c r="N16" s="57"/>
      <c r="O16" s="58"/>
      <c r="P16" s="58"/>
      <c r="Q16" s="58"/>
      <c r="R16" s="58"/>
      <c r="S16" s="58"/>
      <c r="T16" s="58"/>
      <c r="U16" s="58"/>
      <c r="V16" s="58"/>
      <c r="W16" s="58"/>
      <c r="X16" s="59"/>
      <c r="Y16" s="60">
        <f t="shared" si="1"/>
        <v>0</v>
      </c>
      <c r="Z16" s="61" t="e">
        <f t="shared" si="2"/>
        <v>#VALUE!</v>
      </c>
    </row>
    <row r="17" spans="1:26" s="121" customFormat="1" ht="15.75" thickBot="1" x14ac:dyDescent="0.3">
      <c r="A17" s="702" t="s">
        <v>70</v>
      </c>
      <c r="B17" s="38" t="s">
        <v>34</v>
      </c>
      <c r="C17" s="717" t="s">
        <v>35</v>
      </c>
      <c r="D17" s="38"/>
      <c r="E17" s="114" t="s">
        <v>95</v>
      </c>
      <c r="F17" s="720">
        <f>'[1]Sales report'!Q12</f>
        <v>0</v>
      </c>
      <c r="G17" s="712">
        <v>160000</v>
      </c>
      <c r="H17" s="39" t="s">
        <v>36</v>
      </c>
      <c r="I17" s="115"/>
      <c r="J17" s="116"/>
      <c r="K17" s="116"/>
      <c r="L17" s="42" t="e">
        <f t="shared" si="0"/>
        <v>#VALUE!</v>
      </c>
      <c r="M17" s="117"/>
      <c r="N17" s="118"/>
      <c r="O17" s="119"/>
      <c r="P17" s="119"/>
      <c r="Q17" s="119"/>
      <c r="R17" s="119"/>
      <c r="S17" s="119"/>
      <c r="T17" s="119"/>
      <c r="U17" s="119"/>
      <c r="V17" s="119"/>
      <c r="W17" s="119"/>
      <c r="X17" s="120"/>
      <c r="Y17" s="60">
        <f t="shared" si="1"/>
        <v>0</v>
      </c>
      <c r="Z17" s="61" t="e">
        <f t="shared" si="2"/>
        <v>#VALUE!</v>
      </c>
    </row>
    <row r="18" spans="1:26" s="133" customFormat="1" ht="15.75" thickBot="1" x14ac:dyDescent="0.3">
      <c r="A18" s="703"/>
      <c r="B18" s="122" t="s">
        <v>38</v>
      </c>
      <c r="C18" s="718"/>
      <c r="D18" s="123"/>
      <c r="E18" s="124" t="s">
        <v>95</v>
      </c>
      <c r="F18" s="721"/>
      <c r="G18" s="714"/>
      <c r="H18" s="125" t="s">
        <v>36</v>
      </c>
      <c r="I18" s="126">
        <v>44256</v>
      </c>
      <c r="J18" s="127"/>
      <c r="K18" s="127"/>
      <c r="L18" s="113" t="e">
        <f>E18/N18</f>
        <v>#VALUE!</v>
      </c>
      <c r="M18" s="128"/>
      <c r="N18" s="129"/>
      <c r="O18" s="130"/>
      <c r="P18" s="130"/>
      <c r="Q18" s="130"/>
      <c r="R18" s="130"/>
      <c r="S18" s="130"/>
      <c r="T18" s="130"/>
      <c r="U18" s="130"/>
      <c r="V18" s="130"/>
      <c r="W18" s="130"/>
      <c r="X18" s="131"/>
      <c r="Y18" s="132">
        <f t="shared" si="1"/>
        <v>0</v>
      </c>
      <c r="Z18" s="61" t="e">
        <f t="shared" si="2"/>
        <v>#VALUE!</v>
      </c>
    </row>
    <row r="19" spans="1:26" s="143" customFormat="1" ht="15.75" thickBot="1" x14ac:dyDescent="0.3">
      <c r="A19" s="703"/>
      <c r="B19" s="134" t="s">
        <v>39</v>
      </c>
      <c r="C19" s="718"/>
      <c r="D19" s="135"/>
      <c r="E19" s="136" t="s">
        <v>95</v>
      </c>
      <c r="F19" s="721"/>
      <c r="G19" s="714"/>
      <c r="H19" s="39" t="s">
        <v>36</v>
      </c>
      <c r="I19" s="137">
        <v>44348</v>
      </c>
      <c r="J19" s="138"/>
      <c r="K19" s="138"/>
      <c r="L19" s="79"/>
      <c r="M19" s="139"/>
      <c r="N19" s="140"/>
      <c r="O19" s="141"/>
      <c r="P19" s="141"/>
      <c r="Q19" s="141"/>
      <c r="R19" s="141"/>
      <c r="S19" s="141"/>
      <c r="T19" s="141"/>
      <c r="U19" s="141"/>
      <c r="V19" s="141"/>
      <c r="W19" s="141"/>
      <c r="X19" s="142"/>
      <c r="Y19" s="60">
        <f t="shared" si="1"/>
        <v>0</v>
      </c>
      <c r="Z19" s="61" t="e">
        <f t="shared" si="2"/>
        <v>#VALUE!</v>
      </c>
    </row>
    <row r="20" spans="1:26" s="143" customFormat="1" ht="15.75" thickBot="1" x14ac:dyDescent="0.3">
      <c r="A20" s="703"/>
      <c r="B20" s="134" t="s">
        <v>40</v>
      </c>
      <c r="C20" s="718"/>
      <c r="D20" s="135"/>
      <c r="E20" s="136" t="s">
        <v>95</v>
      </c>
      <c r="F20" s="721"/>
      <c r="G20" s="714"/>
      <c r="H20" s="39" t="s">
        <v>36</v>
      </c>
      <c r="I20" s="137">
        <v>44440</v>
      </c>
      <c r="J20" s="138"/>
      <c r="K20" s="138"/>
      <c r="L20" s="79"/>
      <c r="M20" s="139"/>
      <c r="N20" s="140"/>
      <c r="O20" s="141"/>
      <c r="P20" s="141"/>
      <c r="Q20" s="141"/>
      <c r="R20" s="141"/>
      <c r="S20" s="141"/>
      <c r="T20" s="141"/>
      <c r="U20" s="141"/>
      <c r="V20" s="141"/>
      <c r="W20" s="141"/>
      <c r="X20" s="142"/>
      <c r="Y20" s="60">
        <f t="shared" si="1"/>
        <v>0</v>
      </c>
      <c r="Z20" s="61" t="e">
        <f t="shared" si="2"/>
        <v>#VALUE!</v>
      </c>
    </row>
    <row r="21" spans="1:26" s="143" customFormat="1" x14ac:dyDescent="0.25">
      <c r="A21" s="716"/>
      <c r="B21" s="134" t="s">
        <v>41</v>
      </c>
      <c r="C21" s="718"/>
      <c r="D21" s="135"/>
      <c r="E21" s="136" t="s">
        <v>95</v>
      </c>
      <c r="F21" s="721"/>
      <c r="G21" s="723"/>
      <c r="H21" s="39" t="s">
        <v>36</v>
      </c>
      <c r="I21" s="137">
        <v>44531</v>
      </c>
      <c r="J21" s="138"/>
      <c r="K21" s="138"/>
      <c r="L21" s="79"/>
      <c r="M21" s="139"/>
      <c r="N21" s="140"/>
      <c r="O21" s="141"/>
      <c r="P21" s="141"/>
      <c r="Q21" s="141"/>
      <c r="R21" s="141"/>
      <c r="S21" s="141"/>
      <c r="T21" s="141"/>
      <c r="U21" s="141"/>
      <c r="V21" s="141"/>
      <c r="W21" s="141"/>
      <c r="X21" s="142"/>
      <c r="Y21" s="60">
        <f t="shared" si="1"/>
        <v>0</v>
      </c>
      <c r="Z21" s="61" t="e">
        <f t="shared" si="2"/>
        <v>#VALUE!</v>
      </c>
    </row>
    <row r="22" spans="1:26" s="155" customFormat="1" ht="20.25" customHeight="1" x14ac:dyDescent="0.25">
      <c r="A22" s="724" t="s">
        <v>71</v>
      </c>
      <c r="B22" s="144" t="s">
        <v>34</v>
      </c>
      <c r="C22" s="718"/>
      <c r="D22" s="145">
        <v>2021</v>
      </c>
      <c r="E22" s="146" t="s">
        <v>95</v>
      </c>
      <c r="F22" s="721"/>
      <c r="G22" s="727">
        <v>100000</v>
      </c>
      <c r="H22" s="147" t="s">
        <v>36</v>
      </c>
      <c r="I22" s="148"/>
      <c r="J22" s="149"/>
      <c r="K22" s="149"/>
      <c r="L22" s="150" t="e">
        <f>E22/M22</f>
        <v>#VALUE!</v>
      </c>
      <c r="M22" s="151"/>
      <c r="N22" s="152"/>
      <c r="O22" s="153"/>
      <c r="P22" s="153"/>
      <c r="Q22" s="153"/>
      <c r="R22" s="153"/>
      <c r="S22" s="153"/>
      <c r="T22" s="153"/>
      <c r="U22" s="153"/>
      <c r="V22" s="153"/>
      <c r="W22" s="153"/>
      <c r="X22" s="154"/>
      <c r="Y22" s="60">
        <f t="shared" si="1"/>
        <v>0</v>
      </c>
      <c r="Z22" s="61" t="e">
        <f t="shared" si="2"/>
        <v>#VALUE!</v>
      </c>
    </row>
    <row r="23" spans="1:26" s="164" customFormat="1" ht="20.25" customHeight="1" x14ac:dyDescent="0.25">
      <c r="A23" s="725"/>
      <c r="B23" s="156" t="s">
        <v>38</v>
      </c>
      <c r="C23" s="718"/>
      <c r="D23" s="28"/>
      <c r="E23" s="157" t="s">
        <v>95</v>
      </c>
      <c r="F23" s="721"/>
      <c r="G23" s="728"/>
      <c r="H23" s="50" t="s">
        <v>36</v>
      </c>
      <c r="I23" s="158">
        <v>44256</v>
      </c>
      <c r="J23" s="159"/>
      <c r="K23" s="159"/>
      <c r="L23" s="54">
        <v>1.1882999999999999</v>
      </c>
      <c r="M23" s="160"/>
      <c r="N23" s="161"/>
      <c r="O23" s="162"/>
      <c r="P23" s="162"/>
      <c r="Q23" s="162"/>
      <c r="R23" s="162"/>
      <c r="S23" s="162"/>
      <c r="T23" s="162"/>
      <c r="U23" s="162"/>
      <c r="V23" s="162"/>
      <c r="W23" s="162"/>
      <c r="X23" s="163"/>
      <c r="Y23" s="132">
        <f t="shared" si="1"/>
        <v>0</v>
      </c>
      <c r="Z23" s="61" t="e">
        <f t="shared" si="2"/>
        <v>#VALUE!</v>
      </c>
    </row>
    <row r="24" spans="1:26" s="155" customFormat="1" ht="20.25" customHeight="1" x14ac:dyDescent="0.25">
      <c r="A24" s="725"/>
      <c r="B24" s="147" t="s">
        <v>39</v>
      </c>
      <c r="C24" s="718"/>
      <c r="D24" s="165"/>
      <c r="E24" s="146" t="s">
        <v>95</v>
      </c>
      <c r="F24" s="721"/>
      <c r="G24" s="728"/>
      <c r="H24" s="147" t="s">
        <v>36</v>
      </c>
      <c r="I24" s="166">
        <v>44348</v>
      </c>
      <c r="J24" s="167"/>
      <c r="K24" s="167"/>
      <c r="L24" s="150"/>
      <c r="M24" s="168"/>
      <c r="N24" s="169"/>
      <c r="O24" s="170"/>
      <c r="P24" s="170"/>
      <c r="Q24" s="170"/>
      <c r="R24" s="170"/>
      <c r="S24" s="170"/>
      <c r="T24" s="170"/>
      <c r="U24" s="170"/>
      <c r="V24" s="170"/>
      <c r="W24" s="170"/>
      <c r="X24" s="171"/>
      <c r="Y24" s="60">
        <f t="shared" si="1"/>
        <v>0</v>
      </c>
      <c r="Z24" s="61" t="e">
        <f t="shared" si="2"/>
        <v>#VALUE!</v>
      </c>
    </row>
    <row r="25" spans="1:26" s="155" customFormat="1" ht="20.25" customHeight="1" x14ac:dyDescent="0.25">
      <c r="A25" s="725"/>
      <c r="B25" s="147" t="s">
        <v>40</v>
      </c>
      <c r="C25" s="718"/>
      <c r="D25" s="165"/>
      <c r="E25" s="146" t="s">
        <v>95</v>
      </c>
      <c r="F25" s="721"/>
      <c r="G25" s="728"/>
      <c r="H25" s="147" t="s">
        <v>36</v>
      </c>
      <c r="I25" s="166">
        <v>44440</v>
      </c>
      <c r="J25" s="167"/>
      <c r="K25" s="167"/>
      <c r="L25" s="150"/>
      <c r="M25" s="168"/>
      <c r="N25" s="169"/>
      <c r="O25" s="170"/>
      <c r="P25" s="170"/>
      <c r="Q25" s="170"/>
      <c r="R25" s="170"/>
      <c r="S25" s="170"/>
      <c r="T25" s="170"/>
      <c r="U25" s="170"/>
      <c r="V25" s="170"/>
      <c r="W25" s="170"/>
      <c r="X25" s="171"/>
      <c r="Y25" s="60">
        <f t="shared" si="1"/>
        <v>0</v>
      </c>
      <c r="Z25" s="61" t="e">
        <f t="shared" si="2"/>
        <v>#VALUE!</v>
      </c>
    </row>
    <row r="26" spans="1:26" s="155" customFormat="1" ht="20.25" customHeight="1" x14ac:dyDescent="0.25">
      <c r="A26" s="726"/>
      <c r="B26" s="147" t="s">
        <v>41</v>
      </c>
      <c r="C26" s="718"/>
      <c r="D26" s="165"/>
      <c r="E26" s="146" t="s">
        <v>95</v>
      </c>
      <c r="F26" s="721"/>
      <c r="G26" s="729"/>
      <c r="H26" s="147" t="s">
        <v>36</v>
      </c>
      <c r="I26" s="166">
        <v>44531</v>
      </c>
      <c r="J26" s="167"/>
      <c r="K26" s="167"/>
      <c r="L26" s="150"/>
      <c r="M26" s="168"/>
      <c r="N26" s="169"/>
      <c r="O26" s="170"/>
      <c r="P26" s="170"/>
      <c r="Q26" s="170"/>
      <c r="R26" s="170"/>
      <c r="S26" s="170"/>
      <c r="T26" s="170"/>
      <c r="U26" s="170"/>
      <c r="V26" s="170"/>
      <c r="W26" s="170"/>
      <c r="X26" s="171"/>
      <c r="Y26" s="60">
        <f t="shared" si="1"/>
        <v>0</v>
      </c>
      <c r="Z26" s="61" t="e">
        <f t="shared" si="2"/>
        <v>#VALUE!</v>
      </c>
    </row>
    <row r="27" spans="1:26" s="182" customFormat="1" ht="15.75" thickBot="1" x14ac:dyDescent="0.3">
      <c r="A27" s="724" t="s">
        <v>72</v>
      </c>
      <c r="B27" s="172" t="s">
        <v>34</v>
      </c>
      <c r="C27" s="718"/>
      <c r="D27" s="173">
        <v>2021</v>
      </c>
      <c r="E27" s="174" t="s">
        <v>95</v>
      </c>
      <c r="F27" s="721"/>
      <c r="G27" s="175"/>
      <c r="H27" s="147" t="s">
        <v>36</v>
      </c>
      <c r="I27" s="176"/>
      <c r="J27" s="177"/>
      <c r="K27" s="177"/>
      <c r="L27" s="150" t="e">
        <f>E27/M27</f>
        <v>#VALUE!</v>
      </c>
      <c r="M27" s="178"/>
      <c r="N27" s="179"/>
      <c r="O27" s="180"/>
      <c r="P27" s="180"/>
      <c r="Q27" s="180"/>
      <c r="R27" s="180"/>
      <c r="S27" s="180"/>
      <c r="T27" s="180"/>
      <c r="U27" s="180"/>
      <c r="V27" s="180"/>
      <c r="W27" s="180"/>
      <c r="X27" s="181"/>
      <c r="Y27" s="60">
        <f t="shared" si="1"/>
        <v>0</v>
      </c>
      <c r="Z27" s="61" t="e">
        <f t="shared" si="2"/>
        <v>#VALUE!</v>
      </c>
    </row>
    <row r="28" spans="1:26" s="164" customFormat="1" ht="20.25" customHeight="1" x14ac:dyDescent="0.25">
      <c r="A28" s="725"/>
      <c r="B28" s="50" t="s">
        <v>38</v>
      </c>
      <c r="C28" s="718"/>
      <c r="D28" s="28"/>
      <c r="E28" s="157" t="s">
        <v>95</v>
      </c>
      <c r="F28" s="721"/>
      <c r="G28" s="731">
        <v>60000</v>
      </c>
      <c r="H28" s="50" t="s">
        <v>36</v>
      </c>
      <c r="I28" s="158">
        <v>44256</v>
      </c>
      <c r="J28" s="159"/>
      <c r="K28" s="159"/>
      <c r="L28" s="54">
        <v>1.1882999999999999</v>
      </c>
      <c r="M28" s="160"/>
      <c r="N28" s="161"/>
      <c r="O28" s="162"/>
      <c r="P28" s="162"/>
      <c r="Q28" s="162"/>
      <c r="R28" s="162"/>
      <c r="S28" s="162"/>
      <c r="T28" s="162"/>
      <c r="U28" s="162"/>
      <c r="V28" s="162"/>
      <c r="W28" s="162"/>
      <c r="X28" s="163"/>
      <c r="Y28" s="132">
        <f t="shared" si="1"/>
        <v>0</v>
      </c>
      <c r="Z28" s="61" t="e">
        <f t="shared" si="2"/>
        <v>#VALUE!</v>
      </c>
    </row>
    <row r="29" spans="1:26" s="155" customFormat="1" ht="20.25" customHeight="1" x14ac:dyDescent="0.25">
      <c r="A29" s="725"/>
      <c r="B29" s="147" t="s">
        <v>39</v>
      </c>
      <c r="C29" s="718"/>
      <c r="D29" s="165"/>
      <c r="E29" s="146" t="s">
        <v>95</v>
      </c>
      <c r="F29" s="721"/>
      <c r="G29" s="728"/>
      <c r="H29" s="147" t="s">
        <v>36</v>
      </c>
      <c r="I29" s="166">
        <v>44348</v>
      </c>
      <c r="J29" s="167"/>
      <c r="K29" s="167"/>
      <c r="L29" s="150"/>
      <c r="M29" s="168"/>
      <c r="N29" s="169"/>
      <c r="O29" s="170"/>
      <c r="P29" s="170"/>
      <c r="Q29" s="170"/>
      <c r="R29" s="170"/>
      <c r="S29" s="170"/>
      <c r="T29" s="170"/>
      <c r="U29" s="170"/>
      <c r="V29" s="170"/>
      <c r="W29" s="170"/>
      <c r="X29" s="171"/>
      <c r="Y29" s="60">
        <f t="shared" si="1"/>
        <v>0</v>
      </c>
      <c r="Z29" s="61" t="e">
        <f t="shared" si="2"/>
        <v>#VALUE!</v>
      </c>
    </row>
    <row r="30" spans="1:26" s="155" customFormat="1" ht="20.25" customHeight="1" x14ac:dyDescent="0.25">
      <c r="A30" s="725"/>
      <c r="B30" s="147" t="s">
        <v>40</v>
      </c>
      <c r="C30" s="718"/>
      <c r="D30" s="165"/>
      <c r="E30" s="146" t="s">
        <v>95</v>
      </c>
      <c r="F30" s="721"/>
      <c r="G30" s="728"/>
      <c r="H30" s="147" t="s">
        <v>36</v>
      </c>
      <c r="I30" s="166">
        <v>44440</v>
      </c>
      <c r="J30" s="167"/>
      <c r="K30" s="167"/>
      <c r="L30" s="150"/>
      <c r="M30" s="168"/>
      <c r="N30" s="169"/>
      <c r="O30" s="170"/>
      <c r="P30" s="170"/>
      <c r="Q30" s="170"/>
      <c r="R30" s="170"/>
      <c r="S30" s="170"/>
      <c r="T30" s="170"/>
      <c r="U30" s="170"/>
      <c r="V30" s="170"/>
      <c r="W30" s="170"/>
      <c r="X30" s="171"/>
      <c r="Y30" s="60">
        <f t="shared" si="1"/>
        <v>0</v>
      </c>
      <c r="Z30" s="61" t="e">
        <f t="shared" si="2"/>
        <v>#VALUE!</v>
      </c>
    </row>
    <row r="31" spans="1:26" s="182" customFormat="1" ht="20.25" customHeight="1" thickBot="1" x14ac:dyDescent="0.3">
      <c r="A31" s="730"/>
      <c r="B31" s="183" t="s">
        <v>41</v>
      </c>
      <c r="C31" s="719"/>
      <c r="D31" s="173"/>
      <c r="E31" s="184" t="s">
        <v>95</v>
      </c>
      <c r="F31" s="722"/>
      <c r="G31" s="732"/>
      <c r="H31" s="183" t="s">
        <v>36</v>
      </c>
      <c r="I31" s="176">
        <v>44531</v>
      </c>
      <c r="J31" s="177"/>
      <c r="K31" s="177"/>
      <c r="L31" s="185"/>
      <c r="M31" s="178"/>
      <c r="N31" s="179"/>
      <c r="O31" s="180"/>
      <c r="P31" s="180"/>
      <c r="Q31" s="180"/>
      <c r="R31" s="180"/>
      <c r="S31" s="180"/>
      <c r="T31" s="180"/>
      <c r="U31" s="180"/>
      <c r="V31" s="180"/>
      <c r="W31" s="180"/>
      <c r="X31" s="181"/>
      <c r="Y31" s="60">
        <f t="shared" si="1"/>
        <v>0</v>
      </c>
      <c r="Z31" s="61" t="e">
        <f t="shared" si="2"/>
        <v>#VALUE!</v>
      </c>
    </row>
    <row r="32" spans="1:26" s="133" customFormat="1" ht="15.75" thickBot="1" x14ac:dyDescent="0.3">
      <c r="A32" s="186" t="s">
        <v>73</v>
      </c>
      <c r="B32" s="123" t="s">
        <v>34</v>
      </c>
      <c r="C32" s="123" t="s">
        <v>35</v>
      </c>
      <c r="D32" s="123"/>
      <c r="E32" s="187" t="s">
        <v>95</v>
      </c>
      <c r="F32" s="720">
        <f>'[1]Sales report'!Q15</f>
        <v>0</v>
      </c>
      <c r="G32" s="188">
        <f>SUM(E33:E34)</f>
        <v>0</v>
      </c>
      <c r="H32" s="123" t="s">
        <v>36</v>
      </c>
      <c r="I32" s="126">
        <v>44197</v>
      </c>
      <c r="J32" s="127"/>
      <c r="K32" s="127"/>
      <c r="L32" s="189" t="e">
        <f>E32/M32</f>
        <v>#VALUE!</v>
      </c>
      <c r="M32" s="128"/>
      <c r="N32" s="129"/>
      <c r="O32" s="130"/>
      <c r="P32" s="130"/>
      <c r="Q32" s="130"/>
      <c r="R32" s="130"/>
      <c r="S32" s="130"/>
      <c r="T32" s="130"/>
      <c r="U32" s="130"/>
      <c r="V32" s="130"/>
      <c r="W32" s="130"/>
      <c r="X32" s="131"/>
      <c r="Y32" s="60">
        <f t="shared" si="1"/>
        <v>0</v>
      </c>
      <c r="Z32" s="61" t="e">
        <f t="shared" si="2"/>
        <v>#VALUE!</v>
      </c>
    </row>
    <row r="33" spans="1:26" s="164" customFormat="1" ht="15.75" thickBot="1" x14ac:dyDescent="0.3">
      <c r="A33" s="50" t="s">
        <v>71</v>
      </c>
      <c r="B33" s="50" t="s">
        <v>34</v>
      </c>
      <c r="C33" s="51" t="s">
        <v>35</v>
      </c>
      <c r="D33" s="51">
        <v>2021</v>
      </c>
      <c r="E33" s="190" t="s">
        <v>95</v>
      </c>
      <c r="F33" s="721"/>
      <c r="G33" s="98"/>
      <c r="H33" s="50" t="s">
        <v>36</v>
      </c>
      <c r="I33" s="191">
        <v>44197</v>
      </c>
      <c r="J33" s="192"/>
      <c r="K33" s="192"/>
      <c r="L33" s="54" t="e">
        <f>E33/M33</f>
        <v>#VALUE!</v>
      </c>
      <c r="M33" s="193"/>
      <c r="N33" s="194"/>
      <c r="O33" s="195"/>
      <c r="P33" s="195"/>
      <c r="Q33" s="195"/>
      <c r="R33" s="195"/>
      <c r="S33" s="195"/>
      <c r="T33" s="195"/>
      <c r="U33" s="195"/>
      <c r="V33" s="195"/>
      <c r="W33" s="195"/>
      <c r="X33" s="196"/>
      <c r="Y33" s="60">
        <f t="shared" si="1"/>
        <v>0</v>
      </c>
      <c r="Z33" s="61" t="e">
        <f t="shared" si="2"/>
        <v>#VALUE!</v>
      </c>
    </row>
    <row r="34" spans="1:26" s="164" customFormat="1" ht="15.75" thickBot="1" x14ac:dyDescent="0.3">
      <c r="A34" s="197" t="s">
        <v>72</v>
      </c>
      <c r="B34" s="197" t="s">
        <v>34</v>
      </c>
      <c r="C34" s="28" t="s">
        <v>35</v>
      </c>
      <c r="D34" s="28">
        <v>2021</v>
      </c>
      <c r="E34" s="198" t="s">
        <v>95</v>
      </c>
      <c r="F34" s="733"/>
      <c r="G34" s="31"/>
      <c r="H34" s="197" t="s">
        <v>36</v>
      </c>
      <c r="I34" s="199">
        <v>44197</v>
      </c>
      <c r="J34" s="159"/>
      <c r="K34" s="159"/>
      <c r="L34" s="33" t="e">
        <f>E34/M34</f>
        <v>#VALUE!</v>
      </c>
      <c r="M34" s="160"/>
      <c r="N34" s="161"/>
      <c r="O34" s="162"/>
      <c r="P34" s="162"/>
      <c r="Q34" s="162"/>
      <c r="R34" s="162"/>
      <c r="S34" s="162"/>
      <c r="T34" s="162"/>
      <c r="U34" s="162"/>
      <c r="V34" s="162"/>
      <c r="W34" s="162"/>
      <c r="X34" s="163"/>
      <c r="Y34" s="60">
        <f t="shared" si="1"/>
        <v>0</v>
      </c>
      <c r="Z34" s="61" t="e">
        <f t="shared" si="2"/>
        <v>#VALUE!</v>
      </c>
    </row>
    <row r="35" spans="1:26" s="212" customFormat="1" x14ac:dyDescent="0.25">
      <c r="A35" s="734" t="s">
        <v>74</v>
      </c>
      <c r="B35" s="200" t="s">
        <v>34</v>
      </c>
      <c r="C35" s="735" t="s">
        <v>43</v>
      </c>
      <c r="D35" s="201"/>
      <c r="E35" s="202" t="s">
        <v>95</v>
      </c>
      <c r="F35" s="737">
        <f>'[1]Sales report'!Q22</f>
        <v>0</v>
      </c>
      <c r="G35" s="203"/>
      <c r="H35" s="204" t="s">
        <v>36</v>
      </c>
      <c r="I35" s="205"/>
      <c r="J35" s="206"/>
      <c r="K35" s="206"/>
      <c r="L35" s="207" t="e">
        <f>E35/M35</f>
        <v>#VALUE!</v>
      </c>
      <c r="M35" s="208"/>
      <c r="N35" s="209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60">
        <f t="shared" si="1"/>
        <v>0</v>
      </c>
      <c r="Z35" s="61" t="e">
        <f t="shared" si="2"/>
        <v>#VALUE!</v>
      </c>
    </row>
    <row r="36" spans="1:26" s="155" customFormat="1" x14ac:dyDescent="0.25">
      <c r="A36" s="703"/>
      <c r="B36" s="134" t="s">
        <v>38</v>
      </c>
      <c r="C36" s="707"/>
      <c r="D36" s="213"/>
      <c r="E36" s="214" t="s">
        <v>95</v>
      </c>
      <c r="F36" s="738"/>
      <c r="G36" s="740">
        <f>SUM(E36:E39)</f>
        <v>0</v>
      </c>
      <c r="H36" s="75" t="s">
        <v>36</v>
      </c>
      <c r="I36" s="215">
        <v>44316</v>
      </c>
      <c r="J36" s="216"/>
      <c r="K36" s="217"/>
      <c r="L36" s="79"/>
      <c r="M36" s="218"/>
      <c r="N36" s="219"/>
      <c r="O36" s="220"/>
      <c r="P36" s="220"/>
      <c r="Q36" s="220"/>
      <c r="R36" s="220"/>
      <c r="S36" s="220"/>
      <c r="T36" s="220"/>
      <c r="U36" s="220"/>
      <c r="V36" s="220"/>
      <c r="W36" s="220"/>
      <c r="X36" s="221"/>
      <c r="Y36" s="60">
        <f t="shared" si="1"/>
        <v>0</v>
      </c>
      <c r="Z36" s="61" t="e">
        <f t="shared" si="2"/>
        <v>#VALUE!</v>
      </c>
    </row>
    <row r="37" spans="1:26" s="155" customFormat="1" x14ac:dyDescent="0.25">
      <c r="A37" s="703"/>
      <c r="B37" s="134" t="s">
        <v>39</v>
      </c>
      <c r="C37" s="707"/>
      <c r="D37" s="213"/>
      <c r="E37" s="214" t="s">
        <v>95</v>
      </c>
      <c r="F37" s="738"/>
      <c r="G37" s="741"/>
      <c r="H37" s="75" t="s">
        <v>36</v>
      </c>
      <c r="I37" s="215">
        <v>44407</v>
      </c>
      <c r="J37" s="216"/>
      <c r="K37" s="217"/>
      <c r="L37" s="79"/>
      <c r="M37" s="218"/>
      <c r="N37" s="219"/>
      <c r="O37" s="220"/>
      <c r="P37" s="220"/>
      <c r="Q37" s="220"/>
      <c r="R37" s="220"/>
      <c r="S37" s="220"/>
      <c r="T37" s="220"/>
      <c r="U37" s="220"/>
      <c r="V37" s="220"/>
      <c r="W37" s="220"/>
      <c r="X37" s="221"/>
      <c r="Y37" s="60">
        <f t="shared" si="1"/>
        <v>0</v>
      </c>
      <c r="Z37" s="61" t="e">
        <f t="shared" si="2"/>
        <v>#VALUE!</v>
      </c>
    </row>
    <row r="38" spans="1:26" s="155" customFormat="1" x14ac:dyDescent="0.25">
      <c r="A38" s="703"/>
      <c r="B38" s="134" t="s">
        <v>40</v>
      </c>
      <c r="C38" s="707"/>
      <c r="D38" s="213"/>
      <c r="E38" s="214" t="s">
        <v>95</v>
      </c>
      <c r="F38" s="738"/>
      <c r="G38" s="741"/>
      <c r="H38" s="75" t="s">
        <v>36</v>
      </c>
      <c r="I38" s="215">
        <v>44499</v>
      </c>
      <c r="J38" s="216"/>
      <c r="K38" s="217"/>
      <c r="L38" s="79"/>
      <c r="M38" s="218"/>
      <c r="N38" s="219"/>
      <c r="O38" s="220"/>
      <c r="P38" s="220"/>
      <c r="Q38" s="220"/>
      <c r="R38" s="220"/>
      <c r="S38" s="220"/>
      <c r="T38" s="220"/>
      <c r="U38" s="220"/>
      <c r="V38" s="220"/>
      <c r="W38" s="220"/>
      <c r="X38" s="221"/>
      <c r="Y38" s="60">
        <f t="shared" si="1"/>
        <v>0</v>
      </c>
      <c r="Z38" s="61" t="e">
        <f t="shared" si="2"/>
        <v>#VALUE!</v>
      </c>
    </row>
    <row r="39" spans="1:26" s="155" customFormat="1" ht="15.75" thickBot="1" x14ac:dyDescent="0.3">
      <c r="A39" s="704"/>
      <c r="B39" s="222" t="s">
        <v>41</v>
      </c>
      <c r="C39" s="707"/>
      <c r="D39" s="223"/>
      <c r="E39" s="224" t="s">
        <v>95</v>
      </c>
      <c r="F39" s="739"/>
      <c r="G39" s="742"/>
      <c r="H39" s="225" t="s">
        <v>36</v>
      </c>
      <c r="I39" s="226">
        <v>44591</v>
      </c>
      <c r="J39" s="227"/>
      <c r="K39" s="228"/>
      <c r="L39" s="229"/>
      <c r="M39" s="230"/>
      <c r="N39" s="231"/>
      <c r="O39" s="232"/>
      <c r="P39" s="232"/>
      <c r="Q39" s="232"/>
      <c r="R39" s="232"/>
      <c r="S39" s="232"/>
      <c r="T39" s="232"/>
      <c r="U39" s="232"/>
      <c r="V39" s="232"/>
      <c r="W39" s="232"/>
      <c r="X39" s="233"/>
      <c r="Y39" s="60">
        <f t="shared" si="1"/>
        <v>0</v>
      </c>
      <c r="Z39" s="61" t="e">
        <f t="shared" si="2"/>
        <v>#VALUE!</v>
      </c>
    </row>
    <row r="40" spans="1:26" s="243" customFormat="1" x14ac:dyDescent="0.25">
      <c r="A40" s="702" t="s">
        <v>75</v>
      </c>
      <c r="B40" s="38" t="s">
        <v>34</v>
      </c>
      <c r="C40" s="707"/>
      <c r="D40" s="39"/>
      <c r="E40" s="234" t="s">
        <v>95</v>
      </c>
      <c r="F40" s="743">
        <f>'[1]Sales report'!Q19</f>
        <v>0</v>
      </c>
      <c r="G40" s="744">
        <v>136800</v>
      </c>
      <c r="H40" s="235" t="s">
        <v>36</v>
      </c>
      <c r="I40" s="236"/>
      <c r="J40" s="237"/>
      <c r="K40" s="238"/>
      <c r="L40" s="42" t="e">
        <f>E40/M40</f>
        <v>#VALUE!</v>
      </c>
      <c r="M40" s="239"/>
      <c r="N40" s="240"/>
      <c r="O40" s="241"/>
      <c r="P40" s="241"/>
      <c r="Q40" s="241"/>
      <c r="R40" s="241"/>
      <c r="S40" s="241"/>
      <c r="T40" s="241"/>
      <c r="U40" s="241"/>
      <c r="V40" s="241"/>
      <c r="W40" s="241"/>
      <c r="X40" s="242"/>
      <c r="Y40" s="60">
        <f t="shared" si="1"/>
        <v>0</v>
      </c>
      <c r="Z40" s="61" t="e">
        <f t="shared" si="2"/>
        <v>#VALUE!</v>
      </c>
    </row>
    <row r="41" spans="1:26" s="155" customFormat="1" x14ac:dyDescent="0.25">
      <c r="A41" s="703"/>
      <c r="B41" s="134" t="s">
        <v>38</v>
      </c>
      <c r="C41" s="707"/>
      <c r="D41" s="76"/>
      <c r="E41" s="244" t="s">
        <v>95</v>
      </c>
      <c r="F41" s="738"/>
      <c r="G41" s="745"/>
      <c r="H41" s="75" t="s">
        <v>36</v>
      </c>
      <c r="I41" s="215">
        <v>44316</v>
      </c>
      <c r="J41" s="245"/>
      <c r="K41" s="217"/>
      <c r="L41" s="79"/>
      <c r="M41" s="246"/>
      <c r="N41" s="247"/>
      <c r="O41" s="248"/>
      <c r="P41" s="248"/>
      <c r="Q41" s="248"/>
      <c r="R41" s="248"/>
      <c r="S41" s="248"/>
      <c r="T41" s="248"/>
      <c r="U41" s="248"/>
      <c r="V41" s="248"/>
      <c r="W41" s="248"/>
      <c r="X41" s="249"/>
      <c r="Y41" s="60">
        <f t="shared" si="1"/>
        <v>0</v>
      </c>
      <c r="Z41" s="61" t="e">
        <f t="shared" si="2"/>
        <v>#VALUE!</v>
      </c>
    </row>
    <row r="42" spans="1:26" s="155" customFormat="1" x14ac:dyDescent="0.25">
      <c r="A42" s="703"/>
      <c r="B42" s="134" t="s">
        <v>39</v>
      </c>
      <c r="C42" s="707"/>
      <c r="D42" s="76"/>
      <c r="E42" s="244" t="s">
        <v>95</v>
      </c>
      <c r="F42" s="738"/>
      <c r="G42" s="745"/>
      <c r="H42" s="75" t="s">
        <v>36</v>
      </c>
      <c r="I42" s="215">
        <v>44407</v>
      </c>
      <c r="J42" s="245"/>
      <c r="K42" s="217"/>
      <c r="L42" s="79"/>
      <c r="M42" s="246"/>
      <c r="N42" s="247"/>
      <c r="O42" s="248"/>
      <c r="P42" s="248"/>
      <c r="Q42" s="248"/>
      <c r="R42" s="248"/>
      <c r="S42" s="248"/>
      <c r="T42" s="248"/>
      <c r="U42" s="248"/>
      <c r="V42" s="248"/>
      <c r="W42" s="248"/>
      <c r="X42" s="249"/>
      <c r="Y42" s="60">
        <f t="shared" si="1"/>
        <v>0</v>
      </c>
      <c r="Z42" s="61" t="e">
        <f t="shared" si="2"/>
        <v>#VALUE!</v>
      </c>
    </row>
    <row r="43" spans="1:26" s="155" customFormat="1" x14ac:dyDescent="0.25">
      <c r="A43" s="703"/>
      <c r="B43" s="134" t="s">
        <v>40</v>
      </c>
      <c r="C43" s="707"/>
      <c r="D43" s="76"/>
      <c r="E43" s="244" t="s">
        <v>95</v>
      </c>
      <c r="F43" s="738"/>
      <c r="G43" s="745"/>
      <c r="H43" s="75" t="s">
        <v>36</v>
      </c>
      <c r="I43" s="215">
        <v>44499</v>
      </c>
      <c r="J43" s="245"/>
      <c r="K43" s="217"/>
      <c r="L43" s="79"/>
      <c r="M43" s="246"/>
      <c r="N43" s="247"/>
      <c r="O43" s="248"/>
      <c r="P43" s="248"/>
      <c r="Q43" s="248"/>
      <c r="R43" s="248"/>
      <c r="S43" s="248"/>
      <c r="T43" s="248"/>
      <c r="U43" s="248"/>
      <c r="V43" s="248"/>
      <c r="W43" s="248"/>
      <c r="X43" s="249"/>
      <c r="Y43" s="60">
        <f t="shared" si="1"/>
        <v>0</v>
      </c>
      <c r="Z43" s="61" t="e">
        <f t="shared" si="2"/>
        <v>#VALUE!</v>
      </c>
    </row>
    <row r="44" spans="1:26" s="155" customFormat="1" ht="15.75" thickBot="1" x14ac:dyDescent="0.3">
      <c r="A44" s="704"/>
      <c r="B44" s="222" t="s">
        <v>41</v>
      </c>
      <c r="C44" s="707"/>
      <c r="D44" s="250"/>
      <c r="E44" s="251" t="s">
        <v>95</v>
      </c>
      <c r="F44" s="738"/>
      <c r="G44" s="746"/>
      <c r="H44" s="225" t="s">
        <v>36</v>
      </c>
      <c r="I44" s="226">
        <v>44591</v>
      </c>
      <c r="J44" s="252"/>
      <c r="K44" s="228"/>
      <c r="L44" s="229"/>
      <c r="M44" s="253"/>
      <c r="N44" s="254"/>
      <c r="O44" s="255"/>
      <c r="P44" s="255"/>
      <c r="Q44" s="255"/>
      <c r="R44" s="255"/>
      <c r="S44" s="255"/>
      <c r="T44" s="255"/>
      <c r="U44" s="255"/>
      <c r="V44" s="255"/>
      <c r="W44" s="255"/>
      <c r="X44" s="256"/>
      <c r="Y44" s="60">
        <f t="shared" si="1"/>
        <v>0</v>
      </c>
      <c r="Z44" s="61" t="e">
        <f t="shared" si="2"/>
        <v>#VALUE!</v>
      </c>
    </row>
    <row r="45" spans="1:26" s="243" customFormat="1" x14ac:dyDescent="0.25">
      <c r="A45" s="702" t="s">
        <v>76</v>
      </c>
      <c r="B45" s="38" t="s">
        <v>34</v>
      </c>
      <c r="C45" s="707"/>
      <c r="D45" s="39"/>
      <c r="E45" s="234" t="s">
        <v>95</v>
      </c>
      <c r="F45" s="747">
        <f>'[1]Sales report'!Q20</f>
        <v>0</v>
      </c>
      <c r="G45" s="748">
        <v>6000</v>
      </c>
      <c r="H45" s="235" t="s">
        <v>36</v>
      </c>
      <c r="I45" s="236"/>
      <c r="J45" s="237"/>
      <c r="K45" s="238"/>
      <c r="L45" s="42" t="e">
        <f>E45/M45</f>
        <v>#VALUE!</v>
      </c>
      <c r="M45" s="239"/>
      <c r="N45" s="240"/>
      <c r="O45" s="241"/>
      <c r="P45" s="241"/>
      <c r="Q45" s="241"/>
      <c r="R45" s="241"/>
      <c r="S45" s="241"/>
      <c r="T45" s="241"/>
      <c r="U45" s="241"/>
      <c r="V45" s="241"/>
      <c r="W45" s="241"/>
      <c r="X45" s="242"/>
      <c r="Y45" s="60">
        <f t="shared" si="1"/>
        <v>0</v>
      </c>
      <c r="Z45" s="61" t="e">
        <f t="shared" si="2"/>
        <v>#VALUE!</v>
      </c>
    </row>
    <row r="46" spans="1:26" s="155" customFormat="1" x14ac:dyDescent="0.25">
      <c r="A46" s="703"/>
      <c r="B46" s="134" t="s">
        <v>38</v>
      </c>
      <c r="C46" s="707"/>
      <c r="D46" s="250"/>
      <c r="E46" s="244" t="s">
        <v>95</v>
      </c>
      <c r="F46" s="747"/>
      <c r="G46" s="741"/>
      <c r="H46" s="75" t="s">
        <v>36</v>
      </c>
      <c r="I46" s="215">
        <v>44316</v>
      </c>
      <c r="J46" s="252"/>
      <c r="K46" s="217"/>
      <c r="L46" s="229"/>
      <c r="M46" s="253"/>
      <c r="N46" s="254"/>
      <c r="O46" s="255"/>
      <c r="P46" s="255"/>
      <c r="Q46" s="255"/>
      <c r="R46" s="255"/>
      <c r="S46" s="255"/>
      <c r="T46" s="255"/>
      <c r="U46" s="255"/>
      <c r="V46" s="255"/>
      <c r="W46" s="255"/>
      <c r="X46" s="256"/>
      <c r="Y46" s="60">
        <f t="shared" si="1"/>
        <v>0</v>
      </c>
      <c r="Z46" s="61" t="e">
        <f t="shared" si="2"/>
        <v>#VALUE!</v>
      </c>
    </row>
    <row r="47" spans="1:26" s="155" customFormat="1" x14ac:dyDescent="0.25">
      <c r="A47" s="703"/>
      <c r="B47" s="134" t="s">
        <v>39</v>
      </c>
      <c r="C47" s="707"/>
      <c r="D47" s="250"/>
      <c r="E47" s="244" t="s">
        <v>95</v>
      </c>
      <c r="F47" s="747"/>
      <c r="G47" s="741"/>
      <c r="H47" s="75" t="s">
        <v>36</v>
      </c>
      <c r="I47" s="215">
        <v>44407</v>
      </c>
      <c r="J47" s="252"/>
      <c r="K47" s="217"/>
      <c r="L47" s="229"/>
      <c r="M47" s="253"/>
      <c r="N47" s="254"/>
      <c r="O47" s="255"/>
      <c r="P47" s="255"/>
      <c r="Q47" s="255"/>
      <c r="R47" s="255"/>
      <c r="S47" s="255"/>
      <c r="T47" s="255"/>
      <c r="U47" s="255"/>
      <c r="V47" s="255"/>
      <c r="W47" s="255"/>
      <c r="X47" s="256"/>
      <c r="Y47" s="60">
        <f t="shared" si="1"/>
        <v>0</v>
      </c>
      <c r="Z47" s="61" t="e">
        <f t="shared" si="2"/>
        <v>#VALUE!</v>
      </c>
    </row>
    <row r="48" spans="1:26" s="155" customFormat="1" x14ac:dyDescent="0.25">
      <c r="A48" s="703"/>
      <c r="B48" s="134" t="s">
        <v>40</v>
      </c>
      <c r="C48" s="707"/>
      <c r="D48" s="250"/>
      <c r="E48" s="244" t="s">
        <v>95</v>
      </c>
      <c r="F48" s="747"/>
      <c r="G48" s="741"/>
      <c r="H48" s="75" t="s">
        <v>36</v>
      </c>
      <c r="I48" s="215">
        <v>44499</v>
      </c>
      <c r="J48" s="252"/>
      <c r="K48" s="217"/>
      <c r="L48" s="229"/>
      <c r="M48" s="253"/>
      <c r="N48" s="254"/>
      <c r="O48" s="255"/>
      <c r="P48" s="255"/>
      <c r="Q48" s="255"/>
      <c r="R48" s="255"/>
      <c r="S48" s="255"/>
      <c r="T48" s="255"/>
      <c r="U48" s="255"/>
      <c r="V48" s="255"/>
      <c r="W48" s="255"/>
      <c r="X48" s="256"/>
      <c r="Y48" s="60">
        <f t="shared" si="1"/>
        <v>0</v>
      </c>
      <c r="Z48" s="61" t="e">
        <f t="shared" si="2"/>
        <v>#VALUE!</v>
      </c>
    </row>
    <row r="49" spans="1:26" s="155" customFormat="1" ht="15.75" thickBot="1" x14ac:dyDescent="0.3">
      <c r="A49" s="704"/>
      <c r="B49" s="222" t="s">
        <v>41</v>
      </c>
      <c r="C49" s="707"/>
      <c r="D49" s="250"/>
      <c r="E49" s="251" t="s">
        <v>95</v>
      </c>
      <c r="F49" s="747"/>
      <c r="G49" s="742"/>
      <c r="H49" s="225" t="s">
        <v>36</v>
      </c>
      <c r="I49" s="226">
        <v>44591</v>
      </c>
      <c r="J49" s="252"/>
      <c r="K49" s="228"/>
      <c r="L49" s="229"/>
      <c r="M49" s="253"/>
      <c r="N49" s="254"/>
      <c r="O49" s="255"/>
      <c r="P49" s="255"/>
      <c r="Q49" s="255"/>
      <c r="R49" s="255"/>
      <c r="S49" s="255"/>
      <c r="T49" s="255"/>
      <c r="U49" s="255"/>
      <c r="V49" s="255"/>
      <c r="W49" s="255"/>
      <c r="X49" s="256"/>
      <c r="Y49" s="60">
        <f t="shared" si="1"/>
        <v>0</v>
      </c>
      <c r="Z49" s="61" t="e">
        <f t="shared" si="2"/>
        <v>#VALUE!</v>
      </c>
    </row>
    <row r="50" spans="1:26" s="243" customFormat="1" x14ac:dyDescent="0.25">
      <c r="A50" s="702" t="s">
        <v>77</v>
      </c>
      <c r="B50" s="257" t="s">
        <v>34</v>
      </c>
      <c r="C50" s="707"/>
      <c r="D50" s="258"/>
      <c r="E50" s="259" t="s">
        <v>95</v>
      </c>
      <c r="F50" s="749">
        <f>'[1]Sales report'!Q21</f>
        <v>0</v>
      </c>
      <c r="G50" s="744">
        <v>55200</v>
      </c>
      <c r="H50" s="235" t="s">
        <v>36</v>
      </c>
      <c r="I50" s="236"/>
      <c r="J50" s="260"/>
      <c r="K50" s="238"/>
      <c r="L50" s="261" t="e">
        <f>E50/M50</f>
        <v>#VALUE!</v>
      </c>
      <c r="M50" s="262"/>
      <c r="N50" s="263"/>
      <c r="O50" s="264"/>
      <c r="P50" s="264"/>
      <c r="Q50" s="264"/>
      <c r="R50" s="264"/>
      <c r="S50" s="264"/>
      <c r="T50" s="264"/>
      <c r="U50" s="264"/>
      <c r="V50" s="264"/>
      <c r="W50" s="264"/>
      <c r="X50" s="265"/>
      <c r="Y50" s="60">
        <f t="shared" si="1"/>
        <v>0</v>
      </c>
      <c r="Z50" s="61" t="e">
        <f t="shared" si="2"/>
        <v>#VALUE!</v>
      </c>
    </row>
    <row r="51" spans="1:26" s="155" customFormat="1" x14ac:dyDescent="0.25">
      <c r="A51" s="703"/>
      <c r="B51" s="75" t="s">
        <v>38</v>
      </c>
      <c r="C51" s="707"/>
      <c r="D51" s="250"/>
      <c r="E51" s="251" t="s">
        <v>95</v>
      </c>
      <c r="F51" s="738"/>
      <c r="G51" s="745"/>
      <c r="H51" s="75" t="s">
        <v>36</v>
      </c>
      <c r="I51" s="215">
        <v>44316</v>
      </c>
      <c r="J51" s="252"/>
      <c r="K51" s="217"/>
      <c r="L51" s="229"/>
      <c r="M51" s="253"/>
      <c r="N51" s="254"/>
      <c r="O51" s="255"/>
      <c r="P51" s="255"/>
      <c r="Q51" s="255"/>
      <c r="R51" s="255"/>
      <c r="S51" s="255"/>
      <c r="T51" s="255"/>
      <c r="U51" s="255"/>
      <c r="V51" s="255"/>
      <c r="W51" s="255"/>
      <c r="X51" s="256"/>
      <c r="Y51" s="60">
        <f t="shared" si="1"/>
        <v>0</v>
      </c>
      <c r="Z51" s="61" t="e">
        <f t="shared" si="2"/>
        <v>#VALUE!</v>
      </c>
    </row>
    <row r="52" spans="1:26" s="155" customFormat="1" x14ac:dyDescent="0.25">
      <c r="A52" s="703"/>
      <c r="B52" s="134" t="s">
        <v>39</v>
      </c>
      <c r="C52" s="707"/>
      <c r="D52" s="250"/>
      <c r="E52" s="251" t="s">
        <v>95</v>
      </c>
      <c r="F52" s="738"/>
      <c r="G52" s="745"/>
      <c r="H52" s="75" t="s">
        <v>36</v>
      </c>
      <c r="I52" s="215">
        <v>44407</v>
      </c>
      <c r="J52" s="252"/>
      <c r="K52" s="217"/>
      <c r="L52" s="229"/>
      <c r="M52" s="253"/>
      <c r="N52" s="254"/>
      <c r="O52" s="255"/>
      <c r="P52" s="255"/>
      <c r="Q52" s="255"/>
      <c r="R52" s="255"/>
      <c r="S52" s="255"/>
      <c r="T52" s="255"/>
      <c r="U52" s="255"/>
      <c r="V52" s="255"/>
      <c r="W52" s="255"/>
      <c r="X52" s="256"/>
      <c r="Y52" s="60">
        <f t="shared" si="1"/>
        <v>0</v>
      </c>
      <c r="Z52" s="61" t="e">
        <f t="shared" si="2"/>
        <v>#VALUE!</v>
      </c>
    </row>
    <row r="53" spans="1:26" s="155" customFormat="1" x14ac:dyDescent="0.25">
      <c r="A53" s="703"/>
      <c r="B53" s="134" t="s">
        <v>40</v>
      </c>
      <c r="C53" s="707"/>
      <c r="D53" s="250"/>
      <c r="E53" s="251" t="s">
        <v>95</v>
      </c>
      <c r="F53" s="738"/>
      <c r="G53" s="745"/>
      <c r="H53" s="75" t="s">
        <v>36</v>
      </c>
      <c r="I53" s="215">
        <v>44499</v>
      </c>
      <c r="J53" s="252"/>
      <c r="K53" s="217"/>
      <c r="L53" s="229"/>
      <c r="M53" s="253"/>
      <c r="N53" s="254"/>
      <c r="O53" s="255"/>
      <c r="P53" s="255"/>
      <c r="Q53" s="255"/>
      <c r="R53" s="255"/>
      <c r="S53" s="255"/>
      <c r="T53" s="255"/>
      <c r="U53" s="255"/>
      <c r="V53" s="255"/>
      <c r="W53" s="255"/>
      <c r="X53" s="256"/>
      <c r="Y53" s="60">
        <f t="shared" si="1"/>
        <v>0</v>
      </c>
      <c r="Z53" s="61" t="e">
        <f t="shared" si="2"/>
        <v>#VALUE!</v>
      </c>
    </row>
    <row r="54" spans="1:26" s="155" customFormat="1" ht="15.75" thickBot="1" x14ac:dyDescent="0.3">
      <c r="A54" s="704"/>
      <c r="B54" s="222" t="s">
        <v>41</v>
      </c>
      <c r="C54" s="707"/>
      <c r="D54" s="250"/>
      <c r="E54" s="251" t="s">
        <v>95</v>
      </c>
      <c r="F54" s="739"/>
      <c r="G54" s="746"/>
      <c r="H54" s="225" t="s">
        <v>36</v>
      </c>
      <c r="I54" s="226">
        <v>44591</v>
      </c>
      <c r="J54" s="252"/>
      <c r="K54" s="228"/>
      <c r="L54" s="229"/>
      <c r="M54" s="253"/>
      <c r="N54" s="254"/>
      <c r="O54" s="255"/>
      <c r="P54" s="255"/>
      <c r="Q54" s="255"/>
      <c r="R54" s="255"/>
      <c r="S54" s="255"/>
      <c r="T54" s="255"/>
      <c r="U54" s="255"/>
      <c r="V54" s="255"/>
      <c r="W54" s="255"/>
      <c r="X54" s="256"/>
      <c r="Y54" s="60">
        <f t="shared" si="1"/>
        <v>0</v>
      </c>
      <c r="Z54" s="61" t="e">
        <f t="shared" si="2"/>
        <v>#VALUE!</v>
      </c>
    </row>
    <row r="55" spans="1:26" s="266" customFormat="1" x14ac:dyDescent="0.25">
      <c r="A55" s="702" t="s">
        <v>78</v>
      </c>
      <c r="B55" s="38" t="s">
        <v>34</v>
      </c>
      <c r="C55" s="707"/>
      <c r="D55" s="39"/>
      <c r="E55" s="234" t="s">
        <v>95</v>
      </c>
      <c r="F55" s="749">
        <f>'[1]Sales report'!Q26</f>
        <v>0</v>
      </c>
      <c r="G55" s="744">
        <v>3000</v>
      </c>
      <c r="H55" s="235" t="s">
        <v>36</v>
      </c>
      <c r="I55" s="236"/>
      <c r="J55" s="237"/>
      <c r="K55" s="238"/>
      <c r="L55" s="42" t="e">
        <f>E55/M55</f>
        <v>#VALUE!</v>
      </c>
      <c r="M55" s="239"/>
      <c r="N55" s="240"/>
      <c r="O55" s="241"/>
      <c r="P55" s="241"/>
      <c r="Q55" s="241"/>
      <c r="R55" s="241"/>
      <c r="S55" s="241"/>
      <c r="T55" s="241"/>
      <c r="U55" s="241"/>
      <c r="V55" s="241"/>
      <c r="W55" s="241"/>
      <c r="X55" s="242"/>
      <c r="Y55" s="60">
        <f t="shared" si="1"/>
        <v>0</v>
      </c>
      <c r="Z55" s="61" t="e">
        <f t="shared" si="2"/>
        <v>#VALUE!</v>
      </c>
    </row>
    <row r="56" spans="1:26" s="267" customFormat="1" x14ac:dyDescent="0.25">
      <c r="A56" s="703"/>
      <c r="B56" s="134" t="s">
        <v>38</v>
      </c>
      <c r="C56" s="707"/>
      <c r="D56" s="76"/>
      <c r="E56" s="244" t="s">
        <v>95</v>
      </c>
      <c r="F56" s="738"/>
      <c r="G56" s="745"/>
      <c r="H56" s="75" t="s">
        <v>36</v>
      </c>
      <c r="I56" s="215">
        <v>44316</v>
      </c>
      <c r="J56" s="245"/>
      <c r="K56" s="217"/>
      <c r="L56" s="79"/>
      <c r="M56" s="246"/>
      <c r="N56" s="247"/>
      <c r="O56" s="248"/>
      <c r="P56" s="248"/>
      <c r="Q56" s="248"/>
      <c r="R56" s="248"/>
      <c r="S56" s="248"/>
      <c r="T56" s="248"/>
      <c r="U56" s="248"/>
      <c r="V56" s="248"/>
      <c r="W56" s="248"/>
      <c r="X56" s="249"/>
      <c r="Y56" s="60">
        <f t="shared" si="1"/>
        <v>0</v>
      </c>
      <c r="Z56" s="61" t="e">
        <f t="shared" si="2"/>
        <v>#VALUE!</v>
      </c>
    </row>
    <row r="57" spans="1:26" s="267" customFormat="1" x14ac:dyDescent="0.25">
      <c r="A57" s="703"/>
      <c r="B57" s="134" t="s">
        <v>39</v>
      </c>
      <c r="C57" s="707"/>
      <c r="D57" s="76"/>
      <c r="E57" s="244" t="s">
        <v>95</v>
      </c>
      <c r="F57" s="738"/>
      <c r="G57" s="745"/>
      <c r="H57" s="75" t="s">
        <v>36</v>
      </c>
      <c r="I57" s="215">
        <v>44407</v>
      </c>
      <c r="J57" s="245"/>
      <c r="K57" s="245"/>
      <c r="L57" s="79"/>
      <c r="M57" s="246"/>
      <c r="N57" s="247"/>
      <c r="O57" s="248"/>
      <c r="P57" s="248"/>
      <c r="Q57" s="248"/>
      <c r="R57" s="248"/>
      <c r="S57" s="248"/>
      <c r="T57" s="248"/>
      <c r="U57" s="248"/>
      <c r="V57" s="248"/>
      <c r="W57" s="248"/>
      <c r="X57" s="249"/>
      <c r="Y57" s="60">
        <f t="shared" si="1"/>
        <v>0</v>
      </c>
      <c r="Z57" s="61" t="e">
        <f t="shared" si="2"/>
        <v>#VALUE!</v>
      </c>
    </row>
    <row r="58" spans="1:26" s="267" customFormat="1" x14ac:dyDescent="0.25">
      <c r="A58" s="703"/>
      <c r="B58" s="134" t="s">
        <v>40</v>
      </c>
      <c r="C58" s="707"/>
      <c r="D58" s="76"/>
      <c r="E58" s="244" t="s">
        <v>95</v>
      </c>
      <c r="F58" s="738"/>
      <c r="G58" s="745"/>
      <c r="H58" s="75" t="s">
        <v>36</v>
      </c>
      <c r="I58" s="215">
        <v>44499</v>
      </c>
      <c r="J58" s="245"/>
      <c r="K58" s="245"/>
      <c r="L58" s="79"/>
      <c r="M58" s="246"/>
      <c r="N58" s="247"/>
      <c r="O58" s="248"/>
      <c r="P58" s="248"/>
      <c r="Q58" s="248"/>
      <c r="R58" s="248"/>
      <c r="S58" s="248"/>
      <c r="T58" s="248"/>
      <c r="U58" s="248"/>
      <c r="V58" s="248"/>
      <c r="W58" s="248"/>
      <c r="X58" s="249"/>
      <c r="Y58" s="60">
        <f t="shared" si="1"/>
        <v>0</v>
      </c>
      <c r="Z58" s="61" t="e">
        <f t="shared" si="2"/>
        <v>#VALUE!</v>
      </c>
    </row>
    <row r="59" spans="1:26" s="276" customFormat="1" ht="15.75" thickBot="1" x14ac:dyDescent="0.3">
      <c r="A59" s="704"/>
      <c r="B59" s="268" t="s">
        <v>41</v>
      </c>
      <c r="C59" s="707"/>
      <c r="D59" s="86"/>
      <c r="E59" s="269" t="s">
        <v>95</v>
      </c>
      <c r="F59" s="739"/>
      <c r="G59" s="746"/>
      <c r="H59" s="85" t="s">
        <v>36</v>
      </c>
      <c r="I59" s="270">
        <v>44591</v>
      </c>
      <c r="J59" s="271"/>
      <c r="K59" s="271"/>
      <c r="L59" s="89" t="e">
        <f>E59/M59</f>
        <v>#VALUE!</v>
      </c>
      <c r="M59" s="272"/>
      <c r="N59" s="273"/>
      <c r="O59" s="274"/>
      <c r="P59" s="274"/>
      <c r="Q59" s="274"/>
      <c r="R59" s="274"/>
      <c r="S59" s="274"/>
      <c r="T59" s="274"/>
      <c r="U59" s="274"/>
      <c r="V59" s="274"/>
      <c r="W59" s="274"/>
      <c r="X59" s="275"/>
      <c r="Y59" s="60">
        <f t="shared" si="1"/>
        <v>0</v>
      </c>
      <c r="Z59" s="61" t="e">
        <f t="shared" si="2"/>
        <v>#VALUE!</v>
      </c>
    </row>
    <row r="60" spans="1:26" s="289" customFormat="1" ht="15.75" thickBot="1" x14ac:dyDescent="0.3">
      <c r="A60" s="277"/>
      <c r="B60" s="277"/>
      <c r="C60" s="736"/>
      <c r="D60" s="278"/>
      <c r="E60" s="279" t="s">
        <v>95</v>
      </c>
      <c r="F60" s="280"/>
      <c r="G60" s="281">
        <f>SUM(G36:G58)</f>
        <v>201000</v>
      </c>
      <c r="H60" s="277" t="s">
        <v>36</v>
      </c>
      <c r="I60" s="282"/>
      <c r="J60" s="283"/>
      <c r="K60" s="283"/>
      <c r="L60" s="284"/>
      <c r="M60" s="285"/>
      <c r="N60" s="286"/>
      <c r="O60" s="287"/>
      <c r="P60" s="287"/>
      <c r="Q60" s="287"/>
      <c r="R60" s="287"/>
      <c r="S60" s="287"/>
      <c r="T60" s="287"/>
      <c r="U60" s="287"/>
      <c r="V60" s="287"/>
      <c r="W60" s="287"/>
      <c r="X60" s="288"/>
      <c r="Y60" s="60">
        <f t="shared" si="1"/>
        <v>0</v>
      </c>
      <c r="Z60" s="61" t="e">
        <f t="shared" si="2"/>
        <v>#VALUE!</v>
      </c>
    </row>
    <row r="61" spans="1:26" s="303" customFormat="1" x14ac:dyDescent="0.25">
      <c r="A61" s="291" t="s">
        <v>79</v>
      </c>
      <c r="B61" s="290" t="s">
        <v>34</v>
      </c>
      <c r="C61" s="292"/>
      <c r="D61" s="292">
        <v>2021</v>
      </c>
      <c r="E61" s="293" t="s">
        <v>95</v>
      </c>
      <c r="F61" s="294">
        <f>'[1]Sales report'!Q23</f>
        <v>0</v>
      </c>
      <c r="G61" s="295" t="str">
        <f>E61</f>
        <v>Y</v>
      </c>
      <c r="H61" s="292" t="s">
        <v>36</v>
      </c>
      <c r="I61" s="296">
        <v>44136</v>
      </c>
      <c r="J61" s="297"/>
      <c r="K61" s="298"/>
      <c r="L61" s="297" t="e">
        <f t="shared" ref="L61:L66" si="3">E61/M61</f>
        <v>#VALUE!</v>
      </c>
      <c r="M61" s="299"/>
      <c r="N61" s="300"/>
      <c r="O61" s="301"/>
      <c r="P61" s="301"/>
      <c r="Q61" s="301"/>
      <c r="R61" s="301"/>
      <c r="S61" s="301"/>
      <c r="T61" s="301"/>
      <c r="U61" s="301"/>
      <c r="V61" s="301"/>
      <c r="W61" s="301"/>
      <c r="X61" s="302"/>
      <c r="Y61" s="60">
        <f t="shared" si="1"/>
        <v>0</v>
      </c>
      <c r="Z61" s="61" t="e">
        <f t="shared" si="2"/>
        <v>#VALUE!</v>
      </c>
    </row>
    <row r="62" spans="1:26" s="309" customFormat="1" x14ac:dyDescent="0.25">
      <c r="A62" s="753" t="s">
        <v>80</v>
      </c>
      <c r="B62" s="257" t="s">
        <v>34</v>
      </c>
      <c r="C62" s="754" t="s">
        <v>35</v>
      </c>
      <c r="D62" s="250">
        <v>2021</v>
      </c>
      <c r="E62" s="77" t="s">
        <v>95</v>
      </c>
      <c r="F62" s="755">
        <f>'[1]Sales report'!Q55</f>
        <v>0</v>
      </c>
      <c r="G62" s="740">
        <f>SUM(E63:E66)</f>
        <v>0</v>
      </c>
      <c r="H62" s="250" t="s">
        <v>42</v>
      </c>
      <c r="I62" s="78">
        <v>44286</v>
      </c>
      <c r="J62" s="79"/>
      <c r="K62" s="79"/>
      <c r="L62" s="79"/>
      <c r="M62" s="304"/>
      <c r="N62" s="305"/>
      <c r="O62" s="306"/>
      <c r="P62" s="306"/>
      <c r="Q62" s="306"/>
      <c r="R62" s="306"/>
      <c r="S62" s="306"/>
      <c r="T62" s="306"/>
      <c r="U62" s="306"/>
      <c r="V62" s="306"/>
      <c r="W62" s="306"/>
      <c r="X62" s="307"/>
      <c r="Y62" s="308">
        <f t="shared" si="1"/>
        <v>0</v>
      </c>
      <c r="Z62" s="61" t="e">
        <f t="shared" si="2"/>
        <v>#VALUE!</v>
      </c>
    </row>
    <row r="63" spans="1:26" s="309" customFormat="1" x14ac:dyDescent="0.25">
      <c r="A63" s="703"/>
      <c r="B63" s="75" t="s">
        <v>44</v>
      </c>
      <c r="C63" s="707"/>
      <c r="D63" s="250">
        <v>2021</v>
      </c>
      <c r="E63" s="77" t="s">
        <v>95</v>
      </c>
      <c r="F63" s="710"/>
      <c r="G63" s="741"/>
      <c r="H63" s="250" t="s">
        <v>42</v>
      </c>
      <c r="I63" s="78">
        <v>44377</v>
      </c>
      <c r="J63" s="79"/>
      <c r="K63" s="79"/>
      <c r="L63" s="79" t="e">
        <f t="shared" si="3"/>
        <v>#VALUE!</v>
      </c>
      <c r="M63" s="304"/>
      <c r="N63" s="305"/>
      <c r="O63" s="306"/>
      <c r="P63" s="306"/>
      <c r="Q63" s="306"/>
      <c r="R63" s="306"/>
      <c r="S63" s="306"/>
      <c r="T63" s="306"/>
      <c r="U63" s="306"/>
      <c r="V63" s="306"/>
      <c r="W63" s="306"/>
      <c r="X63" s="307"/>
      <c r="Y63" s="308"/>
      <c r="Z63" s="61" t="e">
        <f t="shared" si="2"/>
        <v>#VALUE!</v>
      </c>
    </row>
    <row r="64" spans="1:26" s="309" customFormat="1" x14ac:dyDescent="0.25">
      <c r="A64" s="703"/>
      <c r="B64" s="75" t="s">
        <v>45</v>
      </c>
      <c r="C64" s="707"/>
      <c r="D64" s="250">
        <v>2021</v>
      </c>
      <c r="E64" s="77" t="s">
        <v>95</v>
      </c>
      <c r="F64" s="710"/>
      <c r="G64" s="741"/>
      <c r="H64" s="250" t="s">
        <v>42</v>
      </c>
      <c r="I64" s="78">
        <v>44469</v>
      </c>
      <c r="J64" s="79"/>
      <c r="K64" s="79"/>
      <c r="L64" s="79" t="e">
        <f t="shared" si="3"/>
        <v>#VALUE!</v>
      </c>
      <c r="M64" s="304"/>
      <c r="N64" s="305"/>
      <c r="O64" s="306"/>
      <c r="P64" s="306"/>
      <c r="Q64" s="306"/>
      <c r="R64" s="306"/>
      <c r="S64" s="306"/>
      <c r="T64" s="306"/>
      <c r="U64" s="306"/>
      <c r="V64" s="306"/>
      <c r="W64" s="306"/>
      <c r="X64" s="307"/>
      <c r="Y64" s="308"/>
      <c r="Z64" s="61" t="e">
        <f t="shared" si="2"/>
        <v>#VALUE!</v>
      </c>
    </row>
    <row r="65" spans="1:26" s="309" customFormat="1" x14ac:dyDescent="0.25">
      <c r="A65" s="703"/>
      <c r="B65" s="75" t="s">
        <v>46</v>
      </c>
      <c r="C65" s="707"/>
      <c r="D65" s="250">
        <v>2021</v>
      </c>
      <c r="E65" s="77" t="s">
        <v>95</v>
      </c>
      <c r="F65" s="710"/>
      <c r="G65" s="741"/>
      <c r="H65" s="250" t="s">
        <v>42</v>
      </c>
      <c r="I65" s="78">
        <v>44561</v>
      </c>
      <c r="J65" s="79"/>
      <c r="K65" s="79"/>
      <c r="L65" s="79" t="e">
        <f t="shared" si="3"/>
        <v>#VALUE!</v>
      </c>
      <c r="M65" s="304"/>
      <c r="N65" s="305"/>
      <c r="O65" s="306"/>
      <c r="P65" s="306"/>
      <c r="Q65" s="306"/>
      <c r="R65" s="306"/>
      <c r="S65" s="306"/>
      <c r="T65" s="306"/>
      <c r="U65" s="306"/>
      <c r="V65" s="306"/>
      <c r="W65" s="306"/>
      <c r="X65" s="307"/>
      <c r="Y65" s="308"/>
      <c r="Z65" s="61" t="e">
        <f t="shared" si="2"/>
        <v>#VALUE!</v>
      </c>
    </row>
    <row r="66" spans="1:26" s="309" customFormat="1" ht="15.75" thickBot="1" x14ac:dyDescent="0.3">
      <c r="A66" s="704"/>
      <c r="B66" s="75" t="s">
        <v>47</v>
      </c>
      <c r="C66" s="708"/>
      <c r="D66" s="250">
        <v>2021</v>
      </c>
      <c r="E66" s="77" t="s">
        <v>95</v>
      </c>
      <c r="F66" s="756"/>
      <c r="G66" s="742"/>
      <c r="H66" s="250" t="s">
        <v>42</v>
      </c>
      <c r="I66" s="78">
        <v>44651</v>
      </c>
      <c r="J66" s="79"/>
      <c r="K66" s="79"/>
      <c r="L66" s="79" t="e">
        <f t="shared" si="3"/>
        <v>#VALUE!</v>
      </c>
      <c r="M66" s="304"/>
      <c r="N66" s="305"/>
      <c r="O66" s="306"/>
      <c r="P66" s="306"/>
      <c r="Q66" s="306"/>
      <c r="R66" s="306"/>
      <c r="S66" s="306"/>
      <c r="T66" s="306"/>
      <c r="U66" s="306"/>
      <c r="V66" s="306"/>
      <c r="W66" s="306"/>
      <c r="X66" s="307"/>
      <c r="Y66" s="308"/>
      <c r="Z66" s="61" t="e">
        <f t="shared" si="2"/>
        <v>#VALUE!</v>
      </c>
    </row>
    <row r="67" spans="1:26" s="321" customFormat="1" ht="15.75" thickBot="1" x14ac:dyDescent="0.3">
      <c r="A67" s="702" t="s">
        <v>81</v>
      </c>
      <c r="B67" s="310" t="s">
        <v>48</v>
      </c>
      <c r="C67" s="705" t="s">
        <v>35</v>
      </c>
      <c r="D67" s="311">
        <v>2021</v>
      </c>
      <c r="E67" s="312" t="s">
        <v>95</v>
      </c>
      <c r="F67" s="709">
        <f>'[1]Sales report'!Q24</f>
        <v>0</v>
      </c>
      <c r="G67" s="750">
        <v>35000</v>
      </c>
      <c r="H67" s="313" t="s">
        <v>36</v>
      </c>
      <c r="I67" s="314">
        <v>44286</v>
      </c>
      <c r="J67" s="315"/>
      <c r="K67" s="316"/>
      <c r="L67" s="315">
        <v>1.1882999999999999</v>
      </c>
      <c r="M67" s="317"/>
      <c r="N67" s="318"/>
      <c r="O67" s="319"/>
      <c r="P67" s="319"/>
      <c r="Q67" s="319"/>
      <c r="R67" s="319"/>
      <c r="S67" s="319"/>
      <c r="T67" s="319"/>
      <c r="U67" s="319"/>
      <c r="V67" s="319"/>
      <c r="W67" s="319"/>
      <c r="X67" s="320"/>
      <c r="Y67" s="73">
        <f t="shared" si="1"/>
        <v>0</v>
      </c>
      <c r="Z67" s="61" t="e">
        <f t="shared" si="2"/>
        <v>#VALUE!</v>
      </c>
    </row>
    <row r="68" spans="1:26" s="329" customFormat="1" ht="15.75" thickBot="1" x14ac:dyDescent="0.3">
      <c r="A68" s="703"/>
      <c r="B68" s="75" t="s">
        <v>49</v>
      </c>
      <c r="C68" s="707"/>
      <c r="D68" s="76">
        <v>2021</v>
      </c>
      <c r="E68" s="77" t="s">
        <v>95</v>
      </c>
      <c r="F68" s="710"/>
      <c r="G68" s="751"/>
      <c r="H68" s="322" t="s">
        <v>36</v>
      </c>
      <c r="I68" s="323">
        <v>44377</v>
      </c>
      <c r="J68" s="261"/>
      <c r="K68" s="324"/>
      <c r="L68" s="79"/>
      <c r="M68" s="325"/>
      <c r="N68" s="326"/>
      <c r="O68" s="327"/>
      <c r="P68" s="327"/>
      <c r="Q68" s="327"/>
      <c r="R68" s="327"/>
      <c r="S68" s="327"/>
      <c r="T68" s="327"/>
      <c r="U68" s="327"/>
      <c r="V68" s="327"/>
      <c r="W68" s="327"/>
      <c r="X68" s="328"/>
      <c r="Y68" s="60">
        <f t="shared" si="1"/>
        <v>0</v>
      </c>
      <c r="Z68" s="61" t="e">
        <f t="shared" si="2"/>
        <v>#VALUE!</v>
      </c>
    </row>
    <row r="69" spans="1:26" s="329" customFormat="1" ht="15.75" thickBot="1" x14ac:dyDescent="0.3">
      <c r="A69" s="703"/>
      <c r="B69" s="75" t="s">
        <v>50</v>
      </c>
      <c r="C69" s="707"/>
      <c r="D69" s="76">
        <v>2021</v>
      </c>
      <c r="E69" s="77" t="s">
        <v>95</v>
      </c>
      <c r="F69" s="710"/>
      <c r="G69" s="751"/>
      <c r="H69" s="322" t="s">
        <v>36</v>
      </c>
      <c r="I69" s="323">
        <v>44469</v>
      </c>
      <c r="J69" s="261"/>
      <c r="K69" s="324"/>
      <c r="L69" s="79"/>
      <c r="M69" s="325"/>
      <c r="N69" s="326"/>
      <c r="O69" s="327"/>
      <c r="P69" s="327"/>
      <c r="Q69" s="327"/>
      <c r="R69" s="327"/>
      <c r="S69" s="327"/>
      <c r="T69" s="327"/>
      <c r="U69" s="327"/>
      <c r="V69" s="327"/>
      <c r="W69" s="327"/>
      <c r="X69" s="328"/>
      <c r="Y69" s="60">
        <f t="shared" si="1"/>
        <v>0</v>
      </c>
      <c r="Z69" s="61" t="e">
        <f t="shared" si="2"/>
        <v>#VALUE!</v>
      </c>
    </row>
    <row r="70" spans="1:26" s="337" customFormat="1" ht="15.75" thickBot="1" x14ac:dyDescent="0.3">
      <c r="A70" s="704"/>
      <c r="B70" s="85" t="s">
        <v>51</v>
      </c>
      <c r="C70" s="708"/>
      <c r="D70" s="86">
        <v>2021</v>
      </c>
      <c r="E70" s="87" t="s">
        <v>95</v>
      </c>
      <c r="F70" s="711"/>
      <c r="G70" s="752"/>
      <c r="H70" s="330" t="s">
        <v>36</v>
      </c>
      <c r="I70" s="331">
        <v>44561</v>
      </c>
      <c r="J70" s="261"/>
      <c r="K70" s="332"/>
      <c r="L70" s="89"/>
      <c r="M70" s="333"/>
      <c r="N70" s="334"/>
      <c r="O70" s="335"/>
      <c r="P70" s="335"/>
      <c r="Q70" s="335"/>
      <c r="R70" s="335"/>
      <c r="S70" s="335"/>
      <c r="T70" s="335"/>
      <c r="U70" s="335"/>
      <c r="V70" s="335"/>
      <c r="W70" s="335"/>
      <c r="X70" s="336"/>
      <c r="Y70" s="60">
        <f t="shared" si="1"/>
        <v>0</v>
      </c>
      <c r="Z70" s="61" t="e">
        <f t="shared" si="2"/>
        <v>#VALUE!</v>
      </c>
    </row>
    <row r="71" spans="1:26" s="349" customFormat="1" x14ac:dyDescent="0.25">
      <c r="A71" s="338" t="s">
        <v>82</v>
      </c>
      <c r="B71" s="339" t="s">
        <v>34</v>
      </c>
      <c r="C71" s="340" t="s">
        <v>35</v>
      </c>
      <c r="D71" s="340">
        <v>2021</v>
      </c>
      <c r="E71" s="341" t="s">
        <v>95</v>
      </c>
      <c r="F71" s="757">
        <f>'[1]Sales report'!Q25</f>
        <v>0</v>
      </c>
      <c r="G71" s="760">
        <f>SUM(E72:E73)</f>
        <v>0</v>
      </c>
      <c r="H71" s="339" t="s">
        <v>36</v>
      </c>
      <c r="I71" s="342"/>
      <c r="J71" s="343"/>
      <c r="K71" s="344"/>
      <c r="L71" s="67" t="e">
        <f t="shared" ref="L71:L122" si="4">E71/M71</f>
        <v>#VALUE!</v>
      </c>
      <c r="M71" s="345"/>
      <c r="N71" s="346"/>
      <c r="O71" s="347"/>
      <c r="P71" s="347"/>
      <c r="Q71" s="347"/>
      <c r="R71" s="347"/>
      <c r="S71" s="347"/>
      <c r="T71" s="347"/>
      <c r="U71" s="347"/>
      <c r="V71" s="347"/>
      <c r="W71" s="347"/>
      <c r="X71" s="348"/>
      <c r="Y71" s="60">
        <f t="shared" si="1"/>
        <v>0</v>
      </c>
      <c r="Z71" s="61" t="e">
        <f t="shared" si="2"/>
        <v>#VALUE!</v>
      </c>
    </row>
    <row r="72" spans="1:26" s="357" customFormat="1" x14ac:dyDescent="0.25">
      <c r="A72" s="63" t="s">
        <v>71</v>
      </c>
      <c r="B72" s="63" t="s">
        <v>34</v>
      </c>
      <c r="C72" s="64" t="s">
        <v>35</v>
      </c>
      <c r="D72" s="64">
        <v>2021</v>
      </c>
      <c r="E72" s="350" t="s">
        <v>95</v>
      </c>
      <c r="F72" s="758"/>
      <c r="G72" s="761"/>
      <c r="H72" s="63" t="s">
        <v>36</v>
      </c>
      <c r="I72" s="351">
        <v>44196</v>
      </c>
      <c r="J72" s="352"/>
      <c r="K72" s="352"/>
      <c r="L72" s="67" t="e">
        <f t="shared" si="4"/>
        <v>#VALUE!</v>
      </c>
      <c r="M72" s="353"/>
      <c r="N72" s="354"/>
      <c r="O72" s="355"/>
      <c r="P72" s="355"/>
      <c r="Q72" s="355"/>
      <c r="R72" s="355"/>
      <c r="S72" s="355"/>
      <c r="T72" s="355"/>
      <c r="U72" s="355"/>
      <c r="V72" s="355"/>
      <c r="W72" s="355"/>
      <c r="X72" s="356"/>
      <c r="Y72" s="60">
        <f t="shared" si="1"/>
        <v>0</v>
      </c>
      <c r="Z72" s="61" t="e">
        <f t="shared" si="2"/>
        <v>#VALUE!</v>
      </c>
    </row>
    <row r="73" spans="1:26" s="357" customFormat="1" ht="15.75" thickBot="1" x14ac:dyDescent="0.3">
      <c r="A73" s="358" t="s">
        <v>72</v>
      </c>
      <c r="B73" s="358" t="s">
        <v>34</v>
      </c>
      <c r="C73" s="359" t="s">
        <v>35</v>
      </c>
      <c r="D73" s="359">
        <v>2021</v>
      </c>
      <c r="E73" s="360" t="s">
        <v>95</v>
      </c>
      <c r="F73" s="759"/>
      <c r="G73" s="762"/>
      <c r="H73" s="358" t="s">
        <v>36</v>
      </c>
      <c r="I73" s="361">
        <v>44211</v>
      </c>
      <c r="J73" s="362"/>
      <c r="K73" s="362"/>
      <c r="L73" s="363" t="e">
        <f t="shared" si="4"/>
        <v>#VALUE!</v>
      </c>
      <c r="M73" s="364"/>
      <c r="N73" s="365"/>
      <c r="O73" s="366"/>
      <c r="P73" s="366"/>
      <c r="Q73" s="366"/>
      <c r="R73" s="366"/>
      <c r="S73" s="366"/>
      <c r="T73" s="366"/>
      <c r="U73" s="366"/>
      <c r="V73" s="366"/>
      <c r="W73" s="366"/>
      <c r="X73" s="367"/>
      <c r="Y73" s="60">
        <f t="shared" si="1"/>
        <v>0</v>
      </c>
      <c r="Z73" s="61" t="e">
        <f t="shared" si="2"/>
        <v>#VALUE!</v>
      </c>
    </row>
    <row r="74" spans="1:26" s="377" customFormat="1" x14ac:dyDescent="0.25">
      <c r="A74" s="763" t="s">
        <v>83</v>
      </c>
      <c r="B74" s="368" t="s">
        <v>34</v>
      </c>
      <c r="C74" s="766" t="s">
        <v>35</v>
      </c>
      <c r="D74" s="369"/>
      <c r="E74" s="370" t="s">
        <v>95</v>
      </c>
      <c r="F74" s="755">
        <f>'[1]Sales report'!Q28</f>
        <v>0</v>
      </c>
      <c r="G74" s="769">
        <f>SUM(E75:E79)</f>
        <v>0</v>
      </c>
      <c r="H74" s="369" t="s">
        <v>36</v>
      </c>
      <c r="I74" s="371"/>
      <c r="J74" s="372"/>
      <c r="K74" s="372"/>
      <c r="L74" s="372" t="e">
        <f t="shared" si="4"/>
        <v>#VALUE!</v>
      </c>
      <c r="M74" s="373"/>
      <c r="N74" s="374"/>
      <c r="O74" s="375"/>
      <c r="P74" s="375"/>
      <c r="Q74" s="375"/>
      <c r="R74" s="375"/>
      <c r="S74" s="375"/>
      <c r="T74" s="375"/>
      <c r="U74" s="375"/>
      <c r="V74" s="375"/>
      <c r="W74" s="375"/>
      <c r="X74" s="376"/>
      <c r="Y74" s="60">
        <f t="shared" ref="Y74:Y122" si="5">SUM(M74:X74)</f>
        <v>0</v>
      </c>
      <c r="Z74" s="61" t="e">
        <f t="shared" si="2"/>
        <v>#VALUE!</v>
      </c>
    </row>
    <row r="75" spans="1:26" s="388" customFormat="1" x14ac:dyDescent="0.25">
      <c r="A75" s="764"/>
      <c r="B75" s="378" t="s">
        <v>52</v>
      </c>
      <c r="C75" s="767"/>
      <c r="D75" s="379"/>
      <c r="E75" s="380" t="s">
        <v>95</v>
      </c>
      <c r="F75" s="710"/>
      <c r="G75" s="770"/>
      <c r="H75" s="379"/>
      <c r="I75" s="381"/>
      <c r="J75" s="382"/>
      <c r="K75" s="382"/>
      <c r="L75" s="372" t="e">
        <f>E75/N75</f>
        <v>#VALUE!</v>
      </c>
      <c r="M75" s="383"/>
      <c r="N75" s="384"/>
      <c r="O75" s="385"/>
      <c r="P75" s="385"/>
      <c r="Q75" s="385"/>
      <c r="R75" s="385"/>
      <c r="S75" s="385"/>
      <c r="T75" s="385"/>
      <c r="U75" s="385"/>
      <c r="V75" s="385"/>
      <c r="W75" s="385"/>
      <c r="X75" s="386"/>
      <c r="Y75" s="387"/>
      <c r="Z75" s="61" t="e">
        <f t="shared" si="2"/>
        <v>#VALUE!</v>
      </c>
    </row>
    <row r="76" spans="1:26" s="377" customFormat="1" x14ac:dyDescent="0.25">
      <c r="A76" s="764"/>
      <c r="B76" s="389" t="s">
        <v>38</v>
      </c>
      <c r="C76" s="767"/>
      <c r="D76" s="369"/>
      <c r="E76" s="370" t="s">
        <v>95</v>
      </c>
      <c r="F76" s="710"/>
      <c r="G76" s="770"/>
      <c r="H76" s="369" t="s">
        <v>36</v>
      </c>
      <c r="I76" s="371">
        <v>44286</v>
      </c>
      <c r="J76" s="372"/>
      <c r="K76" s="372"/>
      <c r="L76" s="372" t="e">
        <f t="shared" si="4"/>
        <v>#VALUE!</v>
      </c>
      <c r="M76" s="373"/>
      <c r="N76" s="374"/>
      <c r="O76" s="375"/>
      <c r="P76" s="375"/>
      <c r="Q76" s="375"/>
      <c r="R76" s="375"/>
      <c r="S76" s="375"/>
      <c r="T76" s="375"/>
      <c r="U76" s="375"/>
      <c r="V76" s="375"/>
      <c r="W76" s="375"/>
      <c r="X76" s="376"/>
      <c r="Y76" s="60">
        <f t="shared" si="5"/>
        <v>0</v>
      </c>
      <c r="Z76" s="61" t="e">
        <f t="shared" ref="Z76:Z122" si="6">E76/Y76</f>
        <v>#VALUE!</v>
      </c>
    </row>
    <row r="77" spans="1:26" s="377" customFormat="1" x14ac:dyDescent="0.25">
      <c r="A77" s="764"/>
      <c r="B77" s="389" t="s">
        <v>39</v>
      </c>
      <c r="C77" s="767"/>
      <c r="D77" s="369"/>
      <c r="E77" s="370" t="s">
        <v>95</v>
      </c>
      <c r="F77" s="710"/>
      <c r="G77" s="770"/>
      <c r="H77" s="369" t="s">
        <v>36</v>
      </c>
      <c r="I77" s="371">
        <v>44377</v>
      </c>
      <c r="J77" s="372"/>
      <c r="K77" s="372"/>
      <c r="L77" s="372" t="e">
        <f t="shared" si="4"/>
        <v>#VALUE!</v>
      </c>
      <c r="M77" s="373"/>
      <c r="N77" s="374"/>
      <c r="O77" s="375"/>
      <c r="P77" s="375"/>
      <c r="Q77" s="375"/>
      <c r="R77" s="375"/>
      <c r="S77" s="375"/>
      <c r="T77" s="375"/>
      <c r="U77" s="375"/>
      <c r="V77" s="375"/>
      <c r="W77" s="375"/>
      <c r="X77" s="376"/>
      <c r="Y77" s="60">
        <f t="shared" si="5"/>
        <v>0</v>
      </c>
      <c r="Z77" s="61" t="e">
        <f t="shared" si="6"/>
        <v>#VALUE!</v>
      </c>
    </row>
    <row r="78" spans="1:26" s="377" customFormat="1" x14ac:dyDescent="0.25">
      <c r="A78" s="764"/>
      <c r="B78" s="389" t="s">
        <v>40</v>
      </c>
      <c r="C78" s="767"/>
      <c r="D78" s="369"/>
      <c r="E78" s="370" t="s">
        <v>95</v>
      </c>
      <c r="F78" s="710"/>
      <c r="G78" s="770"/>
      <c r="H78" s="369" t="s">
        <v>36</v>
      </c>
      <c r="I78" s="371">
        <v>44469</v>
      </c>
      <c r="J78" s="372"/>
      <c r="K78" s="372"/>
      <c r="L78" s="372" t="e">
        <f t="shared" si="4"/>
        <v>#VALUE!</v>
      </c>
      <c r="M78" s="373"/>
      <c r="N78" s="374"/>
      <c r="O78" s="375"/>
      <c r="P78" s="375"/>
      <c r="Q78" s="375"/>
      <c r="R78" s="375"/>
      <c r="S78" s="375"/>
      <c r="T78" s="375"/>
      <c r="U78" s="375"/>
      <c r="V78" s="375"/>
      <c r="W78" s="375"/>
      <c r="X78" s="376"/>
      <c r="Y78" s="60"/>
      <c r="Z78" s="61" t="e">
        <f t="shared" si="6"/>
        <v>#VALUE!</v>
      </c>
    </row>
    <row r="79" spans="1:26" s="377" customFormat="1" ht="15.75" thickBot="1" x14ac:dyDescent="0.3">
      <c r="A79" s="765"/>
      <c r="B79" s="389" t="s">
        <v>53</v>
      </c>
      <c r="C79" s="768"/>
      <c r="D79" s="369"/>
      <c r="E79" s="370" t="s">
        <v>95</v>
      </c>
      <c r="F79" s="756"/>
      <c r="G79" s="771"/>
      <c r="H79" s="369" t="s">
        <v>36</v>
      </c>
      <c r="I79" s="371">
        <v>44561</v>
      </c>
      <c r="J79" s="372"/>
      <c r="K79" s="372"/>
      <c r="L79" s="372" t="e">
        <f t="shared" si="4"/>
        <v>#VALUE!</v>
      </c>
      <c r="M79" s="373"/>
      <c r="N79" s="374"/>
      <c r="O79" s="375"/>
      <c r="P79" s="375"/>
      <c r="Q79" s="375"/>
      <c r="R79" s="375"/>
      <c r="S79" s="375"/>
      <c r="T79" s="375"/>
      <c r="U79" s="375"/>
      <c r="V79" s="375"/>
      <c r="W79" s="375"/>
      <c r="X79" s="376"/>
      <c r="Y79" s="60">
        <f t="shared" si="5"/>
        <v>0</v>
      </c>
      <c r="Z79" s="61" t="e">
        <f t="shared" si="6"/>
        <v>#VALUE!</v>
      </c>
    </row>
    <row r="80" spans="1:26" s="398" customFormat="1" ht="15.75" thickBot="1" x14ac:dyDescent="0.3">
      <c r="A80" s="702" t="s">
        <v>84</v>
      </c>
      <c r="B80" s="135" t="s">
        <v>34</v>
      </c>
      <c r="C80" s="705" t="s">
        <v>35</v>
      </c>
      <c r="D80" s="213"/>
      <c r="E80" s="390" t="s">
        <v>95</v>
      </c>
      <c r="F80" s="782">
        <f>'[1]Sales report'!Q29</f>
        <v>0</v>
      </c>
      <c r="G80" s="748">
        <v>150000</v>
      </c>
      <c r="H80" s="213" t="s">
        <v>36</v>
      </c>
      <c r="I80" s="391"/>
      <c r="J80" s="392"/>
      <c r="K80" s="393"/>
      <c r="L80" s="79" t="e">
        <f t="shared" si="4"/>
        <v>#VALUE!</v>
      </c>
      <c r="M80" s="394"/>
      <c r="N80" s="395"/>
      <c r="O80" s="396"/>
      <c r="P80" s="396"/>
      <c r="Q80" s="396"/>
      <c r="R80" s="396"/>
      <c r="S80" s="396"/>
      <c r="T80" s="396"/>
      <c r="U80" s="396"/>
      <c r="V80" s="396"/>
      <c r="W80" s="396"/>
      <c r="X80" s="397"/>
      <c r="Y80" s="60">
        <f t="shared" si="5"/>
        <v>0</v>
      </c>
      <c r="Z80" s="61" t="e">
        <f t="shared" si="6"/>
        <v>#VALUE!</v>
      </c>
    </row>
    <row r="81" spans="1:26" s="404" customFormat="1" ht="30" customHeight="1" thickBot="1" x14ac:dyDescent="0.3">
      <c r="A81" s="703"/>
      <c r="B81" s="50" t="s">
        <v>38</v>
      </c>
      <c r="C81" s="706"/>
      <c r="D81" s="50">
        <v>2021</v>
      </c>
      <c r="E81" s="157" t="s">
        <v>95</v>
      </c>
      <c r="F81" s="721"/>
      <c r="G81" s="761"/>
      <c r="H81" s="51" t="s">
        <v>36</v>
      </c>
      <c r="I81" s="399">
        <v>44209</v>
      </c>
      <c r="J81" s="192"/>
      <c r="K81" s="192"/>
      <c r="L81" s="113" t="e">
        <f t="shared" si="4"/>
        <v>#VALUE!</v>
      </c>
      <c r="M81" s="400"/>
      <c r="N81" s="401"/>
      <c r="O81" s="402"/>
      <c r="P81" s="402"/>
      <c r="Q81" s="402"/>
      <c r="R81" s="402"/>
      <c r="S81" s="402"/>
      <c r="T81" s="402"/>
      <c r="U81" s="402"/>
      <c r="V81" s="402"/>
      <c r="W81" s="402"/>
      <c r="X81" s="403"/>
      <c r="Y81" s="60">
        <f t="shared" si="5"/>
        <v>0</v>
      </c>
      <c r="Z81" s="61" t="e">
        <f t="shared" si="6"/>
        <v>#VALUE!</v>
      </c>
    </row>
    <row r="82" spans="1:26" s="409" customFormat="1" x14ac:dyDescent="0.25">
      <c r="A82" s="703"/>
      <c r="B82" s="63" t="s">
        <v>39</v>
      </c>
      <c r="C82" s="707"/>
      <c r="D82" s="63">
        <v>2021</v>
      </c>
      <c r="E82" s="405" t="s">
        <v>95</v>
      </c>
      <c r="F82" s="721"/>
      <c r="G82" s="741"/>
      <c r="H82" s="64" t="s">
        <v>36</v>
      </c>
      <c r="I82" s="351">
        <v>44286</v>
      </c>
      <c r="J82" s="352"/>
      <c r="K82" s="352"/>
      <c r="L82" s="67" t="e">
        <f>E82/N82</f>
        <v>#VALUE!</v>
      </c>
      <c r="M82" s="406"/>
      <c r="N82" s="70"/>
      <c r="O82" s="407"/>
      <c r="P82" s="407"/>
      <c r="Q82" s="407"/>
      <c r="R82" s="407"/>
      <c r="S82" s="407"/>
      <c r="T82" s="407"/>
      <c r="U82" s="407"/>
      <c r="V82" s="407"/>
      <c r="W82" s="407"/>
      <c r="X82" s="408"/>
      <c r="Y82" s="73">
        <f t="shared" si="5"/>
        <v>0</v>
      </c>
      <c r="Z82" s="61" t="e">
        <f t="shared" si="6"/>
        <v>#VALUE!</v>
      </c>
    </row>
    <row r="83" spans="1:26" s="267" customFormat="1" x14ac:dyDescent="0.25">
      <c r="A83" s="703"/>
      <c r="B83" s="75" t="s">
        <v>40</v>
      </c>
      <c r="C83" s="707"/>
      <c r="D83" s="75">
        <v>2021</v>
      </c>
      <c r="E83" s="410" t="s">
        <v>95</v>
      </c>
      <c r="F83" s="721"/>
      <c r="G83" s="741"/>
      <c r="H83" s="76" t="s">
        <v>36</v>
      </c>
      <c r="I83" s="411">
        <v>44377</v>
      </c>
      <c r="J83" s="245"/>
      <c r="K83" s="217"/>
      <c r="L83" s="79" t="e">
        <f t="shared" si="4"/>
        <v>#VALUE!</v>
      </c>
      <c r="M83" s="412"/>
      <c r="N83" s="413"/>
      <c r="O83" s="414"/>
      <c r="P83" s="414"/>
      <c r="Q83" s="414"/>
      <c r="R83" s="414"/>
      <c r="S83" s="414"/>
      <c r="T83" s="414"/>
      <c r="U83" s="414"/>
      <c r="V83" s="414"/>
      <c r="W83" s="414"/>
      <c r="X83" s="415"/>
      <c r="Y83" s="60">
        <f t="shared" si="5"/>
        <v>0</v>
      </c>
      <c r="Z83" s="61" t="e">
        <f t="shared" si="6"/>
        <v>#VALUE!</v>
      </c>
    </row>
    <row r="84" spans="1:26" s="423" customFormat="1" ht="15.75" thickBot="1" x14ac:dyDescent="0.3">
      <c r="A84" s="704"/>
      <c r="B84" s="225" t="s">
        <v>41</v>
      </c>
      <c r="C84" s="707"/>
      <c r="D84" s="225">
        <v>2021</v>
      </c>
      <c r="E84" s="416" t="s">
        <v>95</v>
      </c>
      <c r="F84" s="722"/>
      <c r="G84" s="742"/>
      <c r="H84" s="250" t="s">
        <v>36</v>
      </c>
      <c r="I84" s="417">
        <v>44469</v>
      </c>
      <c r="J84" s="252"/>
      <c r="K84" s="228"/>
      <c r="L84" s="229" t="e">
        <f t="shared" si="4"/>
        <v>#VALUE!</v>
      </c>
      <c r="M84" s="418"/>
      <c r="N84" s="419"/>
      <c r="O84" s="420"/>
      <c r="P84" s="420"/>
      <c r="Q84" s="420"/>
      <c r="R84" s="420"/>
      <c r="S84" s="420"/>
      <c r="T84" s="420"/>
      <c r="U84" s="420"/>
      <c r="V84" s="420"/>
      <c r="W84" s="420"/>
      <c r="X84" s="421"/>
      <c r="Y84" s="422">
        <f t="shared" si="5"/>
        <v>0</v>
      </c>
      <c r="Z84" s="61" t="e">
        <f t="shared" si="6"/>
        <v>#VALUE!</v>
      </c>
    </row>
    <row r="85" spans="1:26" s="266" customFormat="1" x14ac:dyDescent="0.25">
      <c r="A85" s="702" t="s">
        <v>85</v>
      </c>
      <c r="B85" s="235" t="s">
        <v>48</v>
      </c>
      <c r="C85" s="39" t="s">
        <v>35</v>
      </c>
      <c r="D85" s="235">
        <v>2021</v>
      </c>
      <c r="E85" s="424" t="s">
        <v>95</v>
      </c>
      <c r="F85" s="743">
        <f>'[1]Sales report'!Q31</f>
        <v>0</v>
      </c>
      <c r="G85" s="748" t="str">
        <f>E85:E86</f>
        <v>Y</v>
      </c>
      <c r="H85" s="258" t="s">
        <v>36</v>
      </c>
      <c r="I85" s="236">
        <v>44287</v>
      </c>
      <c r="J85" s="237"/>
      <c r="K85" s="238"/>
      <c r="L85" s="261" t="e">
        <f t="shared" si="4"/>
        <v>#VALUE!</v>
      </c>
      <c r="M85" s="425"/>
      <c r="N85" s="426"/>
      <c r="O85" s="427"/>
      <c r="P85" s="427"/>
      <c r="Q85" s="427"/>
      <c r="R85" s="427"/>
      <c r="S85" s="427"/>
      <c r="T85" s="427"/>
      <c r="U85" s="427"/>
      <c r="V85" s="427"/>
      <c r="W85" s="427"/>
      <c r="X85" s="427"/>
      <c r="Y85" s="428"/>
      <c r="Z85" s="61" t="e">
        <f t="shared" si="6"/>
        <v>#VALUE!</v>
      </c>
    </row>
    <row r="86" spans="1:26" s="155" customFormat="1" x14ac:dyDescent="0.25">
      <c r="A86" s="703"/>
      <c r="B86" s="134" t="s">
        <v>49</v>
      </c>
      <c r="C86" s="76" t="s">
        <v>35</v>
      </c>
      <c r="D86" s="134">
        <v>2021</v>
      </c>
      <c r="E86" s="429" t="s">
        <v>95</v>
      </c>
      <c r="F86" s="738"/>
      <c r="G86" s="783"/>
      <c r="H86" s="250" t="s">
        <v>36</v>
      </c>
      <c r="I86" s="215">
        <v>44531</v>
      </c>
      <c r="J86" s="216"/>
      <c r="K86" s="430"/>
      <c r="L86" s="229" t="e">
        <f t="shared" si="4"/>
        <v>#VALUE!</v>
      </c>
      <c r="M86" s="431"/>
      <c r="N86" s="432"/>
      <c r="O86" s="433"/>
      <c r="P86" s="433"/>
      <c r="Q86" s="433"/>
      <c r="R86" s="433"/>
      <c r="S86" s="433"/>
      <c r="T86" s="433"/>
      <c r="U86" s="433"/>
      <c r="V86" s="433"/>
      <c r="W86" s="433"/>
      <c r="X86" s="434"/>
      <c r="Y86" s="48"/>
      <c r="Z86" s="61" t="e">
        <f t="shared" si="6"/>
        <v>#VALUE!</v>
      </c>
    </row>
    <row r="87" spans="1:26" s="446" customFormat="1" ht="30.75" customHeight="1" thickBot="1" x14ac:dyDescent="0.3">
      <c r="A87" s="704"/>
      <c r="B87" s="435" t="s">
        <v>54</v>
      </c>
      <c r="C87" s="436" t="s">
        <v>35</v>
      </c>
      <c r="D87" s="435">
        <v>2021</v>
      </c>
      <c r="E87" s="437" t="s">
        <v>95</v>
      </c>
      <c r="F87" s="739"/>
      <c r="G87" s="438"/>
      <c r="H87" s="436" t="s">
        <v>36</v>
      </c>
      <c r="I87" s="439">
        <v>44228</v>
      </c>
      <c r="J87" s="440"/>
      <c r="K87" s="440"/>
      <c r="L87" s="441" t="e">
        <f>E87/N87</f>
        <v>#VALUE!</v>
      </c>
      <c r="M87" s="442"/>
      <c r="N87" s="442"/>
      <c r="O87" s="443"/>
      <c r="P87" s="443"/>
      <c r="Q87" s="443"/>
      <c r="R87" s="443"/>
      <c r="S87" s="443"/>
      <c r="T87" s="443"/>
      <c r="U87" s="443"/>
      <c r="V87" s="443"/>
      <c r="W87" s="443"/>
      <c r="X87" s="444"/>
      <c r="Y87" s="445"/>
      <c r="Z87" s="61" t="e">
        <f t="shared" si="6"/>
        <v>#VALUE!</v>
      </c>
    </row>
    <row r="88" spans="1:26" s="143" customFormat="1" x14ac:dyDescent="0.25">
      <c r="A88" s="447" t="s">
        <v>86</v>
      </c>
      <c r="B88" s="135" t="s">
        <v>34</v>
      </c>
      <c r="C88" s="213" t="s">
        <v>35</v>
      </c>
      <c r="D88" s="213">
        <v>2021</v>
      </c>
      <c r="E88" s="448" t="s">
        <v>95</v>
      </c>
      <c r="F88" s="449">
        <f>'[1]Sales report'!Q30</f>
        <v>0</v>
      </c>
      <c r="G88" s="450">
        <v>50000</v>
      </c>
      <c r="H88" s="135" t="s">
        <v>36</v>
      </c>
      <c r="I88" s="391">
        <v>44377</v>
      </c>
      <c r="J88" s="392"/>
      <c r="K88" s="393"/>
      <c r="L88" s="392" t="e">
        <f t="shared" si="4"/>
        <v>#VALUE!</v>
      </c>
      <c r="M88" s="394"/>
      <c r="N88" s="395"/>
      <c r="O88" s="396"/>
      <c r="P88" s="396"/>
      <c r="Q88" s="396"/>
      <c r="R88" s="396"/>
      <c r="S88" s="396"/>
      <c r="T88" s="396"/>
      <c r="U88" s="396"/>
      <c r="V88" s="396"/>
      <c r="W88" s="396"/>
      <c r="X88" s="397"/>
      <c r="Y88" s="451">
        <f t="shared" si="5"/>
        <v>0</v>
      </c>
      <c r="Z88" s="61" t="e">
        <f t="shared" si="6"/>
        <v>#VALUE!</v>
      </c>
    </row>
    <row r="89" spans="1:26" s="303" customFormat="1" ht="15.75" thickBot="1" x14ac:dyDescent="0.3">
      <c r="A89" s="452" t="s">
        <v>87</v>
      </c>
      <c r="B89" s="359" t="s">
        <v>34</v>
      </c>
      <c r="C89" s="359" t="s">
        <v>35</v>
      </c>
      <c r="D89" s="359">
        <v>2021</v>
      </c>
      <c r="E89" s="453" t="s">
        <v>95</v>
      </c>
      <c r="F89" s="30">
        <f>'[1]Sales report'!Q32</f>
        <v>0</v>
      </c>
      <c r="G89" s="454">
        <f>30000</f>
        <v>30000</v>
      </c>
      <c r="H89" s="359" t="s">
        <v>36</v>
      </c>
      <c r="I89" s="455">
        <v>44227</v>
      </c>
      <c r="J89" s="363"/>
      <c r="K89" s="456"/>
      <c r="L89" s="67" t="e">
        <f t="shared" si="4"/>
        <v>#VALUE!</v>
      </c>
      <c r="M89" s="457"/>
      <c r="N89" s="458"/>
      <c r="O89" s="459"/>
      <c r="P89" s="459"/>
      <c r="Q89" s="459"/>
      <c r="R89" s="459"/>
      <c r="S89" s="459"/>
      <c r="T89" s="459"/>
      <c r="U89" s="459"/>
      <c r="V89" s="459"/>
      <c r="W89" s="459"/>
      <c r="X89" s="460"/>
      <c r="Y89" s="60">
        <f t="shared" si="5"/>
        <v>0</v>
      </c>
      <c r="Z89" s="61" t="e">
        <f t="shared" si="6"/>
        <v>#VALUE!</v>
      </c>
    </row>
    <row r="90" spans="1:26" s="473" customFormat="1" ht="15.75" thickBot="1" x14ac:dyDescent="0.3">
      <c r="A90" s="461" t="s">
        <v>88</v>
      </c>
      <c r="B90" s="462" t="s">
        <v>34</v>
      </c>
      <c r="C90" s="463" t="s">
        <v>35</v>
      </c>
      <c r="D90" s="463">
        <v>2021</v>
      </c>
      <c r="E90" s="464" t="s">
        <v>95</v>
      </c>
      <c r="F90" s="465">
        <f>'[1]Sales report'!Q33</f>
        <v>0</v>
      </c>
      <c r="G90" s="466" t="str">
        <f>E90</f>
        <v>Y</v>
      </c>
      <c r="H90" s="462" t="s">
        <v>36</v>
      </c>
      <c r="I90" s="467">
        <v>44209</v>
      </c>
      <c r="J90" s="468"/>
      <c r="K90" s="468"/>
      <c r="L90" s="469" t="e">
        <f t="shared" si="4"/>
        <v>#VALUE!</v>
      </c>
      <c r="M90" s="400"/>
      <c r="N90" s="470"/>
      <c r="O90" s="471"/>
      <c r="P90" s="471"/>
      <c r="Q90" s="471"/>
      <c r="R90" s="471"/>
      <c r="S90" s="471"/>
      <c r="T90" s="471"/>
      <c r="U90" s="471"/>
      <c r="V90" s="471"/>
      <c r="W90" s="471"/>
      <c r="X90" s="472"/>
      <c r="Y90" s="132">
        <f t="shared" si="5"/>
        <v>0</v>
      </c>
      <c r="Z90" s="61" t="e">
        <f t="shared" si="6"/>
        <v>#VALUE!</v>
      </c>
    </row>
    <row r="91" spans="1:26" s="484" customFormat="1" ht="17.25" customHeight="1" x14ac:dyDescent="0.25">
      <c r="A91" s="772" t="s">
        <v>89</v>
      </c>
      <c r="B91" s="474" t="s">
        <v>34</v>
      </c>
      <c r="C91" s="776" t="s">
        <v>43</v>
      </c>
      <c r="D91" s="475"/>
      <c r="E91" s="476" t="s">
        <v>95</v>
      </c>
      <c r="F91" s="709">
        <f>'[1]Sales report'!Q36</f>
        <v>0</v>
      </c>
      <c r="G91" s="779">
        <f>SUM(E91:E95)</f>
        <v>0</v>
      </c>
      <c r="H91" s="475" t="s">
        <v>36</v>
      </c>
      <c r="I91" s="477"/>
      <c r="J91" s="478"/>
      <c r="K91" s="479"/>
      <c r="L91" s="478"/>
      <c r="M91" s="480"/>
      <c r="N91" s="481"/>
      <c r="O91" s="482"/>
      <c r="P91" s="482"/>
      <c r="Q91" s="482"/>
      <c r="R91" s="482"/>
      <c r="S91" s="482"/>
      <c r="T91" s="482"/>
      <c r="U91" s="482"/>
      <c r="V91" s="482"/>
      <c r="W91" s="482"/>
      <c r="X91" s="483"/>
      <c r="Y91" s="60">
        <f t="shared" si="5"/>
        <v>0</v>
      </c>
      <c r="Z91" s="61" t="e">
        <f t="shared" si="6"/>
        <v>#VALUE!</v>
      </c>
    </row>
    <row r="92" spans="1:26" s="103" customFormat="1" ht="17.25" customHeight="1" x14ac:dyDescent="0.25">
      <c r="A92" s="773"/>
      <c r="B92" s="50" t="s">
        <v>38</v>
      </c>
      <c r="C92" s="777"/>
      <c r="D92" s="51">
        <v>2021</v>
      </c>
      <c r="E92" s="485" t="s">
        <v>95</v>
      </c>
      <c r="F92" s="710"/>
      <c r="G92" s="780"/>
      <c r="H92" s="51" t="s">
        <v>36</v>
      </c>
      <c r="I92" s="53">
        <v>44197</v>
      </c>
      <c r="J92" s="54"/>
      <c r="K92" s="486"/>
      <c r="L92" s="54" t="e">
        <f>E92/M92</f>
        <v>#VALUE!</v>
      </c>
      <c r="M92" s="487"/>
      <c r="N92" s="488"/>
      <c r="O92" s="489"/>
      <c r="P92" s="489"/>
      <c r="Q92" s="489"/>
      <c r="R92" s="489"/>
      <c r="S92" s="489"/>
      <c r="T92" s="489"/>
      <c r="U92" s="489"/>
      <c r="V92" s="489"/>
      <c r="W92" s="489"/>
      <c r="X92" s="490"/>
      <c r="Y92" s="132">
        <f t="shared" si="5"/>
        <v>0</v>
      </c>
      <c r="Z92" s="61" t="e">
        <f t="shared" si="6"/>
        <v>#VALUE!</v>
      </c>
    </row>
    <row r="93" spans="1:26" s="484" customFormat="1" ht="17.25" customHeight="1" x14ac:dyDescent="0.25">
      <c r="A93" s="774"/>
      <c r="B93" s="63" t="s">
        <v>39</v>
      </c>
      <c r="C93" s="706"/>
      <c r="D93" s="64"/>
      <c r="E93" s="491" t="s">
        <v>95</v>
      </c>
      <c r="F93" s="710"/>
      <c r="G93" s="761"/>
      <c r="H93" s="64" t="s">
        <v>36</v>
      </c>
      <c r="I93" s="66">
        <v>44287</v>
      </c>
      <c r="J93" s="67"/>
      <c r="K93" s="492"/>
      <c r="L93" s="67" t="e">
        <f>E93/N93</f>
        <v>#VALUE!</v>
      </c>
      <c r="M93" s="493"/>
      <c r="N93" s="494"/>
      <c r="O93" s="495"/>
      <c r="P93" s="495"/>
      <c r="Q93" s="495"/>
      <c r="R93" s="495"/>
      <c r="S93" s="495"/>
      <c r="T93" s="495"/>
      <c r="U93" s="495"/>
      <c r="V93" s="495"/>
      <c r="W93" s="495"/>
      <c r="X93" s="496"/>
      <c r="Y93" s="73">
        <f t="shared" si="5"/>
        <v>0</v>
      </c>
      <c r="Z93" s="61" t="e">
        <f t="shared" si="6"/>
        <v>#VALUE!</v>
      </c>
    </row>
    <row r="94" spans="1:26" s="484" customFormat="1" ht="17.25" customHeight="1" x14ac:dyDescent="0.25">
      <c r="A94" s="773"/>
      <c r="B94" s="497" t="s">
        <v>40</v>
      </c>
      <c r="C94" s="777"/>
      <c r="D94" s="475"/>
      <c r="E94" s="476" t="s">
        <v>95</v>
      </c>
      <c r="F94" s="710"/>
      <c r="G94" s="780"/>
      <c r="H94" s="475" t="s">
        <v>36</v>
      </c>
      <c r="I94" s="477">
        <v>44378</v>
      </c>
      <c r="J94" s="478"/>
      <c r="K94" s="479"/>
      <c r="L94" s="478" t="e">
        <f t="shared" ref="L94:L95" si="7">E94/M94</f>
        <v>#VALUE!</v>
      </c>
      <c r="M94" s="480"/>
      <c r="N94" s="481"/>
      <c r="O94" s="498"/>
      <c r="P94" s="498"/>
      <c r="Q94" s="498"/>
      <c r="R94" s="498"/>
      <c r="S94" s="498"/>
      <c r="T94" s="498"/>
      <c r="U94" s="498"/>
      <c r="V94" s="498"/>
      <c r="W94" s="498"/>
      <c r="X94" s="499"/>
      <c r="Y94" s="60">
        <f t="shared" si="5"/>
        <v>0</v>
      </c>
      <c r="Z94" s="61" t="e">
        <f t="shared" si="6"/>
        <v>#VALUE!</v>
      </c>
    </row>
    <row r="95" spans="1:26" s="484" customFormat="1" ht="17.25" customHeight="1" x14ac:dyDescent="0.25">
      <c r="A95" s="775"/>
      <c r="B95" s="497" t="s">
        <v>41</v>
      </c>
      <c r="C95" s="778"/>
      <c r="D95" s="475"/>
      <c r="E95" s="476" t="s">
        <v>95</v>
      </c>
      <c r="F95" s="756"/>
      <c r="G95" s="781"/>
      <c r="H95" s="475" t="s">
        <v>36</v>
      </c>
      <c r="I95" s="477">
        <v>44470</v>
      </c>
      <c r="J95" s="478"/>
      <c r="K95" s="479"/>
      <c r="L95" s="478" t="e">
        <f t="shared" si="7"/>
        <v>#VALUE!</v>
      </c>
      <c r="M95" s="480"/>
      <c r="N95" s="481"/>
      <c r="O95" s="500"/>
      <c r="P95" s="500"/>
      <c r="Q95" s="500"/>
      <c r="R95" s="500"/>
      <c r="S95" s="500"/>
      <c r="T95" s="500"/>
      <c r="U95" s="500"/>
      <c r="V95" s="500"/>
      <c r="W95" s="500"/>
      <c r="X95" s="501"/>
      <c r="Y95" s="60">
        <f t="shared" si="5"/>
        <v>0</v>
      </c>
      <c r="Z95" s="61" t="e">
        <f t="shared" si="6"/>
        <v>#VALUE!</v>
      </c>
    </row>
    <row r="96" spans="1:26" s="309" customFormat="1" x14ac:dyDescent="0.25">
      <c r="A96" s="753" t="s">
        <v>90</v>
      </c>
      <c r="B96" s="257" t="s">
        <v>34</v>
      </c>
      <c r="C96" s="754" t="s">
        <v>35</v>
      </c>
      <c r="D96" s="76"/>
      <c r="E96" s="77" t="s">
        <v>95</v>
      </c>
      <c r="F96" s="755">
        <f>'[1]Sales report'!Q38</f>
        <v>0</v>
      </c>
      <c r="G96" s="740">
        <v>250000</v>
      </c>
      <c r="H96" s="76" t="s">
        <v>36</v>
      </c>
      <c r="I96" s="78"/>
      <c r="J96" s="79"/>
      <c r="K96" s="502"/>
      <c r="L96" s="79" t="e">
        <f t="shared" si="4"/>
        <v>#VALUE!</v>
      </c>
      <c r="M96" s="304"/>
      <c r="N96" s="305"/>
      <c r="O96" s="503"/>
      <c r="P96" s="503"/>
      <c r="Q96" s="503"/>
      <c r="R96" s="503"/>
      <c r="S96" s="503"/>
      <c r="T96" s="503"/>
      <c r="U96" s="503"/>
      <c r="V96" s="503"/>
      <c r="W96" s="503"/>
      <c r="X96" s="504"/>
      <c r="Y96" s="60">
        <f t="shared" si="5"/>
        <v>0</v>
      </c>
      <c r="Z96" s="61" t="e">
        <f t="shared" si="6"/>
        <v>#VALUE!</v>
      </c>
    </row>
    <row r="97" spans="1:26" s="37" customFormat="1" x14ac:dyDescent="0.25">
      <c r="A97" s="703"/>
      <c r="B97" s="50" t="s">
        <v>38</v>
      </c>
      <c r="C97" s="706"/>
      <c r="D97" s="51">
        <v>2021</v>
      </c>
      <c r="E97" s="52" t="s">
        <v>95</v>
      </c>
      <c r="F97" s="710"/>
      <c r="G97" s="741"/>
      <c r="H97" s="51" t="s">
        <v>36</v>
      </c>
      <c r="I97" s="53">
        <v>44226</v>
      </c>
      <c r="J97" s="54"/>
      <c r="K97" s="505"/>
      <c r="L97" s="54" t="e">
        <f t="shared" si="4"/>
        <v>#VALUE!</v>
      </c>
      <c r="M97" s="506"/>
      <c r="N97" s="507"/>
      <c r="O97" s="508"/>
      <c r="P97" s="508"/>
      <c r="Q97" s="508"/>
      <c r="R97" s="508"/>
      <c r="S97" s="508"/>
      <c r="T97" s="508"/>
      <c r="U97" s="508"/>
      <c r="V97" s="508"/>
      <c r="W97" s="508"/>
      <c r="X97" s="509"/>
      <c r="Y97" s="132">
        <f t="shared" si="5"/>
        <v>0</v>
      </c>
      <c r="Z97" s="61" t="e">
        <f t="shared" si="6"/>
        <v>#VALUE!</v>
      </c>
    </row>
    <row r="98" spans="1:26" s="303" customFormat="1" x14ac:dyDescent="0.25">
      <c r="A98" s="703"/>
      <c r="B98" s="63" t="s">
        <v>39</v>
      </c>
      <c r="C98" s="707"/>
      <c r="D98" s="64"/>
      <c r="E98" s="65" t="s">
        <v>95</v>
      </c>
      <c r="F98" s="710"/>
      <c r="G98" s="741"/>
      <c r="H98" s="64" t="s">
        <v>36</v>
      </c>
      <c r="I98" s="66">
        <v>44285</v>
      </c>
      <c r="J98" s="67"/>
      <c r="K98" s="456"/>
      <c r="L98" s="67">
        <v>1.1882999999999999</v>
      </c>
      <c r="M98" s="457"/>
      <c r="N98" s="458"/>
      <c r="O98" s="459"/>
      <c r="P98" s="459"/>
      <c r="Q98" s="459"/>
      <c r="R98" s="459"/>
      <c r="S98" s="459"/>
      <c r="T98" s="459"/>
      <c r="U98" s="459"/>
      <c r="V98" s="459"/>
      <c r="W98" s="459"/>
      <c r="X98" s="460"/>
      <c r="Y98" s="73">
        <f t="shared" si="5"/>
        <v>0</v>
      </c>
      <c r="Z98" s="61" t="e">
        <f t="shared" si="6"/>
        <v>#VALUE!</v>
      </c>
    </row>
    <row r="99" spans="1:26" s="309" customFormat="1" x14ac:dyDescent="0.25">
      <c r="A99" s="703"/>
      <c r="B99" s="75" t="s">
        <v>40</v>
      </c>
      <c r="C99" s="707"/>
      <c r="D99" s="76"/>
      <c r="E99" s="77" t="s">
        <v>95</v>
      </c>
      <c r="F99" s="710"/>
      <c r="G99" s="741"/>
      <c r="H99" s="76" t="s">
        <v>36</v>
      </c>
      <c r="I99" s="78">
        <v>44377</v>
      </c>
      <c r="J99" s="79"/>
      <c r="K99" s="510"/>
      <c r="L99" s="79" t="e">
        <f t="shared" si="4"/>
        <v>#VALUE!</v>
      </c>
      <c r="M99" s="511"/>
      <c r="N99" s="512"/>
      <c r="O99" s="513"/>
      <c r="P99" s="513"/>
      <c r="Q99" s="513"/>
      <c r="R99" s="513"/>
      <c r="S99" s="513"/>
      <c r="T99" s="513"/>
      <c r="U99" s="513"/>
      <c r="V99" s="513"/>
      <c r="W99" s="513"/>
      <c r="X99" s="514"/>
      <c r="Y99" s="60">
        <f t="shared" si="5"/>
        <v>0</v>
      </c>
      <c r="Z99" s="61" t="e">
        <f t="shared" si="6"/>
        <v>#VALUE!</v>
      </c>
    </row>
    <row r="100" spans="1:26" s="309" customFormat="1" ht="15.75" thickBot="1" x14ac:dyDescent="0.3">
      <c r="A100" s="716"/>
      <c r="B100" s="75" t="s">
        <v>41</v>
      </c>
      <c r="C100" s="784"/>
      <c r="D100" s="76"/>
      <c r="E100" s="77" t="s">
        <v>95</v>
      </c>
      <c r="F100" s="711"/>
      <c r="G100" s="783"/>
      <c r="H100" s="76" t="s">
        <v>36</v>
      </c>
      <c r="I100" s="78">
        <v>44469</v>
      </c>
      <c r="J100" s="79"/>
      <c r="K100" s="510"/>
      <c r="L100" s="79" t="e">
        <f t="shared" si="4"/>
        <v>#VALUE!</v>
      </c>
      <c r="M100" s="511"/>
      <c r="N100" s="512"/>
      <c r="O100" s="513"/>
      <c r="P100" s="513"/>
      <c r="Q100" s="513"/>
      <c r="R100" s="513"/>
      <c r="S100" s="513"/>
      <c r="T100" s="513"/>
      <c r="U100" s="513"/>
      <c r="V100" s="513"/>
      <c r="W100" s="513"/>
      <c r="X100" s="514"/>
      <c r="Y100" s="60">
        <f t="shared" si="5"/>
        <v>0</v>
      </c>
      <c r="Z100" s="61" t="e">
        <f t="shared" si="6"/>
        <v>#VALUE!</v>
      </c>
    </row>
    <row r="101" spans="1:26" s="49" customFormat="1" ht="24" customHeight="1" x14ac:dyDescent="0.25">
      <c r="A101" s="702" t="s">
        <v>91</v>
      </c>
      <c r="B101" s="515" t="s">
        <v>34</v>
      </c>
      <c r="C101" s="785" t="s">
        <v>55</v>
      </c>
      <c r="D101" s="258"/>
      <c r="E101" s="516" t="s">
        <v>95</v>
      </c>
      <c r="F101" s="709">
        <f>'[1]Sales report'!Q40</f>
        <v>0</v>
      </c>
      <c r="G101" s="748">
        <v>200000</v>
      </c>
      <c r="H101" s="258" t="s">
        <v>36</v>
      </c>
      <c r="I101" s="517"/>
      <c r="J101" s="261"/>
      <c r="K101" s="518"/>
      <c r="L101" s="79" t="e">
        <f t="shared" si="4"/>
        <v>#VALUE!</v>
      </c>
      <c r="M101" s="519"/>
      <c r="N101" s="520"/>
      <c r="O101" s="521"/>
      <c r="P101" s="521"/>
      <c r="Q101" s="521"/>
      <c r="R101" s="521"/>
      <c r="S101" s="521"/>
      <c r="T101" s="521"/>
      <c r="U101" s="521"/>
      <c r="V101" s="521"/>
      <c r="W101" s="521"/>
      <c r="X101" s="522"/>
      <c r="Y101" s="60">
        <f t="shared" si="5"/>
        <v>0</v>
      </c>
      <c r="Z101" s="61" t="e">
        <f t="shared" si="6"/>
        <v>#VALUE!</v>
      </c>
    </row>
    <row r="102" spans="1:26" s="103" customFormat="1" x14ac:dyDescent="0.25">
      <c r="A102" s="703"/>
      <c r="B102" s="50" t="s">
        <v>38</v>
      </c>
      <c r="C102" s="786"/>
      <c r="D102" s="51">
        <v>2021</v>
      </c>
      <c r="E102" s="29" t="s">
        <v>95</v>
      </c>
      <c r="F102" s="710"/>
      <c r="G102" s="761"/>
      <c r="H102" s="28" t="s">
        <v>36</v>
      </c>
      <c r="I102" s="53">
        <v>44209</v>
      </c>
      <c r="J102" s="54"/>
      <c r="K102" s="486"/>
      <c r="L102" s="54" t="e">
        <f t="shared" si="4"/>
        <v>#VALUE!</v>
      </c>
      <c r="M102" s="487"/>
      <c r="N102" s="523"/>
      <c r="O102" s="489"/>
      <c r="P102" s="489"/>
      <c r="Q102" s="489"/>
      <c r="R102" s="489"/>
      <c r="S102" s="489"/>
      <c r="T102" s="489"/>
      <c r="U102" s="489"/>
      <c r="V102" s="489"/>
      <c r="W102" s="489"/>
      <c r="X102" s="490"/>
      <c r="Y102" s="132">
        <f t="shared" si="5"/>
        <v>0</v>
      </c>
      <c r="Z102" s="61" t="e">
        <f t="shared" si="6"/>
        <v>#VALUE!</v>
      </c>
    </row>
    <row r="103" spans="1:26" s="526" customFormat="1" x14ac:dyDescent="0.25">
      <c r="A103" s="703"/>
      <c r="B103" s="63" t="s">
        <v>39</v>
      </c>
      <c r="C103" s="787"/>
      <c r="D103" s="64"/>
      <c r="E103" s="524" t="s">
        <v>95</v>
      </c>
      <c r="F103" s="710"/>
      <c r="G103" s="741"/>
      <c r="H103" s="359" t="s">
        <v>36</v>
      </c>
      <c r="I103" s="66">
        <v>44287</v>
      </c>
      <c r="J103" s="67"/>
      <c r="K103" s="456"/>
      <c r="L103" s="67" t="e">
        <f>E103/N103</f>
        <v>#VALUE!</v>
      </c>
      <c r="M103" s="493"/>
      <c r="N103" s="525"/>
      <c r="O103" s="495"/>
      <c r="P103" s="495"/>
      <c r="Q103" s="495"/>
      <c r="R103" s="495"/>
      <c r="S103" s="495"/>
      <c r="T103" s="495"/>
      <c r="U103" s="495"/>
      <c r="V103" s="495"/>
      <c r="W103" s="495"/>
      <c r="X103" s="496"/>
      <c r="Y103" s="73">
        <f t="shared" si="5"/>
        <v>0</v>
      </c>
      <c r="Z103" s="61" t="e">
        <f t="shared" si="6"/>
        <v>#VALUE!</v>
      </c>
    </row>
    <row r="104" spans="1:26" s="329" customFormat="1" x14ac:dyDescent="0.25">
      <c r="A104" s="703"/>
      <c r="B104" s="75" t="s">
        <v>40</v>
      </c>
      <c r="C104" s="787"/>
      <c r="D104" s="76"/>
      <c r="E104" s="527" t="s">
        <v>95</v>
      </c>
      <c r="F104" s="710"/>
      <c r="G104" s="741"/>
      <c r="H104" s="250" t="s">
        <v>36</v>
      </c>
      <c r="I104" s="78">
        <v>44378</v>
      </c>
      <c r="J104" s="79"/>
      <c r="K104" s="528"/>
      <c r="L104" s="79" t="e">
        <f t="shared" si="4"/>
        <v>#VALUE!</v>
      </c>
      <c r="M104" s="529"/>
      <c r="N104" s="530"/>
      <c r="O104" s="531"/>
      <c r="P104" s="531"/>
      <c r="Q104" s="531"/>
      <c r="R104" s="531"/>
      <c r="S104" s="531"/>
      <c r="T104" s="531"/>
      <c r="U104" s="531"/>
      <c r="V104" s="531"/>
      <c r="W104" s="531"/>
      <c r="X104" s="532"/>
      <c r="Y104" s="60">
        <f t="shared" si="5"/>
        <v>0</v>
      </c>
      <c r="Z104" s="61" t="e">
        <f t="shared" si="6"/>
        <v>#VALUE!</v>
      </c>
    </row>
    <row r="105" spans="1:26" s="534" customFormat="1" ht="15.75" thickBot="1" x14ac:dyDescent="0.3">
      <c r="A105" s="704"/>
      <c r="B105" s="225" t="s">
        <v>41</v>
      </c>
      <c r="C105" s="788"/>
      <c r="D105" s="250"/>
      <c r="E105" s="527" t="s">
        <v>95</v>
      </c>
      <c r="F105" s="789"/>
      <c r="G105" s="742"/>
      <c r="H105" s="250" t="s">
        <v>36</v>
      </c>
      <c r="I105" s="533">
        <v>44470</v>
      </c>
      <c r="J105" s="229"/>
      <c r="K105" s="510"/>
      <c r="L105" s="229" t="e">
        <f t="shared" si="4"/>
        <v>#VALUE!</v>
      </c>
      <c r="M105" s="511"/>
      <c r="N105" s="530"/>
      <c r="O105" s="531"/>
      <c r="P105" s="531"/>
      <c r="Q105" s="531"/>
      <c r="R105" s="531"/>
      <c r="S105" s="531"/>
      <c r="T105" s="531"/>
      <c r="U105" s="531"/>
      <c r="V105" s="531"/>
      <c r="W105" s="531"/>
      <c r="X105" s="532"/>
      <c r="Y105" s="60">
        <f t="shared" si="5"/>
        <v>0</v>
      </c>
      <c r="Z105" s="61" t="e">
        <f t="shared" si="6"/>
        <v>#VALUE!</v>
      </c>
    </row>
    <row r="106" spans="1:26" s="549" customFormat="1" ht="15.75" thickBot="1" x14ac:dyDescent="0.3">
      <c r="A106" s="535" t="s">
        <v>92</v>
      </c>
      <c r="B106" s="536" t="s">
        <v>34</v>
      </c>
      <c r="C106" s="790" t="s">
        <v>35</v>
      </c>
      <c r="D106" s="537">
        <v>2021</v>
      </c>
      <c r="E106" s="538" t="s">
        <v>95</v>
      </c>
      <c r="F106" s="792">
        <f>'[1]Sales report'!Q41</f>
        <v>0</v>
      </c>
      <c r="G106" s="539">
        <f>SUM(G108+G112+G116+G120)</f>
        <v>0</v>
      </c>
      <c r="H106" s="540" t="s">
        <v>36</v>
      </c>
      <c r="I106" s="541"/>
      <c r="J106" s="542"/>
      <c r="K106" s="543"/>
      <c r="L106" s="544" t="e">
        <f t="shared" si="4"/>
        <v>#VALUE!</v>
      </c>
      <c r="M106" s="545"/>
      <c r="N106" s="546"/>
      <c r="O106" s="547"/>
      <c r="P106" s="547"/>
      <c r="Q106" s="547"/>
      <c r="R106" s="547"/>
      <c r="S106" s="547"/>
      <c r="T106" s="547"/>
      <c r="U106" s="547"/>
      <c r="V106" s="547"/>
      <c r="W106" s="547"/>
      <c r="X106" s="548"/>
      <c r="Y106" s="60">
        <f t="shared" si="5"/>
        <v>0</v>
      </c>
      <c r="Z106" s="61" t="e">
        <f t="shared" si="6"/>
        <v>#VALUE!</v>
      </c>
    </row>
    <row r="107" spans="1:26" s="357" customFormat="1" x14ac:dyDescent="0.25">
      <c r="A107" s="550" t="s">
        <v>71</v>
      </c>
      <c r="B107" s="551" t="s">
        <v>38</v>
      </c>
      <c r="C107" s="707"/>
      <c r="D107" s="552">
        <v>2021</v>
      </c>
      <c r="E107" s="553" t="s">
        <v>95</v>
      </c>
      <c r="F107" s="793"/>
      <c r="G107" s="554" t="s">
        <v>56</v>
      </c>
      <c r="H107" s="63" t="s">
        <v>36</v>
      </c>
      <c r="I107" s="351">
        <v>44209</v>
      </c>
      <c r="J107" s="352"/>
      <c r="K107" s="456"/>
      <c r="L107" s="67" t="e">
        <f t="shared" si="4"/>
        <v>#VALUE!</v>
      </c>
      <c r="M107" s="457"/>
      <c r="N107" s="795"/>
      <c r="O107" s="459"/>
      <c r="P107" s="459"/>
      <c r="Q107" s="459"/>
      <c r="R107" s="459"/>
      <c r="S107" s="459"/>
      <c r="T107" s="459"/>
      <c r="U107" s="459"/>
      <c r="V107" s="459"/>
      <c r="W107" s="459"/>
      <c r="X107" s="460"/>
      <c r="Y107" s="73">
        <f t="shared" si="5"/>
        <v>0</v>
      </c>
      <c r="Z107" s="61" t="e">
        <f t="shared" si="6"/>
        <v>#VALUE!</v>
      </c>
    </row>
    <row r="108" spans="1:26" s="357" customFormat="1" x14ac:dyDescent="0.25">
      <c r="A108" s="555" t="s">
        <v>72</v>
      </c>
      <c r="B108" s="551" t="s">
        <v>38</v>
      </c>
      <c r="C108" s="707"/>
      <c r="D108" s="552">
        <v>2021</v>
      </c>
      <c r="E108" s="556" t="s">
        <v>95</v>
      </c>
      <c r="F108" s="793"/>
      <c r="G108" s="798">
        <f>SUM(E107:E110)</f>
        <v>0</v>
      </c>
      <c r="H108" s="63" t="s">
        <v>36</v>
      </c>
      <c r="I108" s="351">
        <v>44209</v>
      </c>
      <c r="J108" s="352"/>
      <c r="K108" s="456"/>
      <c r="L108" s="67" t="e">
        <f t="shared" si="4"/>
        <v>#VALUE!</v>
      </c>
      <c r="M108" s="457"/>
      <c r="N108" s="796"/>
      <c r="O108" s="495"/>
      <c r="P108" s="495"/>
      <c r="Q108" s="495"/>
      <c r="R108" s="495"/>
      <c r="S108" s="495"/>
      <c r="T108" s="495"/>
      <c r="U108" s="495"/>
      <c r="V108" s="495"/>
      <c r="W108" s="495"/>
      <c r="X108" s="496"/>
      <c r="Y108" s="73">
        <f t="shared" si="5"/>
        <v>0</v>
      </c>
      <c r="Z108" s="61" t="e">
        <f t="shared" si="6"/>
        <v>#VALUE!</v>
      </c>
    </row>
    <row r="109" spans="1:26" s="357" customFormat="1" x14ac:dyDescent="0.25">
      <c r="A109" s="555" t="s">
        <v>93</v>
      </c>
      <c r="B109" s="551" t="s">
        <v>38</v>
      </c>
      <c r="C109" s="707"/>
      <c r="D109" s="552">
        <v>2021</v>
      </c>
      <c r="E109" s="556" t="s">
        <v>95</v>
      </c>
      <c r="F109" s="793"/>
      <c r="G109" s="798"/>
      <c r="H109" s="63" t="s">
        <v>36</v>
      </c>
      <c r="I109" s="351">
        <v>44209</v>
      </c>
      <c r="J109" s="352"/>
      <c r="K109" s="456"/>
      <c r="L109" s="67" t="e">
        <f t="shared" si="4"/>
        <v>#VALUE!</v>
      </c>
      <c r="M109" s="457"/>
      <c r="N109" s="796"/>
      <c r="O109" s="495"/>
      <c r="P109" s="495"/>
      <c r="Q109" s="495"/>
      <c r="R109" s="495"/>
      <c r="S109" s="495"/>
      <c r="T109" s="495"/>
      <c r="U109" s="495"/>
      <c r="V109" s="495"/>
      <c r="W109" s="495"/>
      <c r="X109" s="496"/>
      <c r="Y109" s="73">
        <f t="shared" si="5"/>
        <v>0</v>
      </c>
      <c r="Z109" s="61" t="e">
        <f t="shared" si="6"/>
        <v>#VALUE!</v>
      </c>
    </row>
    <row r="110" spans="1:26" s="357" customFormat="1" ht="15.75" thickBot="1" x14ac:dyDescent="0.3">
      <c r="A110" s="557" t="s">
        <v>94</v>
      </c>
      <c r="B110" s="551" t="s">
        <v>38</v>
      </c>
      <c r="C110" s="707"/>
      <c r="D110" s="552">
        <v>2021</v>
      </c>
      <c r="E110" s="558" t="s">
        <v>95</v>
      </c>
      <c r="F110" s="793"/>
      <c r="G110" s="799"/>
      <c r="H110" s="63" t="s">
        <v>36</v>
      </c>
      <c r="I110" s="351">
        <v>44209</v>
      </c>
      <c r="J110" s="352"/>
      <c r="K110" s="456"/>
      <c r="L110" s="67" t="e">
        <f>E110/M110</f>
        <v>#VALUE!</v>
      </c>
      <c r="M110" s="457"/>
      <c r="N110" s="797"/>
      <c r="O110" s="495"/>
      <c r="P110" s="495"/>
      <c r="Q110" s="495"/>
      <c r="R110" s="495"/>
      <c r="S110" s="495"/>
      <c r="T110" s="495"/>
      <c r="U110" s="495"/>
      <c r="V110" s="495"/>
      <c r="W110" s="495"/>
      <c r="X110" s="496"/>
      <c r="Y110" s="73">
        <f t="shared" si="5"/>
        <v>0</v>
      </c>
      <c r="Z110" s="61" t="e">
        <f t="shared" si="6"/>
        <v>#VALUE!</v>
      </c>
    </row>
    <row r="111" spans="1:26" s="357" customFormat="1" x14ac:dyDescent="0.25">
      <c r="A111" s="550" t="s">
        <v>71</v>
      </c>
      <c r="B111" s="559" t="s">
        <v>39</v>
      </c>
      <c r="C111" s="707"/>
      <c r="D111" s="552">
        <v>2021</v>
      </c>
      <c r="E111" s="553" t="s">
        <v>95</v>
      </c>
      <c r="F111" s="793"/>
      <c r="G111" s="554" t="s">
        <v>57</v>
      </c>
      <c r="H111" s="63" t="s">
        <v>36</v>
      </c>
      <c r="I111" s="351">
        <v>44286</v>
      </c>
      <c r="J111" s="352"/>
      <c r="K111" s="456"/>
      <c r="L111" s="67">
        <v>1.1882999999999999</v>
      </c>
      <c r="M111" s="457"/>
      <c r="N111" s="458"/>
      <c r="O111" s="459"/>
      <c r="P111" s="459"/>
      <c r="Q111" s="459"/>
      <c r="R111" s="459"/>
      <c r="S111" s="459"/>
      <c r="T111" s="459"/>
      <c r="U111" s="459"/>
      <c r="V111" s="459"/>
      <c r="W111" s="459"/>
      <c r="X111" s="460"/>
      <c r="Y111" s="73">
        <f t="shared" si="5"/>
        <v>0</v>
      </c>
      <c r="Z111" s="61" t="e">
        <f t="shared" si="6"/>
        <v>#VALUE!</v>
      </c>
    </row>
    <row r="112" spans="1:26" s="357" customFormat="1" x14ac:dyDescent="0.25">
      <c r="A112" s="555" t="s">
        <v>72</v>
      </c>
      <c r="B112" s="559" t="s">
        <v>39</v>
      </c>
      <c r="C112" s="707"/>
      <c r="D112" s="552">
        <v>2021</v>
      </c>
      <c r="E112" s="556" t="s">
        <v>95</v>
      </c>
      <c r="F112" s="793"/>
      <c r="G112" s="798">
        <f>SUM(E111:E114)</f>
        <v>0</v>
      </c>
      <c r="H112" s="63" t="s">
        <v>36</v>
      </c>
      <c r="I112" s="351">
        <v>44286</v>
      </c>
      <c r="J112" s="352"/>
      <c r="K112" s="456"/>
      <c r="L112" s="67">
        <v>1.1882999999999999</v>
      </c>
      <c r="M112" s="457"/>
      <c r="N112" s="458"/>
      <c r="O112" s="459"/>
      <c r="P112" s="459"/>
      <c r="Q112" s="459"/>
      <c r="R112" s="459"/>
      <c r="S112" s="459"/>
      <c r="T112" s="459"/>
      <c r="U112" s="459"/>
      <c r="V112" s="459"/>
      <c r="W112" s="459"/>
      <c r="X112" s="460"/>
      <c r="Y112" s="73">
        <f t="shared" si="5"/>
        <v>0</v>
      </c>
      <c r="Z112" s="61" t="e">
        <f t="shared" si="6"/>
        <v>#VALUE!</v>
      </c>
    </row>
    <row r="113" spans="1:27" s="357" customFormat="1" x14ac:dyDescent="0.25">
      <c r="A113" s="555" t="s">
        <v>93</v>
      </c>
      <c r="B113" s="559" t="s">
        <v>39</v>
      </c>
      <c r="C113" s="707"/>
      <c r="D113" s="552">
        <v>2021</v>
      </c>
      <c r="E113" s="556" t="s">
        <v>95</v>
      </c>
      <c r="F113" s="793"/>
      <c r="G113" s="798"/>
      <c r="H113" s="63" t="s">
        <v>36</v>
      </c>
      <c r="I113" s="351">
        <v>44286</v>
      </c>
      <c r="J113" s="352"/>
      <c r="K113" s="456"/>
      <c r="L113" s="67">
        <v>1.1882999999999999</v>
      </c>
      <c r="M113" s="457"/>
      <c r="N113" s="458"/>
      <c r="O113" s="459"/>
      <c r="P113" s="459"/>
      <c r="Q113" s="459"/>
      <c r="R113" s="459"/>
      <c r="S113" s="459"/>
      <c r="T113" s="459"/>
      <c r="U113" s="459"/>
      <c r="V113" s="459"/>
      <c r="W113" s="459"/>
      <c r="X113" s="460"/>
      <c r="Y113" s="73">
        <f t="shared" si="5"/>
        <v>0</v>
      </c>
      <c r="Z113" s="61" t="e">
        <f t="shared" si="6"/>
        <v>#VALUE!</v>
      </c>
    </row>
    <row r="114" spans="1:27" s="357" customFormat="1" ht="15.75" thickBot="1" x14ac:dyDescent="0.3">
      <c r="A114" s="557" t="s">
        <v>94</v>
      </c>
      <c r="B114" s="559" t="s">
        <v>39</v>
      </c>
      <c r="C114" s="707"/>
      <c r="D114" s="552">
        <v>2021</v>
      </c>
      <c r="E114" s="558" t="s">
        <v>95</v>
      </c>
      <c r="F114" s="793"/>
      <c r="G114" s="799"/>
      <c r="H114" s="63" t="s">
        <v>36</v>
      </c>
      <c r="I114" s="351">
        <v>44286</v>
      </c>
      <c r="J114" s="352"/>
      <c r="K114" s="456"/>
      <c r="L114" s="67">
        <v>1.1882999999999999</v>
      </c>
      <c r="M114" s="457"/>
      <c r="N114" s="458"/>
      <c r="O114" s="459"/>
      <c r="P114" s="459"/>
      <c r="Q114" s="459"/>
      <c r="R114" s="459"/>
      <c r="S114" s="459"/>
      <c r="T114" s="459"/>
      <c r="U114" s="459"/>
      <c r="V114" s="459"/>
      <c r="W114" s="459"/>
      <c r="X114" s="460"/>
      <c r="Y114" s="73">
        <f t="shared" si="5"/>
        <v>0</v>
      </c>
      <c r="Z114" s="61" t="e">
        <f t="shared" si="6"/>
        <v>#VALUE!</v>
      </c>
    </row>
    <row r="115" spans="1:27" s="155" customFormat="1" x14ac:dyDescent="0.25">
      <c r="A115" s="560" t="s">
        <v>71</v>
      </c>
      <c r="B115" s="561" t="s">
        <v>40</v>
      </c>
      <c r="C115" s="707"/>
      <c r="D115" s="562">
        <v>2021</v>
      </c>
      <c r="E115" s="563" t="s">
        <v>95</v>
      </c>
      <c r="F115" s="793"/>
      <c r="G115" s="564" t="s">
        <v>58</v>
      </c>
      <c r="H115" s="75" t="s">
        <v>36</v>
      </c>
      <c r="I115" s="411">
        <v>44408</v>
      </c>
      <c r="J115" s="245"/>
      <c r="K115" s="510"/>
      <c r="L115" s="79" t="e">
        <f t="shared" si="4"/>
        <v>#VALUE!</v>
      </c>
      <c r="M115" s="511"/>
      <c r="N115" s="512"/>
      <c r="O115" s="513"/>
      <c r="P115" s="513"/>
      <c r="Q115" s="513"/>
      <c r="R115" s="513"/>
      <c r="S115" s="513"/>
      <c r="T115" s="513"/>
      <c r="U115" s="513"/>
      <c r="V115" s="513"/>
      <c r="W115" s="513"/>
      <c r="X115" s="514"/>
      <c r="Y115" s="60">
        <f t="shared" si="5"/>
        <v>0</v>
      </c>
      <c r="Z115" s="61" t="e">
        <f t="shared" si="6"/>
        <v>#VALUE!</v>
      </c>
    </row>
    <row r="116" spans="1:27" s="155" customFormat="1" x14ac:dyDescent="0.25">
      <c r="A116" s="565" t="s">
        <v>72</v>
      </c>
      <c r="B116" s="561" t="s">
        <v>40</v>
      </c>
      <c r="C116" s="707"/>
      <c r="D116" s="562">
        <v>2021</v>
      </c>
      <c r="E116" s="566" t="s">
        <v>95</v>
      </c>
      <c r="F116" s="793"/>
      <c r="G116" s="800">
        <f>SUM(E115:E118)</f>
        <v>0</v>
      </c>
      <c r="H116" s="75" t="s">
        <v>36</v>
      </c>
      <c r="I116" s="411">
        <v>44408</v>
      </c>
      <c r="J116" s="245"/>
      <c r="K116" s="510"/>
      <c r="L116" s="79" t="e">
        <f t="shared" si="4"/>
        <v>#VALUE!</v>
      </c>
      <c r="M116" s="511"/>
      <c r="N116" s="512"/>
      <c r="O116" s="513"/>
      <c r="P116" s="513"/>
      <c r="Q116" s="513"/>
      <c r="R116" s="513"/>
      <c r="S116" s="513"/>
      <c r="T116" s="513"/>
      <c r="U116" s="513"/>
      <c r="V116" s="513"/>
      <c r="W116" s="513"/>
      <c r="X116" s="514"/>
      <c r="Y116" s="60">
        <f t="shared" si="5"/>
        <v>0</v>
      </c>
      <c r="Z116" s="61" t="e">
        <f t="shared" si="6"/>
        <v>#VALUE!</v>
      </c>
    </row>
    <row r="117" spans="1:27" s="155" customFormat="1" x14ac:dyDescent="0.25">
      <c r="A117" s="565" t="s">
        <v>93</v>
      </c>
      <c r="B117" s="561" t="s">
        <v>40</v>
      </c>
      <c r="C117" s="707"/>
      <c r="D117" s="562">
        <v>2021</v>
      </c>
      <c r="E117" s="566" t="s">
        <v>95</v>
      </c>
      <c r="F117" s="793"/>
      <c r="G117" s="800"/>
      <c r="H117" s="75" t="s">
        <v>36</v>
      </c>
      <c r="I117" s="411">
        <v>44408</v>
      </c>
      <c r="J117" s="245"/>
      <c r="K117" s="510"/>
      <c r="L117" s="79" t="e">
        <f t="shared" si="4"/>
        <v>#VALUE!</v>
      </c>
      <c r="M117" s="511"/>
      <c r="N117" s="512"/>
      <c r="O117" s="513"/>
      <c r="P117" s="513"/>
      <c r="Q117" s="513"/>
      <c r="R117" s="513"/>
      <c r="S117" s="513"/>
      <c r="T117" s="513"/>
      <c r="U117" s="513"/>
      <c r="V117" s="513"/>
      <c r="W117" s="513"/>
      <c r="X117" s="514"/>
      <c r="Y117" s="60">
        <f t="shared" si="5"/>
        <v>0</v>
      </c>
      <c r="Z117" s="61" t="e">
        <f t="shared" si="6"/>
        <v>#VALUE!</v>
      </c>
    </row>
    <row r="118" spans="1:27" s="155" customFormat="1" ht="15.75" thickBot="1" x14ac:dyDescent="0.3">
      <c r="A118" s="567" t="s">
        <v>94</v>
      </c>
      <c r="B118" s="561" t="s">
        <v>40</v>
      </c>
      <c r="C118" s="707"/>
      <c r="D118" s="568">
        <v>2021</v>
      </c>
      <c r="E118" s="569" t="s">
        <v>95</v>
      </c>
      <c r="F118" s="793"/>
      <c r="G118" s="801"/>
      <c r="H118" s="225" t="s">
        <v>36</v>
      </c>
      <c r="I118" s="411">
        <v>44408</v>
      </c>
      <c r="J118" s="252"/>
      <c r="K118" s="510"/>
      <c r="L118" s="79" t="e">
        <f t="shared" si="4"/>
        <v>#VALUE!</v>
      </c>
      <c r="M118" s="511"/>
      <c r="N118" s="512"/>
      <c r="O118" s="513"/>
      <c r="P118" s="513"/>
      <c r="Q118" s="513"/>
      <c r="R118" s="513"/>
      <c r="S118" s="513"/>
      <c r="T118" s="513"/>
      <c r="U118" s="513"/>
      <c r="V118" s="513"/>
      <c r="W118" s="513"/>
      <c r="X118" s="514"/>
      <c r="Y118" s="60">
        <f t="shared" si="5"/>
        <v>0</v>
      </c>
      <c r="Z118" s="61" t="e">
        <f t="shared" si="6"/>
        <v>#VALUE!</v>
      </c>
    </row>
    <row r="119" spans="1:27" s="267" customFormat="1" x14ac:dyDescent="0.25">
      <c r="A119" s="560" t="s">
        <v>71</v>
      </c>
      <c r="B119" s="75" t="s">
        <v>41</v>
      </c>
      <c r="C119" s="707"/>
      <c r="D119" s="568">
        <v>2021</v>
      </c>
      <c r="E119" s="563" t="s">
        <v>95</v>
      </c>
      <c r="F119" s="793"/>
      <c r="G119" s="570" t="s">
        <v>59</v>
      </c>
      <c r="H119" s="225" t="s">
        <v>36</v>
      </c>
      <c r="I119" s="411">
        <v>44530</v>
      </c>
      <c r="J119" s="252"/>
      <c r="K119" s="528"/>
      <c r="L119" s="79" t="e">
        <f t="shared" si="4"/>
        <v>#VALUE!</v>
      </c>
      <c r="M119" s="529"/>
      <c r="N119" s="571"/>
      <c r="O119" s="572"/>
      <c r="P119" s="572"/>
      <c r="Q119" s="572"/>
      <c r="R119" s="572"/>
      <c r="S119" s="572"/>
      <c r="T119" s="572"/>
      <c r="U119" s="572"/>
      <c r="V119" s="572"/>
      <c r="W119" s="572"/>
      <c r="X119" s="573"/>
      <c r="Y119" s="60">
        <f t="shared" si="5"/>
        <v>0</v>
      </c>
      <c r="Z119" s="61" t="e">
        <f t="shared" si="6"/>
        <v>#VALUE!</v>
      </c>
    </row>
    <row r="120" spans="1:27" s="267" customFormat="1" x14ac:dyDescent="0.25">
      <c r="A120" s="565" t="s">
        <v>72</v>
      </c>
      <c r="B120" s="75" t="s">
        <v>41</v>
      </c>
      <c r="C120" s="707"/>
      <c r="D120" s="568">
        <v>2021</v>
      </c>
      <c r="E120" s="566" t="s">
        <v>95</v>
      </c>
      <c r="F120" s="793"/>
      <c r="G120" s="800">
        <f>SUM(E119:E122)</f>
        <v>0</v>
      </c>
      <c r="H120" s="225" t="s">
        <v>36</v>
      </c>
      <c r="I120" s="411">
        <v>44530</v>
      </c>
      <c r="J120" s="252"/>
      <c r="K120" s="528"/>
      <c r="L120" s="79" t="e">
        <f t="shared" si="4"/>
        <v>#VALUE!</v>
      </c>
      <c r="M120" s="529"/>
      <c r="N120" s="571"/>
      <c r="O120" s="572"/>
      <c r="P120" s="572"/>
      <c r="Q120" s="572"/>
      <c r="R120" s="572"/>
      <c r="S120" s="572"/>
      <c r="T120" s="572"/>
      <c r="U120" s="572"/>
      <c r="V120" s="572"/>
      <c r="W120" s="572"/>
      <c r="X120" s="573"/>
      <c r="Y120" s="60">
        <f t="shared" si="5"/>
        <v>0</v>
      </c>
      <c r="Z120" s="61" t="e">
        <f t="shared" si="6"/>
        <v>#VALUE!</v>
      </c>
    </row>
    <row r="121" spans="1:27" s="267" customFormat="1" x14ac:dyDescent="0.25">
      <c r="A121" s="565" t="s">
        <v>93</v>
      </c>
      <c r="B121" s="75" t="s">
        <v>41</v>
      </c>
      <c r="C121" s="707"/>
      <c r="D121" s="568">
        <v>2021</v>
      </c>
      <c r="E121" s="566" t="s">
        <v>95</v>
      </c>
      <c r="F121" s="793"/>
      <c r="G121" s="800"/>
      <c r="H121" s="225" t="s">
        <v>36</v>
      </c>
      <c r="I121" s="411">
        <v>44530</v>
      </c>
      <c r="J121" s="252"/>
      <c r="K121" s="528"/>
      <c r="L121" s="79" t="e">
        <f t="shared" si="4"/>
        <v>#VALUE!</v>
      </c>
      <c r="M121" s="529"/>
      <c r="N121" s="571"/>
      <c r="O121" s="572"/>
      <c r="P121" s="572"/>
      <c r="Q121" s="572"/>
      <c r="R121" s="572"/>
      <c r="S121" s="572"/>
      <c r="T121" s="572"/>
      <c r="U121" s="572"/>
      <c r="V121" s="572"/>
      <c r="W121" s="572"/>
      <c r="X121" s="573"/>
      <c r="Y121" s="60">
        <f t="shared" si="5"/>
        <v>0</v>
      </c>
      <c r="Z121" s="61" t="e">
        <f t="shared" si="6"/>
        <v>#VALUE!</v>
      </c>
    </row>
    <row r="122" spans="1:27" s="587" customFormat="1" ht="15.75" thickBot="1" x14ac:dyDescent="0.3">
      <c r="A122" s="574" t="s">
        <v>94</v>
      </c>
      <c r="B122" s="575" t="s">
        <v>41</v>
      </c>
      <c r="C122" s="791"/>
      <c r="D122" s="576">
        <v>2021</v>
      </c>
      <c r="E122" s="577" t="s">
        <v>95</v>
      </c>
      <c r="F122" s="794"/>
      <c r="G122" s="802"/>
      <c r="H122" s="575" t="s">
        <v>36</v>
      </c>
      <c r="I122" s="578">
        <v>44530</v>
      </c>
      <c r="J122" s="579"/>
      <c r="K122" s="580"/>
      <c r="L122" s="581" t="e">
        <f t="shared" si="4"/>
        <v>#VALUE!</v>
      </c>
      <c r="M122" s="582"/>
      <c r="N122" s="583"/>
      <c r="O122" s="584"/>
      <c r="P122" s="584"/>
      <c r="Q122" s="584"/>
      <c r="R122" s="584"/>
      <c r="S122" s="584"/>
      <c r="T122" s="584"/>
      <c r="U122" s="584"/>
      <c r="V122" s="584"/>
      <c r="W122" s="584"/>
      <c r="X122" s="585"/>
      <c r="Y122" s="586">
        <f t="shared" si="5"/>
        <v>0</v>
      </c>
      <c r="Z122" s="61" t="e">
        <f t="shared" si="6"/>
        <v>#VALUE!</v>
      </c>
    </row>
    <row r="123" spans="1:27" s="155" customFormat="1" x14ac:dyDescent="0.25">
      <c r="A123" s="588"/>
      <c r="B123" s="588"/>
      <c r="C123" s="589"/>
      <c r="D123" s="589"/>
      <c r="E123" s="806" t="s">
        <v>14</v>
      </c>
      <c r="F123" s="807">
        <f>SUM(F8:F122)</f>
        <v>0</v>
      </c>
      <c r="G123" s="590"/>
      <c r="H123" s="588"/>
      <c r="I123" s="591"/>
      <c r="J123" s="592"/>
      <c r="K123" s="593"/>
      <c r="L123" s="594" t="s">
        <v>60</v>
      </c>
      <c r="M123" s="595" t="e">
        <f>E8+E10+E11+E16+E18+E23+E28+E33+E34+E61+E67+E72+E73+E81+E82+E87+E89+E90+E92+E93+E97+E98+E102+E103</f>
        <v>#VALUE!</v>
      </c>
      <c r="N123" s="596"/>
      <c r="O123" s="597"/>
      <c r="P123" s="597"/>
      <c r="Q123" s="597"/>
      <c r="R123" s="597"/>
      <c r="S123" s="597"/>
      <c r="T123" s="597"/>
      <c r="U123" s="597"/>
      <c r="V123" s="597"/>
      <c r="W123" s="597"/>
      <c r="X123" s="597"/>
      <c r="Y123" s="597"/>
      <c r="Z123" s="597"/>
    </row>
    <row r="124" spans="1:27" s="155" customFormat="1" x14ac:dyDescent="0.25">
      <c r="A124" s="588"/>
      <c r="B124" s="588"/>
      <c r="C124" s="589"/>
      <c r="D124" s="589"/>
      <c r="E124" s="806"/>
      <c r="F124" s="808"/>
      <c r="G124" s="590"/>
      <c r="H124" s="588"/>
      <c r="I124" s="591"/>
      <c r="J124" s="592"/>
      <c r="K124" s="593"/>
      <c r="L124" s="594" t="s">
        <v>61</v>
      </c>
      <c r="M124" s="595" t="str">
        <f>G14</f>
        <v>Y</v>
      </c>
      <c r="N124" s="596"/>
      <c r="O124" s="597"/>
      <c r="P124" s="597"/>
      <c r="Q124" s="597"/>
      <c r="R124" s="597"/>
      <c r="S124" s="597"/>
      <c r="T124" s="597"/>
      <c r="U124" s="597"/>
      <c r="V124" s="597"/>
      <c r="W124" s="597"/>
      <c r="X124" s="597"/>
      <c r="Y124" s="597"/>
      <c r="Z124" s="597"/>
    </row>
    <row r="125" spans="1:27" s="155" customFormat="1" ht="15.75" thickBot="1" x14ac:dyDescent="0.3">
      <c r="A125" s="588"/>
      <c r="B125" s="588"/>
      <c r="C125" s="589"/>
      <c r="D125" s="589"/>
      <c r="E125" s="806"/>
      <c r="F125" s="808"/>
      <c r="G125" s="590"/>
      <c r="H125" s="588"/>
      <c r="I125" s="591"/>
      <c r="J125" s="592"/>
      <c r="K125" s="593"/>
      <c r="L125" s="594"/>
      <c r="M125" s="595"/>
      <c r="N125" s="596"/>
      <c r="O125" s="597"/>
      <c r="P125" s="597"/>
      <c r="Q125" s="597"/>
      <c r="R125" s="597"/>
      <c r="S125" s="597"/>
      <c r="T125" s="597"/>
      <c r="U125" s="597"/>
      <c r="V125" s="597"/>
      <c r="W125" s="597"/>
      <c r="X125" s="597"/>
      <c r="Y125" s="597"/>
      <c r="Z125" s="597"/>
    </row>
    <row r="126" spans="1:27" ht="15.75" thickBot="1" x14ac:dyDescent="0.3">
      <c r="K126" s="599"/>
      <c r="L126" s="600" t="s">
        <v>62</v>
      </c>
      <c r="M126" s="601"/>
      <c r="N126" s="602"/>
      <c r="O126" s="601">
        <f t="shared" ref="O126:Y126" si="8">SUM(O9:O122)</f>
        <v>0</v>
      </c>
      <c r="P126" s="601">
        <f t="shared" si="8"/>
        <v>0</v>
      </c>
      <c r="Q126" s="601">
        <f t="shared" si="8"/>
        <v>0</v>
      </c>
      <c r="R126" s="601">
        <f t="shared" si="8"/>
        <v>0</v>
      </c>
      <c r="S126" s="601">
        <f t="shared" si="8"/>
        <v>0</v>
      </c>
      <c r="T126" s="601">
        <f t="shared" si="8"/>
        <v>0</v>
      </c>
      <c r="U126" s="601">
        <f t="shared" si="8"/>
        <v>0</v>
      </c>
      <c r="V126" s="601">
        <f t="shared" si="8"/>
        <v>0</v>
      </c>
      <c r="W126" s="601">
        <f t="shared" si="8"/>
        <v>0</v>
      </c>
      <c r="X126" s="601">
        <f t="shared" si="8"/>
        <v>0</v>
      </c>
      <c r="Y126" s="601">
        <f t="shared" si="8"/>
        <v>0</v>
      </c>
      <c r="Z126" s="61"/>
    </row>
    <row r="127" spans="1:27" ht="45" x14ac:dyDescent="0.25">
      <c r="A127" s="603"/>
      <c r="B127" s="604"/>
      <c r="C127" s="603"/>
      <c r="D127" s="605"/>
      <c r="E127" s="606"/>
      <c r="F127" s="606"/>
      <c r="G127" s="607"/>
      <c r="H127" s="608"/>
      <c r="I127" s="604"/>
      <c r="J127" s="609"/>
      <c r="K127" s="610"/>
      <c r="L127" s="611" t="s">
        <v>63</v>
      </c>
      <c r="M127" s="612"/>
      <c r="N127" s="613"/>
      <c r="O127" s="614"/>
      <c r="P127" s="614"/>
      <c r="Q127" s="614"/>
      <c r="R127" s="614"/>
      <c r="S127" s="614"/>
      <c r="T127" s="614"/>
      <c r="U127" s="614"/>
      <c r="V127" s="614"/>
      <c r="W127" s="614"/>
      <c r="X127" s="614"/>
      <c r="Y127" s="615"/>
      <c r="Z127" s="615"/>
      <c r="AA127" s="616"/>
    </row>
    <row r="128" spans="1:27" x14ac:dyDescent="0.25">
      <c r="K128" s="599"/>
      <c r="L128" s="599"/>
      <c r="M128" s="617"/>
      <c r="N128" s="618"/>
      <c r="O128" s="619"/>
      <c r="P128" s="619"/>
      <c r="Q128" s="619"/>
      <c r="R128" s="619"/>
      <c r="S128" s="619"/>
      <c r="T128" s="619"/>
      <c r="U128" s="619"/>
      <c r="V128" s="619"/>
      <c r="W128" s="619"/>
      <c r="X128" s="619"/>
      <c r="Y128" s="619"/>
      <c r="Z128" s="619"/>
      <c r="AA128" s="616"/>
    </row>
    <row r="129" spans="1:27" x14ac:dyDescent="0.25">
      <c r="A129" s="699"/>
      <c r="K129" s="599"/>
      <c r="L129" s="599"/>
      <c r="M129" s="617"/>
      <c r="N129" s="618"/>
      <c r="O129" s="619"/>
      <c r="P129" s="619"/>
      <c r="Q129" s="619"/>
      <c r="R129" s="619"/>
      <c r="S129" s="619"/>
      <c r="T129" s="619"/>
      <c r="U129" s="619"/>
      <c r="V129" s="619"/>
      <c r="W129" s="619"/>
      <c r="X129" s="619"/>
      <c r="Y129" s="619"/>
      <c r="Z129" s="619"/>
      <c r="AA129" s="620"/>
    </row>
    <row r="130" spans="1:27" s="631" customFormat="1" x14ac:dyDescent="0.25">
      <c r="A130" s="621"/>
      <c r="B130" s="622"/>
      <c r="C130" s="622"/>
      <c r="D130" s="622"/>
      <c r="E130" s="623"/>
      <c r="F130" s="623"/>
      <c r="G130" s="624"/>
      <c r="H130" s="622"/>
      <c r="I130" s="622"/>
      <c r="J130" s="625"/>
      <c r="K130" s="626"/>
      <c r="L130" s="626"/>
      <c r="M130" s="627"/>
      <c r="N130" s="628"/>
      <c r="O130" s="629"/>
      <c r="P130" s="629"/>
      <c r="Q130" s="629"/>
      <c r="R130" s="629"/>
      <c r="S130" s="629"/>
      <c r="T130" s="629"/>
      <c r="U130" s="629"/>
      <c r="V130" s="629"/>
      <c r="W130" s="629"/>
      <c r="X130" s="629"/>
      <c r="Y130" s="629"/>
      <c r="Z130" s="629"/>
      <c r="AA130" s="630"/>
    </row>
    <row r="131" spans="1:27" s="632" customFormat="1" x14ac:dyDescent="0.25">
      <c r="A131" s="633" t="s">
        <v>102</v>
      </c>
      <c r="B131" s="634"/>
      <c r="E131" s="635"/>
      <c r="F131" s="635"/>
      <c r="G131" s="636"/>
      <c r="I131" s="637"/>
      <c r="J131" s="638"/>
      <c r="M131" s="639"/>
      <c r="N131" s="640"/>
      <c r="O131" s="637"/>
      <c r="P131" s="637"/>
      <c r="Q131" s="637"/>
      <c r="R131" s="637"/>
      <c r="S131" s="637"/>
      <c r="T131" s="637"/>
      <c r="U131" s="637"/>
      <c r="V131" s="637"/>
      <c r="W131" s="637"/>
      <c r="X131" s="637"/>
      <c r="Y131" s="637"/>
      <c r="Z131" s="637"/>
      <c r="AA131" s="641"/>
    </row>
    <row r="132" spans="1:27" s="303" customFormat="1" ht="15.75" thickBot="1" x14ac:dyDescent="0.3">
      <c r="A132" s="642" t="s">
        <v>102</v>
      </c>
      <c r="B132" s="643"/>
      <c r="C132" s="644"/>
      <c r="D132" s="644"/>
      <c r="E132" s="645"/>
      <c r="F132" s="645"/>
      <c r="G132" s="646"/>
      <c r="H132" s="250"/>
      <c r="I132" s="647"/>
      <c r="J132" s="648"/>
      <c r="K132" s="363"/>
      <c r="L132" s="297"/>
      <c r="M132" s="649"/>
      <c r="N132" s="650"/>
      <c r="O132" s="651"/>
      <c r="P132" s="651"/>
      <c r="Q132" s="651"/>
      <c r="R132" s="651"/>
      <c r="S132" s="651"/>
      <c r="T132" s="651"/>
      <c r="U132" s="651"/>
      <c r="V132" s="651"/>
      <c r="W132" s="651"/>
      <c r="X132" s="652"/>
      <c r="Y132" s="73"/>
      <c r="Z132" s="653"/>
    </row>
    <row r="133" spans="1:27" s="663" customFormat="1" ht="15.75" thickBot="1" x14ac:dyDescent="0.3">
      <c r="A133" s="809" t="s">
        <v>102</v>
      </c>
      <c r="B133" s="654"/>
      <c r="C133" s="812"/>
      <c r="D133" s="655"/>
      <c r="E133" s="656"/>
      <c r="F133" s="656"/>
      <c r="G133" s="803"/>
      <c r="H133" s="655"/>
      <c r="I133" s="657"/>
      <c r="J133" s="658"/>
      <c r="K133" s="658"/>
      <c r="L133" s="658"/>
      <c r="M133" s="658"/>
      <c r="N133" s="659"/>
      <c r="O133" s="660"/>
      <c r="P133" s="660"/>
      <c r="Q133" s="660"/>
      <c r="R133" s="660"/>
      <c r="S133" s="660"/>
      <c r="T133" s="660"/>
      <c r="U133" s="660"/>
      <c r="V133" s="660"/>
      <c r="W133" s="660"/>
      <c r="X133" s="661"/>
      <c r="Y133" s="60">
        <f>SUM(M133:X133)</f>
        <v>0</v>
      </c>
      <c r="Z133" s="662"/>
    </row>
    <row r="134" spans="1:27" s="675" customFormat="1" ht="15.75" thickBot="1" x14ac:dyDescent="0.3">
      <c r="A134" s="810"/>
      <c r="B134" s="664"/>
      <c r="C134" s="813"/>
      <c r="D134" s="665"/>
      <c r="E134" s="666"/>
      <c r="F134" s="666"/>
      <c r="G134" s="804"/>
      <c r="H134" s="667"/>
      <c r="I134" s="668"/>
      <c r="J134" s="669"/>
      <c r="K134" s="669"/>
      <c r="L134" s="670"/>
      <c r="M134" s="671"/>
      <c r="N134" s="672"/>
      <c r="O134" s="668"/>
      <c r="P134" s="668"/>
      <c r="Q134" s="668"/>
      <c r="R134" s="668"/>
      <c r="S134" s="668"/>
      <c r="T134" s="668"/>
      <c r="U134" s="668"/>
      <c r="V134" s="668"/>
      <c r="W134" s="668"/>
      <c r="X134" s="673"/>
      <c r="Y134" s="132">
        <f>SUM(M134:X134)</f>
        <v>0</v>
      </c>
      <c r="Z134" s="674"/>
    </row>
    <row r="135" spans="1:27" s="684" customFormat="1" ht="15.75" thickBot="1" x14ac:dyDescent="0.3">
      <c r="A135" s="811"/>
      <c r="B135" s="676"/>
      <c r="C135" s="814"/>
      <c r="D135" s="677"/>
      <c r="E135" s="678"/>
      <c r="F135" s="678"/>
      <c r="G135" s="805"/>
      <c r="H135" s="677"/>
      <c r="I135" s="679"/>
      <c r="J135" s="680"/>
      <c r="K135" s="680"/>
      <c r="L135" s="680"/>
      <c r="M135" s="681"/>
      <c r="N135" s="682"/>
      <c r="O135" s="679"/>
      <c r="P135" s="679"/>
      <c r="Q135" s="679"/>
      <c r="R135" s="679"/>
      <c r="S135" s="679"/>
      <c r="T135" s="679"/>
      <c r="U135" s="679"/>
      <c r="V135" s="679"/>
      <c r="W135" s="679"/>
      <c r="X135" s="683"/>
      <c r="Y135" s="60">
        <f>SUM(M135:X135)</f>
        <v>0</v>
      </c>
      <c r="Z135" s="662"/>
    </row>
    <row r="136" spans="1:27" s="526" customFormat="1" x14ac:dyDescent="0.25">
      <c r="A136" s="685" t="s">
        <v>102</v>
      </c>
      <c r="B136" s="686"/>
      <c r="C136" s="687"/>
      <c r="D136" s="64"/>
      <c r="E136" s="65"/>
      <c r="F136" s="65"/>
      <c r="G136" s="688"/>
      <c r="H136" s="64"/>
      <c r="I136" s="66"/>
      <c r="J136" s="67"/>
      <c r="K136" s="67"/>
      <c r="L136" s="67"/>
      <c r="M136" s="69"/>
      <c r="N136" s="70"/>
      <c r="O136" s="71"/>
      <c r="P136" s="71"/>
      <c r="Q136" s="71"/>
      <c r="R136" s="71"/>
      <c r="S136" s="71"/>
      <c r="T136" s="71"/>
      <c r="U136" s="71"/>
      <c r="V136" s="71"/>
      <c r="W136" s="71"/>
      <c r="X136" s="72"/>
      <c r="Y136" s="73">
        <f>SUM(M136:X136)</f>
        <v>0</v>
      </c>
      <c r="Z136" s="689"/>
    </row>
    <row r="137" spans="1:27" x14ac:dyDescent="0.25">
      <c r="A137" s="10"/>
      <c r="B137" s="10"/>
      <c r="C137" s="10"/>
      <c r="D137" s="10"/>
      <c r="E137" s="690"/>
      <c r="F137" s="690"/>
      <c r="G137" s="10"/>
      <c r="H137" s="10"/>
      <c r="I137" s="10"/>
      <c r="J137" s="10"/>
      <c r="K137" s="10"/>
      <c r="L137" s="10"/>
      <c r="M137" s="10"/>
      <c r="N137" s="691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692"/>
    </row>
    <row r="138" spans="1:27" x14ac:dyDescent="0.25">
      <c r="A138" s="10"/>
      <c r="B138" s="10"/>
      <c r="C138" s="10"/>
      <c r="D138" s="10"/>
      <c r="E138" s="690"/>
      <c r="F138" s="690"/>
      <c r="G138" s="10"/>
      <c r="H138" s="10"/>
      <c r="I138" s="10"/>
      <c r="J138" s="10"/>
      <c r="K138" s="10"/>
      <c r="L138" s="10"/>
      <c r="M138" s="10"/>
      <c r="N138" s="691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692"/>
    </row>
    <row r="139" spans="1:27" x14ac:dyDescent="0.25">
      <c r="A139" s="10"/>
      <c r="B139" s="10"/>
      <c r="C139" s="10"/>
      <c r="D139" s="10"/>
      <c r="E139" s="690"/>
      <c r="F139" s="690"/>
      <c r="G139" s="10"/>
      <c r="H139" s="10"/>
      <c r="I139" s="10"/>
      <c r="J139" s="10"/>
      <c r="K139" s="10"/>
      <c r="L139" s="10"/>
      <c r="M139" s="10"/>
      <c r="N139" s="691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692"/>
    </row>
    <row r="140" spans="1:27" x14ac:dyDescent="0.25">
      <c r="A140" s="10"/>
      <c r="B140" s="693" t="s">
        <v>64</v>
      </c>
      <c r="C140" s="10"/>
      <c r="D140" s="10"/>
      <c r="E140" s="690"/>
      <c r="F140" s="690"/>
      <c r="G140" s="10"/>
      <c r="H140" s="10"/>
      <c r="I140" s="10"/>
      <c r="J140" s="10"/>
      <c r="K140" s="10"/>
      <c r="L140" s="10"/>
      <c r="M140" s="10"/>
      <c r="N140" s="691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603"/>
    </row>
    <row r="141" spans="1:27" x14ac:dyDescent="0.25">
      <c r="A141" s="694" t="s">
        <v>65</v>
      </c>
      <c r="B141" s="695"/>
      <c r="C141" s="10"/>
      <c r="D141" s="10"/>
      <c r="E141" s="690"/>
      <c r="F141" s="690"/>
      <c r="G141" s="10"/>
      <c r="H141" s="10"/>
      <c r="I141" s="10"/>
      <c r="J141" s="10"/>
      <c r="K141" s="10"/>
      <c r="L141" s="10"/>
      <c r="M141" s="10"/>
      <c r="N141" s="691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603"/>
    </row>
    <row r="142" spans="1:27" x14ac:dyDescent="0.25">
      <c r="A142" s="694" t="s">
        <v>66</v>
      </c>
      <c r="B142" s="695"/>
      <c r="C142" s="10"/>
      <c r="D142" s="10"/>
      <c r="E142" s="690"/>
      <c r="F142" s="690"/>
      <c r="G142" s="10"/>
      <c r="H142" s="10"/>
      <c r="I142" s="10"/>
      <c r="J142" s="10"/>
      <c r="K142" s="10"/>
      <c r="L142" s="10"/>
      <c r="M142" s="10"/>
      <c r="N142" s="691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696"/>
    </row>
    <row r="143" spans="1:27" x14ac:dyDescent="0.25">
      <c r="A143" s="694" t="s">
        <v>67</v>
      </c>
      <c r="B143" s="695"/>
      <c r="C143" s="10"/>
      <c r="D143" s="10"/>
      <c r="E143" s="690"/>
      <c r="F143" s="690"/>
      <c r="G143" s="10"/>
      <c r="H143" s="10"/>
      <c r="I143" s="10"/>
      <c r="J143" s="10"/>
      <c r="K143" s="10"/>
      <c r="L143" s="10"/>
      <c r="M143" s="10"/>
      <c r="N143" s="691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696"/>
    </row>
    <row r="144" spans="1:27" x14ac:dyDescent="0.25">
      <c r="A144" s="694" t="s">
        <v>68</v>
      </c>
      <c r="B144" s="695"/>
      <c r="C144" s="10"/>
      <c r="D144" s="10"/>
      <c r="E144" s="690"/>
      <c r="F144" s="690"/>
      <c r="G144" s="10"/>
      <c r="H144" s="10"/>
      <c r="I144" s="10"/>
      <c r="J144" s="10"/>
      <c r="K144" s="10"/>
      <c r="L144" s="10"/>
      <c r="M144" s="10"/>
      <c r="N144" s="691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696"/>
    </row>
    <row r="145" spans="1:27" x14ac:dyDescent="0.25">
      <c r="A145" s="694" t="s">
        <v>69</v>
      </c>
      <c r="B145" s="695"/>
      <c r="C145" s="10"/>
      <c r="D145" s="10"/>
      <c r="E145" s="690"/>
      <c r="F145" s="690"/>
      <c r="G145" s="10"/>
      <c r="H145" s="10"/>
      <c r="I145" s="10"/>
      <c r="J145" s="10"/>
      <c r="K145" s="10"/>
      <c r="L145" s="10"/>
      <c r="M145" s="10"/>
      <c r="N145" s="691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696"/>
    </row>
    <row r="146" spans="1:27" x14ac:dyDescent="0.25">
      <c r="A146" s="694" t="s">
        <v>70</v>
      </c>
      <c r="B146" s="695"/>
      <c r="C146" s="10"/>
      <c r="D146" s="10"/>
      <c r="E146" s="690"/>
      <c r="F146" s="690"/>
      <c r="G146" s="10"/>
      <c r="H146" s="10"/>
      <c r="I146" s="10"/>
      <c r="J146" s="10"/>
      <c r="K146" s="10"/>
      <c r="L146" s="10"/>
      <c r="M146" s="10"/>
      <c r="N146" s="691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696"/>
    </row>
    <row r="147" spans="1:27" x14ac:dyDescent="0.25">
      <c r="A147" s="694" t="s">
        <v>73</v>
      </c>
      <c r="B147" s="695"/>
      <c r="C147" s="10"/>
      <c r="D147" s="10"/>
      <c r="E147" s="690"/>
      <c r="F147" s="690"/>
      <c r="G147" s="10"/>
      <c r="H147" s="10"/>
      <c r="I147" s="10"/>
      <c r="J147" s="10"/>
      <c r="K147" s="10"/>
      <c r="L147" s="10"/>
      <c r="M147" s="10"/>
      <c r="N147" s="691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696"/>
    </row>
    <row r="148" spans="1:27" x14ac:dyDescent="0.25">
      <c r="A148" s="694" t="s">
        <v>74</v>
      </c>
      <c r="B148" s="695"/>
      <c r="C148" s="10"/>
      <c r="D148" s="10"/>
      <c r="E148" s="690"/>
      <c r="F148" s="690"/>
      <c r="G148" s="10"/>
      <c r="H148" s="10"/>
      <c r="I148" s="10"/>
      <c r="J148" s="10"/>
      <c r="K148" s="10"/>
      <c r="L148" s="10"/>
      <c r="M148" s="10"/>
      <c r="N148" s="691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696"/>
    </row>
    <row r="149" spans="1:27" x14ac:dyDescent="0.25">
      <c r="A149" s="694" t="s">
        <v>75</v>
      </c>
      <c r="B149" s="695"/>
      <c r="C149" s="10"/>
      <c r="D149" s="10"/>
      <c r="E149" s="690"/>
      <c r="F149" s="690"/>
      <c r="G149" s="10"/>
      <c r="H149" s="10"/>
      <c r="I149" s="10"/>
      <c r="J149" s="10"/>
      <c r="K149" s="10"/>
      <c r="L149" s="10"/>
      <c r="M149" s="10"/>
      <c r="N149" s="691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696"/>
    </row>
    <row r="150" spans="1:27" x14ac:dyDescent="0.25">
      <c r="A150" s="694" t="s">
        <v>76</v>
      </c>
      <c r="B150" s="697"/>
    </row>
    <row r="151" spans="1:27" x14ac:dyDescent="0.25">
      <c r="A151" s="694" t="s">
        <v>77</v>
      </c>
      <c r="B151" s="697"/>
    </row>
    <row r="152" spans="1:27" x14ac:dyDescent="0.25">
      <c r="A152" s="694" t="s">
        <v>78</v>
      </c>
      <c r="B152" s="697"/>
    </row>
    <row r="153" spans="1:27" x14ac:dyDescent="0.25">
      <c r="A153" s="694" t="s">
        <v>79</v>
      </c>
      <c r="B153" s="697"/>
    </row>
    <row r="154" spans="1:27" x14ac:dyDescent="0.25">
      <c r="A154" s="694" t="s">
        <v>80</v>
      </c>
      <c r="B154" s="697"/>
    </row>
    <row r="155" spans="1:27" x14ac:dyDescent="0.25">
      <c r="A155" s="694" t="s">
        <v>81</v>
      </c>
      <c r="B155" s="697"/>
    </row>
    <row r="156" spans="1:27" x14ac:dyDescent="0.25">
      <c r="A156" s="694" t="s">
        <v>82</v>
      </c>
      <c r="B156" s="697"/>
    </row>
    <row r="157" spans="1:27" x14ac:dyDescent="0.25">
      <c r="A157" s="694" t="s">
        <v>83</v>
      </c>
      <c r="B157" s="697"/>
    </row>
    <row r="158" spans="1:27" x14ac:dyDescent="0.25">
      <c r="A158" s="694" t="s">
        <v>84</v>
      </c>
      <c r="B158" s="697"/>
    </row>
    <row r="159" spans="1:27" x14ac:dyDescent="0.25">
      <c r="A159" s="694" t="s">
        <v>85</v>
      </c>
      <c r="B159" s="697"/>
    </row>
    <row r="160" spans="1:27" x14ac:dyDescent="0.25">
      <c r="A160" s="694" t="s">
        <v>86</v>
      </c>
      <c r="B160" s="697"/>
    </row>
    <row r="161" spans="1:2" x14ac:dyDescent="0.25">
      <c r="A161" s="694" t="s">
        <v>87</v>
      </c>
      <c r="B161" s="697"/>
    </row>
    <row r="162" spans="1:2" x14ac:dyDescent="0.25">
      <c r="A162" s="694" t="s">
        <v>88</v>
      </c>
      <c r="B162" s="697"/>
    </row>
    <row r="163" spans="1:2" x14ac:dyDescent="0.25">
      <c r="A163" s="694" t="s">
        <v>89</v>
      </c>
      <c r="B163" s="697"/>
    </row>
    <row r="164" spans="1:2" x14ac:dyDescent="0.25">
      <c r="A164" s="694" t="s">
        <v>90</v>
      </c>
      <c r="B164" s="697"/>
    </row>
    <row r="165" spans="1:2" x14ac:dyDescent="0.25">
      <c r="A165" s="694" t="s">
        <v>91</v>
      </c>
      <c r="B165" s="697"/>
    </row>
    <row r="166" spans="1:2" x14ac:dyDescent="0.25">
      <c r="A166" s="694" t="s">
        <v>92</v>
      </c>
      <c r="B166" s="697"/>
    </row>
    <row r="167" spans="1:2" x14ac:dyDescent="0.25">
      <c r="A167" s="694" t="s">
        <v>96</v>
      </c>
      <c r="B167" s="697"/>
    </row>
    <row r="168" spans="1:2" x14ac:dyDescent="0.25">
      <c r="A168" s="694" t="s">
        <v>97</v>
      </c>
      <c r="B168" s="697"/>
    </row>
    <row r="169" spans="1:2" x14ac:dyDescent="0.25">
      <c r="A169" s="694" t="s">
        <v>98</v>
      </c>
      <c r="B169" s="697"/>
    </row>
    <row r="170" spans="1:2" x14ac:dyDescent="0.25">
      <c r="A170" s="694" t="s">
        <v>99</v>
      </c>
      <c r="B170" s="697"/>
    </row>
    <row r="171" spans="1:2" x14ac:dyDescent="0.25">
      <c r="A171" s="694" t="s">
        <v>100</v>
      </c>
      <c r="B171" s="697"/>
    </row>
    <row r="172" spans="1:2" x14ac:dyDescent="0.25">
      <c r="A172" s="694" t="s">
        <v>101</v>
      </c>
      <c r="B172" s="697"/>
    </row>
    <row r="173" spans="1:2" x14ac:dyDescent="0.25">
      <c r="A173" s="694"/>
      <c r="B173" s="697"/>
    </row>
    <row r="174" spans="1:2" x14ac:dyDescent="0.25">
      <c r="A174" s="694"/>
      <c r="B174" s="697"/>
    </row>
    <row r="175" spans="1:2" x14ac:dyDescent="0.25">
      <c r="A175" s="694"/>
      <c r="B175" s="697"/>
    </row>
    <row r="176" spans="1:2" x14ac:dyDescent="0.25">
      <c r="A176" s="694"/>
      <c r="B176" s="697"/>
    </row>
    <row r="177" spans="1:2" x14ac:dyDescent="0.25">
      <c r="A177" s="694"/>
      <c r="B177" s="697"/>
    </row>
    <row r="178" spans="1:2" x14ac:dyDescent="0.25">
      <c r="A178" s="694"/>
      <c r="B178" s="697"/>
    </row>
    <row r="179" spans="1:2" x14ac:dyDescent="0.25">
      <c r="A179" s="694"/>
      <c r="B179" s="697"/>
    </row>
    <row r="180" spans="1:2" x14ac:dyDescent="0.25">
      <c r="A180" s="694"/>
      <c r="B180" s="697"/>
    </row>
    <row r="181" spans="1:2" x14ac:dyDescent="0.25">
      <c r="A181" s="694"/>
      <c r="B181" s="697"/>
    </row>
    <row r="182" spans="1:2" x14ac:dyDescent="0.25">
      <c r="A182" s="694"/>
      <c r="B182" s="697"/>
    </row>
    <row r="183" spans="1:2" x14ac:dyDescent="0.25">
      <c r="A183" s="694"/>
      <c r="B183" s="697"/>
    </row>
    <row r="184" spans="1:2" x14ac:dyDescent="0.25">
      <c r="A184" s="694"/>
      <c r="B184" s="697"/>
    </row>
    <row r="185" spans="1:2" x14ac:dyDescent="0.25">
      <c r="A185" s="694"/>
      <c r="B185" s="697"/>
    </row>
    <row r="186" spans="1:2" x14ac:dyDescent="0.25">
      <c r="A186" s="694"/>
      <c r="B186" s="697"/>
    </row>
    <row r="187" spans="1:2" x14ac:dyDescent="0.25">
      <c r="A187" s="694"/>
      <c r="B187" s="697"/>
    </row>
    <row r="188" spans="1:2" x14ac:dyDescent="0.25">
      <c r="A188" s="694"/>
      <c r="B188" s="697"/>
    </row>
  </sheetData>
  <autoFilter ref="A7:AA124" xr:uid="{00000000-0009-0000-0000-000002000000}"/>
  <mergeCells count="75">
    <mergeCell ref="G133:G135"/>
    <mergeCell ref="E123:E125"/>
    <mergeCell ref="F123:F125"/>
    <mergeCell ref="A133:A135"/>
    <mergeCell ref="C133:C135"/>
    <mergeCell ref="C106:C122"/>
    <mergeCell ref="F106:F122"/>
    <mergeCell ref="N107:N110"/>
    <mergeCell ref="G108:G110"/>
    <mergeCell ref="G112:G114"/>
    <mergeCell ref="G116:G118"/>
    <mergeCell ref="G120:G122"/>
    <mergeCell ref="A96:A100"/>
    <mergeCell ref="C96:C100"/>
    <mergeCell ref="F96:F100"/>
    <mergeCell ref="G96:G100"/>
    <mergeCell ref="A101:A105"/>
    <mergeCell ref="C101:C105"/>
    <mergeCell ref="F101:F105"/>
    <mergeCell ref="G101:G105"/>
    <mergeCell ref="A91:A95"/>
    <mergeCell ref="C91:C95"/>
    <mergeCell ref="F91:F95"/>
    <mergeCell ref="G91:G95"/>
    <mergeCell ref="A80:A84"/>
    <mergeCell ref="C80:C84"/>
    <mergeCell ref="F80:F84"/>
    <mergeCell ref="G80:G84"/>
    <mergeCell ref="A85:A87"/>
    <mergeCell ref="F85:F87"/>
    <mergeCell ref="G85:G86"/>
    <mergeCell ref="F71:F73"/>
    <mergeCell ref="G71:G73"/>
    <mergeCell ref="A74:A79"/>
    <mergeCell ref="C74:C79"/>
    <mergeCell ref="F74:F79"/>
    <mergeCell ref="G74:G79"/>
    <mergeCell ref="A67:A70"/>
    <mergeCell ref="C67:C70"/>
    <mergeCell ref="F67:F70"/>
    <mergeCell ref="G67:G70"/>
    <mergeCell ref="A55:A59"/>
    <mergeCell ref="F55:F59"/>
    <mergeCell ref="G55:G59"/>
    <mergeCell ref="A62:A66"/>
    <mergeCell ref="C62:C66"/>
    <mergeCell ref="F62:F66"/>
    <mergeCell ref="G62:G66"/>
    <mergeCell ref="F32:F34"/>
    <mergeCell ref="A35:A39"/>
    <mergeCell ref="C35:C60"/>
    <mergeCell ref="F35:F39"/>
    <mergeCell ref="G36:G39"/>
    <mergeCell ref="A40:A44"/>
    <mergeCell ref="F40:F44"/>
    <mergeCell ref="G40:G44"/>
    <mergeCell ref="A45:A49"/>
    <mergeCell ref="F45:F49"/>
    <mergeCell ref="G45:G49"/>
    <mergeCell ref="A50:A54"/>
    <mergeCell ref="F50:F54"/>
    <mergeCell ref="G50:G54"/>
    <mergeCell ref="A17:A21"/>
    <mergeCell ref="C17:C31"/>
    <mergeCell ref="F17:F31"/>
    <mergeCell ref="G17:G21"/>
    <mergeCell ref="A22:A26"/>
    <mergeCell ref="G22:G26"/>
    <mergeCell ref="A27:A31"/>
    <mergeCell ref="G28:G31"/>
    <mergeCell ref="B1:E1"/>
    <mergeCell ref="A9:A13"/>
    <mergeCell ref="C9:C13"/>
    <mergeCell ref="F9:F13"/>
    <mergeCell ref="G9:G13"/>
  </mergeCells>
  <hyperlinks>
    <hyperlink ref="A9" location="'Blue Ridge'!A1" display="Blue Ridge" xr:uid="{CEE9B64F-DFCC-4AFF-A651-E8281EA1963D}"/>
    <hyperlink ref="A17" location="Crestmills!A1" display="Crest Mills" xr:uid="{2A3CB92A-E6C8-4F49-9C8F-9780B711438A}"/>
    <hyperlink ref="A32" location="Durakleen!A1" display="Durakleen" xr:uid="{0266E3B1-0518-4118-9E7A-91B75F8F72A3}"/>
    <hyperlink ref="A61" location="Fossil!A1" display="Fossil" xr:uid="{074BBD47-7527-4488-9623-1AD449530DAA}"/>
    <hyperlink ref="A62" location="Getracan!A1" display="Getracan" xr:uid="{035AA221-1AED-4754-A847-3148C5F61428}"/>
    <hyperlink ref="A67" location="'Jay Companies'!A1" display="Jay Companies" xr:uid="{1982EC4D-F9BC-48CB-B84C-88843D0A2CEB}"/>
    <hyperlink ref="A71" location="Kennedy!A1" display="Kennedy Int'l" xr:uid="{F35D7318-C00C-4447-964D-D736415D5817}"/>
    <hyperlink ref="A74" location="'Kohl''s'!A1" display="Kohl's" xr:uid="{975110DB-1BCF-49CE-8F7F-FB1B7BF267EC}"/>
    <hyperlink ref="A80" location="'LF Living Style'!A1" display="LF Centenial - Living style" xr:uid="{F37AC32D-42C9-4BD9-ADF6-9FD510EACF82}"/>
    <hyperlink ref="A88" location="NBG!A1" display="NBG Lights" xr:uid="{CA69807D-4ED5-4C47-A551-F8D0101E22D0}"/>
    <hyperlink ref="A89" location="RUYI!A1" display="RUYI" xr:uid="{08881A5D-86B0-4B3C-B692-375BD246EB89}"/>
    <hyperlink ref="A91" location="Sears!A1" display="Sears" xr:uid="{C5AC56F7-97A5-41D8-BB4E-ABC5B5DA7166}"/>
    <hyperlink ref="A96" location="'Strategic Partners'!A1" display="Strategic Partners" xr:uid="{9629AD84-9DD3-4B68-A35B-0727170DC210}"/>
    <hyperlink ref="A101" location="'Top Brands'!A1" display="Top Brands" xr:uid="{3FF61A12-8EBD-4350-B691-E9DE02755B29}"/>
    <hyperlink ref="A106" location="'Town &amp; Country'!A1" display="Town &amp; country" xr:uid="{1C6749AE-E95C-4172-B02E-A2BA313F57B4}"/>
    <hyperlink ref="A35:A39" location="Falabella!A1" display="Falabella Colombia " xr:uid="{1623E060-FF14-4319-8EB0-61BEA66A3479}"/>
    <hyperlink ref="A40:A44" location="Falabella!A1" display="Falabella Retail (Chili) cat 1, 2, 4" xr:uid="{2D6E19D5-556A-4771-A7CB-80E707655B4B}"/>
    <hyperlink ref="A45:A49" location="Falabella!A1" display="Falabella Retail (Chili) luggage cat 5" xr:uid="{2309A8B0-E559-497A-93D8-A71C1959534D}"/>
    <hyperlink ref="A50:A54" location="Falabella!A1" display="Falabella Saga (Pérou) cat 1,2,4" xr:uid="{91132C4B-D993-4412-9D1D-F6A10E6D3D29}"/>
    <hyperlink ref="A55:A59" location="Falabella!A1" display="Falabella Saga (Pérou) cat 5 luggage" xr:uid="{76EE1992-404F-4519-B709-2C9BBDE69FD1}"/>
    <hyperlink ref="A90" location="Sakar!A1" display="Sakar" xr:uid="{346F950D-8B3D-4FED-8517-2EEAE7584CB9}"/>
    <hyperlink ref="A16" location="'C&amp;A Marketing'!A1" display="C and A Marketing" xr:uid="{8519DC74-FD40-4DC2-8832-71130011AD99}"/>
    <hyperlink ref="A14" location="'C&amp;O Apparel'!A1" display=" C&amp;O Apparel" xr:uid="{83DCBE86-A1CC-421F-A739-415C04EEE67D}"/>
    <hyperlink ref="A133" location="'ELLE Hôtel Chala Mar'!A1" display="ELLE Hôtel Chala Mar" xr:uid="{13D88221-015E-4D98-A09F-83B62DEDE638}"/>
    <hyperlink ref="A15" location="'Collaboration Hearst'!A1" display="Collaboration Hearst" xr:uid="{CCAE5F47-D75E-4D96-848A-7D661E4F1B2A}"/>
    <hyperlink ref="A131" location="'Collaboration Hearst'!A1" display="Collaboration Hearst" xr:uid="{6830E5F1-40D7-4E7C-A16B-CA8300699D4B}"/>
    <hyperlink ref="A85" location="Nebula!A1" display="Nebula " xr:uid="{6B2868FA-F70A-437C-9EA1-A4EC58FEB101}"/>
    <hyperlink ref="A8" location="'Alta Sales '!A1" display="Alta sales" xr:uid="{3DB1E58B-EB79-4968-B4AD-5ADEC636BFAB}"/>
  </hyperlink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BIZNAR Jasmine</dc:creator>
  <cp:lastModifiedBy>BIZNAR Jasmine</cp:lastModifiedBy>
  <dcterms:created xsi:type="dcterms:W3CDTF">2021-03-04T09:01:23Z</dcterms:created>
  <dcterms:modified xsi:type="dcterms:W3CDTF">2021-03-04T09:23:44Z</dcterms:modified>
</cp:coreProperties>
</file>