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88D18345-47B2-4F1F-9234-2193F397E30F}" xr6:coauthVersionLast="47" xr6:coauthVersionMax="47" xr10:uidLastSave="{00000000-0000-0000-0000-000000000000}"/>
  <bookViews>
    <workbookView xWindow="-120" yWindow="-120" windowWidth="29040" windowHeight="15840" activeTab="1" xr2:uid="{CB62B00C-C442-4AEB-8F69-532AE57F89D9}"/>
  </bookViews>
  <sheets>
    <sheet name="Accueil" sheetId="3" r:id="rId1"/>
    <sheet name="source" sheetId="1" r:id="rId2"/>
    <sheet name="parametre" sheetId="2" r:id="rId3"/>
  </sheets>
  <functionGroups builtInGroupCount="19"/>
  <definedNames>
    <definedName name="caveau">Tab_Caveau[Caveau]</definedName>
    <definedName name="Libre">Tab_LibouConc[Libre ou concédé]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K8" i="1"/>
  <c r="R8" i="1" s="1"/>
  <c r="L8" i="1"/>
  <c r="D7" i="1"/>
  <c r="K7" i="1"/>
  <c r="R7" i="1" s="1"/>
  <c r="L7" i="1"/>
  <c r="D6" i="1"/>
  <c r="K6" i="1"/>
  <c r="L6" i="1"/>
  <c r="D5" i="1"/>
  <c r="K5" i="1"/>
  <c r="R5" i="1" s="1"/>
  <c r="L5" i="1"/>
  <c r="D4" i="1"/>
  <c r="K4" i="1"/>
  <c r="D3" i="1"/>
  <c r="K3" i="1"/>
  <c r="L3" i="1"/>
  <c r="M8" i="1" a="1"/>
  <c r="M7" i="1" a="1"/>
  <c r="M6" i="1" a="1"/>
  <c r="M5" i="1" a="1"/>
  <c r="M3" i="1" a="1"/>
  <c r="M8" i="1" l="1"/>
  <c r="M7" i="1"/>
  <c r="R6" i="1"/>
  <c r="M6" i="1"/>
  <c r="M5" i="1"/>
  <c r="R4" i="1"/>
  <c r="R3" i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<sst xmlns="http://schemas.openxmlformats.org/spreadsheetml/2006/main" count="44" uniqueCount="33">
  <si>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</si>
  <si>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</si>
  <si>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</si>
  <si>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</si>
  <si>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</si>
  <si>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</si>
  <si>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</si>
  <si>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</si>
  <si>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</si>
  <si>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</si>
  <si>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</si>
  <si>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</si>
  <si>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</si>
  <si>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</si>
  <si>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</si>
  <si>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</si>
  <si>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</si>
  <si>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</si>
  <si>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</si>
  <si>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</si>
  <si>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</si>
  <si>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</si>
  <si>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</si>
  <si>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Kolom1</t>
  </si>
  <si>
    <t>Kolom2</t>
  </si>
  <si>
    <t>dd</t>
  </si>
  <si>
    <t>ddd</t>
  </si>
  <si>
    <t>14/08/2022</t>
  </si>
  <si>
    <t>20</t>
  </si>
  <si>
    <t>ccccc</t>
  </si>
  <si>
    <t/>
  </si>
  <si>
    <t>az</t>
  </si>
  <si>
    <t>01/08/1880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</si>
</sst>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d/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0" xfId="0" applyNumberFormat="1"/>
    <xf numFmtId="0" fontId="0" fillId="2" borderId="2" xfId="0" applyNumberFormat="1" applyFill="1" applyBorder="1" applyAlignment="1">
      <alignment horizontal="center" vertical="center" wrapText="1"/>
    </xf>
    <xf numFmtId="0" fontId="0" fillId="2" borderId="0" xfId="0" applyNumberFormat="1" applyFill="1"/>
    <xf numFmtId="165" fontId="0" fillId="0" borderId="5" xfId="0" applyNumberFormat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22"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fill>
        <patternFill patternType="solid">
          <fgColor indexed="64"/>
          <bgColor theme="7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02758-43A2-4611-A07B-AF3F816F13BB}" name="Tab_bdd" displayName="Tab_bdd" ref="A2:R8" totalsRowShown="0" headerRowDxfId="21" headerRowBorderDxfId="20" tableBorderDxfId="19" totalsRowBorderDxfId="18">
  <autoFilter ref="A2:R8" xr:uid="{59602758-43A2-4611-A07B-AF3F816F13BB}"/>
  <tableColumns count="18">
    <tableColumn id="1" xr3:uid="{1E928ACC-B084-4314-9FB6-54DE93D4BAAF}" name="N° Concession" dataDxfId="17"/>
    <tableColumn id="2" xr3:uid="{8ED29E57-E062-4E6C-88DC-C48A6B494747}" name="Section" dataDxfId="16"/>
    <tableColumn id="3" xr3:uid="{E1638DED-342E-4251-83FA-11722B50F4A2}" name="Rang" dataDxfId="15"/>
    <tableColumn id="4" xr3:uid="{0119152D-4853-436A-BBDE-F1614267DAB3}" name="Code emplacement" dataDxfId="14">
      <calculatedColumnFormula>IF(ISBLANK(A3),"-",A3&amp;"-"&amp;B3&amp;"-"&amp;C3)</calculatedColumnFormula>
    </tableColumn>
    <tableColumn id="5" xr3:uid="{C5128DD8-EEA6-4E2D-B994-42BF99743555}" name="Libre ou Concédé" dataDxfId="13"/>
    <tableColumn id="6" xr3:uid="{860A0048-F6B3-41AB-AD3B-5E6638B88FDE}" name="Type de Concession" dataDxfId="12"/>
    <tableColumn id="7" xr3:uid="{347B8FF3-FBA2-477F-9D11-160D3DFFFE29}" name="Famille" dataDxfId="11"/>
    <tableColumn id="8" xr3:uid="{B7283E89-83D6-403B-B00D-33895E4C83E2}" name="Concession actuelle" dataDxfId="10"/>
    <tableColumn id="9" xr3:uid="{92450C6E-B68B-49C5-A01F-08D021A04D58}" name="Date de Début" dataDxfId="9"/>
    <tableColumn id="10" xr3:uid="{EB0B73E1-E78E-4144-A6C3-FB26552C5987}" name="Durée" dataDxfId="8"/>
    <tableColumn id="11" xr3:uid="{C6F4470B-74B2-462B-86D7-637D6D9032F2}" name="Date de fin" dataDxfId="7">
      <calculatedColumnFormula>IFERROR(IF(COUNTA(I3:J3)&lt;&gt;2,"",IF(J3="P","Perpétuité",IF(ISTEXT(I3),LEFT(Tab_bdd[[#This Row],[Date de Début]],6)&amp;RIGHT(Tab_bdd[[#This Row],[Date de Début]],4)+Tab_bdd[[#This Row],[Durée]],DATE(YEAR(I3)+A3,MONTH(I3),DAY(I3)-1)))),"???")</calculatedColumnFormula>
    </tableColumn>
    <tableColumn id="17" xr3:uid="{138DD2FD-2995-4FD8-9BD6-637B64931527}" name="Kolom1" dataDxfId="6">
      <calculatedColumnFormula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calculatedColumnFormula>
    </tableColumn>
    <tableColumn id="18" xr3:uid="{21B0D96E-EAB9-4D62-9E4A-3F33313A542D}" name="Kolom2" dataDxfId="5">
      <calculatedColumnFormula array="1">datefin(Tab_bdd[[#This Row],[Date de Début]],Tab_bdd[[#This Row],[Durée]])</calculatedColumnFormula>
    </tableColumn>
    <tableColumn id="12" xr3:uid="{B827354F-8574-494C-A81E-754AFB487D22}" name="Adresse du concessionnaire actuel" dataDxfId="4"/>
    <tableColumn id="13" xr3:uid="{A4C53DBE-4D4D-453E-9C4B-AF7CB944FEFE}" name="Téléphone" dataDxfId="3"/>
    <tableColumn id="14" xr3:uid="{C0E6F6F5-7DAE-42AF-BCC0-5188D12F89AD}" name="Mail" dataDxfId="2"/>
    <tableColumn id="15" xr3:uid="{056BE31D-AF51-4211-85F9-FBB77E1916F9}" name="Observation" dataDxfId="1"/>
    <tableColumn id="16" xr3:uid="{1DF87915-CF31-4F7F-AB35-76F27FFAC12B}" name="Recherches" dataDxfId="0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7BE10-E0C8-4E2F-A7CD-EC571BA723D3}" name="Tab_LibouConc" displayName="Tab_LibouConc" ref="A1:A3" totalsRowShown="0">
  <autoFilter ref="A1:A3" xr:uid="{B027BE10-E0C8-4E2F-A7CD-EC571BA723D3}"/>
  <tableColumns count="1">
    <tableColumn id="1" xr3:uid="{FA4409BA-D48C-40B5-BCDF-C28DB8F78560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AA76-5FB4-4063-B1D7-16DD4895EB94}" name="Tab_Caveau" displayName="Tab_Caveau" ref="C1:C4" totalsRowShown="0">
  <autoFilter ref="C1:C4" xr:uid="{DA16AA76-5FB4-4063-B1D7-16DD4895EB94}"/>
  <tableColumns count="1">
    <tableColumn id="1" xr3:uid="{C7B4C020-85D3-4AE4-9221-4EECD83DA33D}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F687-6814-44C4-B231-61DD74A53831}">
  <sheetPr codeName="Feuil3"/>
  <dimension ref="A1"/>
  <sheetViews>
    <sheetView workbookViewId="0">
      <selection activeCell="A37" sqref="A37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58AE-C1D1-4BA1-9A7C-42475DB07912}">
  <sheetPr codeName="Feuil1"/>
  <dimension ref="A1:R8"/>
  <sheetViews>
    <sheetView tabSelected="1" workbookViewId="0">
      <selection activeCell="J9" sqref="J9"/>
    </sheetView>
  </sheetViews>
  <sheetFormatPr baseColWidth="10" defaultColWidth="11.42578125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7" width="40.85546875" bestFit="1" customWidth="1"/>
    <col min="8" max="8" width="35.28515625" bestFit="1" customWidth="1"/>
    <col min="9" max="9" width="15.85546875" customWidth="1"/>
    <col min="11" max="11" width="12.85546875" customWidth="1"/>
    <col min="12" max="12" width="12.28515625" style="9" bestFit="1" customWidth="1"/>
    <col min="13" max="13" width="12.85546875" style="11" customWidth="1"/>
    <col min="14" max="14" width="45.140625" bestFit="1" customWidth="1"/>
    <col min="15" max="15" width="12.7109375" bestFit="1" customWidth="1"/>
    <col min="16" max="16" width="28.85546875" bestFit="1" customWidth="1"/>
    <col min="17" max="17" width="53.5703125" bestFit="1" customWidth="1"/>
    <col min="18" max="18" width="219" bestFit="1" customWidth="1"/>
  </cols>
  <sheetData>
    <row r="1" spans="1:18" x14ac:dyDescent="0.25">
      <c r="R1" s="15"/>
    </row>
    <row r="2" spans="1:18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8" t="s">
        <v>23</v>
      </c>
      <c r="M2" s="10" t="s">
        <v>24</v>
      </c>
      <c r="N2" s="2" t="s">
        <v>11</v>
      </c>
      <c r="O2" s="2" t="s">
        <v>12</v>
      </c>
      <c r="P2" s="2" t="s">
        <v>13</v>
      </c>
      <c r="Q2" s="2" t="s">
        <v>14</v>
      </c>
      <c r="R2" s="3" t="s">
        <v>15</v>
      </c>
    </row>
    <row r="3" spans="1:18" x14ac:dyDescent="0.25">
      <c r="A3" s="4">
        <v>600</v>
      </c>
      <c r="B3" s="5">
        <v>600</v>
      </c>
      <c r="C3" s="5"/>
      <c r="D3" s="5" t="str">
        <f>IF(ISBLANK(A3),"-",A3&amp;"-"&amp;B3&amp;"-"&amp;C3)</f>
        <v>600-600-</v>
      </c>
      <c r="E3" s="5"/>
      <c r="F3" s="5"/>
      <c r="G3" s="5"/>
      <c r="H3" s="5"/>
      <c r="I3" s="6">
        <v>44787</v>
      </c>
      <c r="J3" s="5">
        <v>8</v>
      </c>
      <c r="K3" s="12">
        <f>IFERROR(IF(COUNTA(I3:J3)&lt;&gt;2,"",IF(J3="P","Perpétuité",IF(ISTEXT(I3),LEFT(Tab_bdd[[#This Row],[Date de Début]],6)&amp;RIGHT(Tab_bdd[[#This Row],[Date de Début]],4)+Tab_bdd[[#This Row],[Durée]],DATE(YEAR(I3)+A3,MONTH(I3),DAY(I3)-1)))),"???")</f>
        <v>263931</v>
      </c>
      <c r="L3" s="12" t="e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#VALUE!</v>
      </c>
      <c r="M3" s="13" t="str" cm="1">
        <f t="array" ref="M3">datefin(Tab_bdd[[#This Row],[Date de Début]],Tab_bdd[[#This Row],[Durée]])</f>
        <v>14/08/2030</v>
      </c>
      <c r="N3" s="5"/>
      <c r="O3" s="7"/>
      <c r="P3" s="14"/>
      <c r="Q3" s="5"/>
      <c r="R3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600-600-600------44787-8-263931-</v>
      </c>
    </row>
    <row r="4" spans="1:18" x14ac:dyDescent="0.25">
      <c r="A4" s="4" t="s">
        <v>25</v>
      </c>
      <c r="B4" s="5" t="s">
        <v>25</v>
      </c>
      <c r="C4" s="5" t="s">
        <v>26</v>
      </c>
      <c r="D4" s="5" t="str">
        <f>IF(ISBLANK(A4),"-",A4&amp;"-"&amp;B4&amp;"-"&amp;C4)</f>
        <v>dd-dd-ddd</v>
      </c>
      <c r="E4" s="5" t="s">
        <v>18</v>
      </c>
      <c r="F4" s="5" t="s">
        <v>20</v>
      </c>
      <c r="G4" s="5" t="s">
        <v>26</v>
      </c>
      <c r="H4" s="5" t="s">
        <v>26</v>
      </c>
      <c r="I4" s="6" t="s">
        <v>27</v>
      </c>
      <c r="J4" s="5" t="s">
        <v>28</v>
      </c>
      <c r="K4" s="12" t="str">
        <f>IFERROR(IF(COUNTA(I4:J4)&lt;&gt;2,"",IF(J4="P","Perpétuité",IF(ISTEXT(I4),LEFT(Tab_bdd[[#This Row],[Date de Début]],6)&amp;RIGHT(Tab_bdd[[#This Row],[Date de Début]],4)+Tab_bdd[[#This Row],[Durée]],DATE(YEAR(I4)+A4,MONTH(I4),DAY(I4)-1)))),"???")</f>
        <v>14/08/2042</v>
      </c>
      <c r="L4" s="12" t="s">
        <v>29</v>
      </c>
      <c r="M4" s="13" t="s">
        <v>30</v>
      </c>
      <c r="N4" s="5" t="s">
        <v>30</v>
      </c>
      <c r="O4" s="7" t="s">
        <v>30</v>
      </c>
      <c r="P4" s="14"/>
      <c r="Q4" s="5"/>
      <c r="R4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dd-dd-dd-ddd-Concédé-Caveau 3 places-ddd-ddd-14/08/2022-20-14/08/2042-</v>
      </c>
    </row>
    <row r="5" spans="1:18" x14ac:dyDescent="0.25">
      <c r="A5" s="4">
        <v>601</v>
      </c>
      <c r="B5" s="5" t="s">
        <v>31</v>
      </c>
      <c r="C5" s="5"/>
      <c r="D5" s="5" t="str">
        <f>IF(ISBLANK(A5),"-",A5&amp;"-"&amp;B5&amp;"-"&amp;C5)</f>
        <v>601-az-</v>
      </c>
      <c r="E5" s="5" t="s">
        <v>17</v>
      </c>
      <c r="F5" s="5" t="s">
        <v>20</v>
      </c>
      <c r="G5" s="5" t="s">
        <v>31</v>
      </c>
      <c r="H5" s="5"/>
      <c r="I5" s="6" t="s">
        <v>32</v>
      </c>
      <c r="J5" s="5">
        <v>20</v>
      </c>
      <c r="K5" s="12" t="str">
        <f>IFERROR(IF(COUNTA(I5:J5)&lt;&gt;2,"",IF(J5="P","Perpétuité",IF(ISTEXT(I5),LEFT(Tab_bdd[[#This Row],[Date de Début]],6)&amp;RIGHT(Tab_bdd[[#This Row],[Date de Début]],4)+Tab_bdd[[#This Row],[Durée]],DATE(YEAR(I5)+A5,MONTH(I5),DAY(I5)-1)))),"???")</f>
        <v>01/08/1900</v>
      </c>
      <c r="L5" s="12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01/08/1900</v>
      </c>
      <c r="M5" s="13" t="str" cm="1">
        <f t="array" ref="M5">datefin(Tab_bdd[[#This Row],[Date de Début]],Tab_bdd[[#This Row],[Durée]])</f>
        <v>01/08/1900</v>
      </c>
      <c r="N5" s="5"/>
      <c r="O5" s="7"/>
      <c r="P5" s="14"/>
      <c r="Q5" s="5"/>
      <c r="R5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601-601-az--Libre-Caveau 3 places-az--01/08/1880-20-01/08/1900-</v>
      </c>
    </row>
    <row r="6" spans="1:18" x14ac:dyDescent="0.25">
      <c r="A6" s="4">
        <v>602</v>
      </c>
      <c r="B6" s="5" t="s">
        <v>31</v>
      </c>
      <c r="C6" s="5"/>
      <c r="D6" s="5" t="str">
        <f>IF(ISBLANK(A6),"-",A6&amp;"-"&amp;B6&amp;"-"&amp;C6)</f>
        <v>602-az-</v>
      </c>
      <c r="E6" s="5"/>
      <c r="F6" s="5"/>
      <c r="G6" s="5"/>
      <c r="H6" s="5"/>
      <c r="I6" s="6">
        <v>18936</v>
      </c>
      <c r="J6" s="5">
        <v>67</v>
      </c>
      <c r="K6" s="12">
        <f>IFERROR(IF(COUNTA(I6:J6)&lt;&gt;2,"",IF(J6="P","Perpétuité",IF(ISTEXT(I6),LEFT(Tab_bdd[[#This Row],[Date de Début]],6)&amp;RIGHT(Tab_bdd[[#This Row],[Date de Début]],4)+Tab_bdd[[#This Row],[Durée]],DATE(YEAR(I6)+A6,MONTH(I6),DAY(I6)-1)))),"???")</f>
        <v>238812</v>
      </c>
      <c r="L6" s="12" t="e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#VALUE!</v>
      </c>
      <c r="M6" s="13" t="str" cm="1">
        <f t="array" ref="M6">datefin(Tab_bdd[[#This Row],[Date de Début]],Tab_bdd[[#This Row],[Durée]])</f>
        <v>04/11/2018</v>
      </c>
      <c r="N6" s="5"/>
      <c r="O6" s="7"/>
      <c r="P6" s="14"/>
      <c r="Q6" s="5"/>
      <c r="R6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602-602-az------18936-67-238812-</v>
      </c>
    </row>
    <row r="7" spans="1:18" x14ac:dyDescent="0.25">
      <c r="A7" s="4">
        <v>603</v>
      </c>
      <c r="B7" s="5"/>
      <c r="C7" s="5"/>
      <c r="D7" s="5" t="str">
        <f>IF(ISBLANK(A7),"-",A7&amp;"-"&amp;B7&amp;"-"&amp;C7)</f>
        <v>603--</v>
      </c>
      <c r="E7" s="5"/>
      <c r="F7" s="5"/>
      <c r="G7" s="5"/>
      <c r="H7" s="5"/>
      <c r="I7" s="6">
        <v>20032</v>
      </c>
      <c r="J7" s="5">
        <v>68</v>
      </c>
      <c r="K7" s="12">
        <f>IFERROR(IF(COUNTA(I7:J7)&lt;&gt;2,"",IF(J7="P","Perpétuité",IF(ISTEXT(I7),LEFT(Tab_bdd[[#This Row],[Date de Début]],6)&amp;RIGHT(Tab_bdd[[#This Row],[Date de Début]],4)+Tab_bdd[[#This Row],[Durée]],DATE(YEAR(I7)+A7,MONTH(I7),DAY(I7)-1)))),"???")</f>
        <v>240273</v>
      </c>
      <c r="L7" s="12" t="e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#VALUE!</v>
      </c>
      <c r="M7" s="13" t="str" cm="1">
        <f t="array" ref="M7">datefin(Tab_bdd[[#This Row],[Date de Début]],Tab_bdd[[#This Row],[Durée]])</f>
        <v>04/11/2022</v>
      </c>
      <c r="N7" s="5"/>
      <c r="O7" s="7"/>
      <c r="P7" s="14"/>
      <c r="Q7" s="5"/>
      <c r="R7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603-603-------20032-68-240273-</v>
      </c>
    </row>
    <row r="8" spans="1:18" x14ac:dyDescent="0.25">
      <c r="A8" s="4">
        <v>604</v>
      </c>
      <c r="B8" s="5"/>
      <c r="C8" s="5"/>
      <c r="D8" s="5" t="str">
        <f>IF(ISBLANK(A8),"-",A8&amp;"-"&amp;B8&amp;"-"&amp;C8)</f>
        <v>604--</v>
      </c>
      <c r="E8" s="5"/>
      <c r="F8" s="5"/>
      <c r="G8" s="5"/>
      <c r="H8" s="5"/>
      <c r="I8" s="6">
        <v>1</v>
      </c>
      <c r="J8" s="5">
        <v>54</v>
      </c>
      <c r="K8" s="12">
        <f>IFERROR(IF(COUNTA(I8:J8)&lt;&gt;2,"",IF(J8="P","Perpétuité",IF(ISTEXT(I8),LEFT(Tab_bdd[[#This Row],[Date de Début]],6)&amp;RIGHT(Tab_bdd[[#This Row],[Date de Début]],4)+Tab_bdd[[#This Row],[Durée]],DATE(YEAR(I8)+A8,MONTH(I8),DAY(I8)-1)))),"???")</f>
        <v>220607</v>
      </c>
      <c r="L8" s="12" t="e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#VALUE!</v>
      </c>
      <c r="M8" s="13" t="str" cm="1">
        <f t="array" ref="M8">datefin(Tab_bdd[[#This Row],[Date de Début]],Tab_bdd[[#This Row],[Durée]])</f>
        <v>31/12/1953</v>
      </c>
      <c r="N8" s="5"/>
      <c r="O8" s="7"/>
      <c r="P8" s="14"/>
      <c r="Q8" s="5"/>
      <c r="R8" s="16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604-604-------1-54-220607-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2E1B6B-925C-4F56-8D9B-8EC8C9BE4603}">
          <x14:formula1>
            <xm:f>parametre!$A$2:$A$3</xm:f>
          </x14:formula1>
          <xm:sqref>E3:E8</xm:sqref>
        </x14:dataValidation>
        <x14:dataValidation type="list" allowBlank="1" showInputMessage="1" showErrorMessage="1" xr:uid="{110F6804-CD81-4413-9C6A-9FC067A75FA6}">
          <x14:formula1>
            <xm:f>parametre!$C$2:$C$4</xm:f>
          </x14:formula1>
          <xm:sqref>F3:F8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DAFA-DE05-463A-9CED-9B928E673982}">
  <sheetPr codeName="Feuil2"/>
  <dimension ref="A1:C4"/>
  <sheetViews>
    <sheetView workbookViewId="0">
      <selection activeCell="C2" sqref="C2:C4"/>
    </sheetView>
  </sheetViews>
  <sheetFormatPr baseColWidth="10" defaultColWidth="11.42578125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16</v>
      </c>
      <c r="C1" t="s">
        <v>19</v>
      </c>
    </row>
    <row r="2" spans="1:3" x14ac:dyDescent="0.25">
      <c r="A2" t="s">
        <v>17</v>
      </c>
      <c r="C2" t="s">
        <v>22</v>
      </c>
    </row>
    <row r="3" spans="1:3" x14ac:dyDescent="0.25">
      <c r="A3" t="s">
        <v>18</v>
      </c>
      <c r="C3" t="s">
        <v>20</v>
      </c>
    </row>
    <row r="4" spans="1:3" x14ac:dyDescent="0.25">
      <c r="C4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source</vt:lpstr>
      <vt:lpstr>parametre</vt:lpstr>
      <vt:lpstr>caveau</vt:lpstr>
      <vt:lpstr>Libre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2022-08-13T08:16:47Z</dcterms:created>
  <dcterms:modified xsi:type="dcterms:W3CDTF">2022-08-14T20:55:48Z</dcterms:modified>
</cp:coreProperties>
</file>