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pi\Documents\"/>
    </mc:Choice>
  </mc:AlternateContent>
  <xr:revisionPtr revIDLastSave="0" documentId="8_{CBF60C60-D4C8-4D96-BF95-070AAB39B330}" xr6:coauthVersionLast="47" xr6:coauthVersionMax="47" xr10:uidLastSave="{00000000-0000-0000-0000-000000000000}"/>
  <bookViews>
    <workbookView xWindow="-120" yWindow="-120" windowWidth="29040" windowHeight="15840" activeTab="1" xr2:uid="{473E1165-C1D6-47F1-91DC-88320276BB42}"/>
  </bookViews>
  <sheets>
    <sheet name="Synthèse" sheetId="1" r:id="rId1"/>
    <sheet name="Membres" sheetId="2" r:id="rId2"/>
    <sheet name="Recettes" sheetId="3" r:id="rId3"/>
    <sheet name="Dépenses" sheetId="4" r:id="rId4"/>
  </sheets>
  <definedNames>
    <definedName name="depenses">Dépenses!$H$4:$H$11</definedName>
    <definedName name="fonction">Membres!$L$2:$L$11</definedName>
    <definedName name="modeencaissement">Recettes!$F$4:$F$5</definedName>
    <definedName name="recettes">Recettes!$G$4:$G$10</definedName>
    <definedName name="sexe">Membres!$M$3:$M$4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 a="1"/>
  <c r="D10" i="1" s="1"/>
  <c r="C10" i="1" a="1"/>
  <c r="C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H3" i="2"/>
  <c r="J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<sst xmlns="http://schemas.openxmlformats.org/spreadsheetml/2006/main" count="118" uniqueCount="86">
  <si>
    <t>Synthèse</t>
  </si>
  <si>
    <t>Trésorerie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</si>
  <si>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</si>
  <si>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</si>
  <si>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</si>
  <si>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</si>
  <si>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</si>
  <si>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</si>
  <si>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</si>
  <si>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</si>
  <si>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</si>
  <si>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</si>
  <si>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</si>
  <si>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</si>
  <si>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Bar</t>
  </si>
  <si>
    <t>Jeu de Boules</t>
  </si>
  <si>
    <t>Engagement</t>
  </si>
  <si>
    <t>Crédit Boissons</t>
  </si>
  <si>
    <t>Cotisations</t>
  </si>
  <si>
    <t>Réception</t>
  </si>
  <si>
    <t>Divers</t>
  </si>
  <si>
    <t>Achat vins</t>
  </si>
  <si>
    <t>Autres Boissons</t>
  </si>
  <si>
    <t>Frais de Fonctionnement</t>
  </si>
  <si>
    <t>Frais Généraux</t>
  </si>
  <si>
    <t>Frais de bureau</t>
  </si>
  <si>
    <t>Frais de Déplacement</t>
  </si>
  <si>
    <t>Frais d'entretien</t>
  </si>
  <si>
    <t>Soldes</t>
  </si>
  <si>
    <t>Société l'Avenir</t>
  </si>
  <si>
    <t>13 rue Georges Péron</t>
  </si>
  <si>
    <t>Saint Clément des Levées</t>
  </si>
  <si>
    <t>Tel : 00 00 00 00 00</t>
  </si>
  <si>
    <t>societelavenir@free.fr</t>
  </si>
  <si>
    <t>Type de recettes</t>
  </si>
  <si>
    <t>Types de dépenses</t>
  </si>
  <si>
    <t>Types de recettes</t>
  </si>
  <si>
    <t>Comptabilité analytique</t>
  </si>
  <si>
    <t>Seuil de rentabilité</t>
  </si>
  <si>
    <t>Marges sur coûts variables</t>
  </si>
  <si>
    <t>Taux de marge sur coût variables</t>
  </si>
  <si>
    <t>Point mort (jours)</t>
  </si>
  <si>
    <t>Point mort (date)</t>
  </si>
  <si>
    <t>Ressources humaines</t>
  </si>
  <si>
    <t>Pyramide des ages</t>
  </si>
  <si>
    <t>Nombre de femmes</t>
  </si>
  <si>
    <t>Nombre d'hommes</t>
  </si>
  <si>
    <t>Age moyen</t>
  </si>
  <si>
    <t>Ancienneté moyenne</t>
  </si>
  <si>
    <t>Le plus jeune</t>
  </si>
  <si>
    <t>Nombre de sociétaires</t>
  </si>
  <si>
    <t>Le plus agé</t>
  </si>
  <si>
    <t>Nom</t>
  </si>
  <si>
    <t>Prénom</t>
  </si>
  <si>
    <t>Sexe</t>
  </si>
  <si>
    <t>E mail</t>
  </si>
  <si>
    <t>Téléphone</t>
  </si>
  <si>
    <t>Fonction</t>
  </si>
  <si>
    <t>Date de naissance</t>
  </si>
  <si>
    <t>Age</t>
  </si>
  <si>
    <t>Date d'adhésion</t>
  </si>
  <si>
    <t>Ancienneté</t>
  </si>
  <si>
    <t>Président</t>
  </si>
  <si>
    <t>Vice Prédisent</t>
  </si>
  <si>
    <t>Secrétaire</t>
  </si>
  <si>
    <t>Trésorier</t>
  </si>
  <si>
    <t>Trésorier Adjoint</t>
  </si>
  <si>
    <t>Secrétaire adjoint</t>
  </si>
  <si>
    <t>Suppléant</t>
  </si>
  <si>
    <t>Actif</t>
  </si>
  <si>
    <t>Inactif</t>
  </si>
  <si>
    <t>H</t>
  </si>
  <si>
    <t>F</t>
  </si>
  <si>
    <t>Recettes</t>
  </si>
  <si>
    <t>Date</t>
  </si>
  <si>
    <t>Type de recette</t>
  </si>
  <si>
    <t>Montant</t>
  </si>
  <si>
    <t>Mode d'encaissement</t>
  </si>
  <si>
    <t>Espèce</t>
  </si>
  <si>
    <t>Chèque</t>
  </si>
  <si>
    <t>Dépenses</t>
  </si>
  <si>
    <t>Type de dépenses</t>
  </si>
  <si>
    <t>Mode de paiement</t>
  </si>
  <si>
    <t>Nom1</t>
  </si>
  <si>
    <t>Prenom1</t>
  </si>
  <si>
    <t>nom@prenom.fr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</si>
</sst>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  <numFmt numFmtId="166" formatCode="0&quot; Mois&quot;"/>
    <numFmt numFmtId="167" formatCode="0&quot; Ans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4" xfId="0" applyBorder="1"/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44" fontId="4" fillId="0" borderId="13" xfId="0" applyNumberFormat="1" applyFont="1" applyBorder="1"/>
    <xf numFmtId="44" fontId="4" fillId="0" borderId="14" xfId="0" applyNumberFormat="1" applyFont="1" applyBorder="1"/>
    <xf numFmtId="44" fontId="4" fillId="0" borderId="15" xfId="0" applyNumberFormat="1" applyFont="1" applyBorder="1"/>
    <xf numFmtId="44" fontId="4" fillId="0" borderId="16" xfId="0" applyNumberFormat="1" applyFont="1" applyBorder="1"/>
    <xf numFmtId="44" fontId="4" fillId="0" borderId="17" xfId="0" applyNumberFormat="1" applyFont="1" applyBorder="1"/>
    <xf numFmtId="44" fontId="4" fillId="0" borderId="18" xfId="0" applyNumberFormat="1" applyFont="1" applyBorder="1"/>
    <xf numFmtId="44" fontId="5" fillId="0" borderId="12" xfId="0" applyNumberFormat="1" applyFont="1" applyBorder="1"/>
    <xf numFmtId="0" fontId="0" fillId="0" borderId="11" xfId="0" applyBorder="1"/>
    <xf numFmtId="0" fontId="0" fillId="0" borderId="19" xfId="0" applyBorder="1"/>
    <xf numFmtId="44" fontId="0" fillId="0" borderId="1" xfId="0" applyNumberFormat="1" applyBorder="1"/>
    <xf numFmtId="44" fontId="0" fillId="0" borderId="2" xfId="0" applyNumberFormat="1" applyBorder="1"/>
    <xf numFmtId="44" fontId="0" fillId="0" borderId="3" xfId="0" applyNumberFormat="1" applyBorder="1"/>
    <xf numFmtId="0" fontId="9" fillId="0" borderId="0" xfId="2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Alignment="1">
      <alignment horizontal="center" vertical="center"/>
    </xf>
    <xf numFmtId="165" fontId="0" fillId="0" borderId="0" xfId="0" applyNumberFormat="1"/>
    <xf numFmtId="0" fontId="0" fillId="0" borderId="9" xfId="0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12" fillId="4" borderId="0" xfId="0" applyFont="1" applyFill="1"/>
    <xf numFmtId="0" fontId="8" fillId="4" borderId="0" xfId="0" applyFont="1" applyFill="1" applyAlignment="1">
      <alignment horizontal="center"/>
    </xf>
    <xf numFmtId="14" fontId="0" fillId="0" borderId="14" xfId="0" applyNumberFormat="1" applyBorder="1"/>
    <xf numFmtId="0" fontId="0" fillId="0" borderId="14" xfId="0" applyBorder="1"/>
    <xf numFmtId="44" fontId="0" fillId="0" borderId="14" xfId="1" applyFont="1" applyBorder="1"/>
    <xf numFmtId="0" fontId="12" fillId="5" borderId="0" xfId="0" applyFont="1" applyFill="1"/>
    <xf numFmtId="0" fontId="0" fillId="4" borderId="9" xfId="0" applyFill="1" applyBorder="1"/>
    <xf numFmtId="0" fontId="0" fillId="5" borderId="9" xfId="0" applyFill="1" applyBorder="1"/>
    <xf numFmtId="0" fontId="0" fillId="5" borderId="11" xfId="0" applyFill="1" applyBorder="1"/>
    <xf numFmtId="167" fontId="0" fillId="0" borderId="0" xfId="0" applyNumberFormat="1" applyAlignment="1">
      <alignment horizontal="center" vertical="center"/>
    </xf>
    <xf numFmtId="14" fontId="0" fillId="0" borderId="23" xfId="0" applyNumberFormat="1" applyBorder="1"/>
    <xf numFmtId="0" fontId="0" fillId="0" borderId="23" xfId="0" applyBorder="1"/>
    <xf numFmtId="44" fontId="0" fillId="0" borderId="23" xfId="1" applyFont="1" applyBorder="1"/>
    <xf numFmtId="0" fontId="10" fillId="0" borderId="4" xfId="0" applyFont="1" applyBorder="1" applyAlignment="1">
      <alignment horizontal="center" vertical="center" textRotation="90"/>
    </xf>
    <xf numFmtId="0" fontId="10" fillId="0" borderId="5" xfId="0" applyFont="1" applyBorder="1" applyAlignment="1">
      <alignment horizontal="center" vertical="center" textRotation="90"/>
    </xf>
    <xf numFmtId="0" fontId="10" fillId="0" borderId="6" xfId="0" applyFont="1" applyBorder="1" applyAlignment="1">
      <alignment horizontal="center" vertical="center" textRotation="90"/>
    </xf>
    <xf numFmtId="0" fontId="10" fillId="0" borderId="7" xfId="0" applyFont="1" applyBorder="1" applyAlignment="1">
      <alignment horizontal="center" vertical="center" textRotation="90"/>
    </xf>
    <xf numFmtId="0" fontId="10" fillId="0" borderId="20" xfId="0" applyFont="1" applyBorder="1" applyAlignment="1">
      <alignment horizontal="center" vertical="center" textRotation="90"/>
    </xf>
    <xf numFmtId="0" fontId="10" fillId="0" borderId="2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0" borderId="4" xfId="0" applyFont="1" applyBorder="1" applyAlignment="1">
      <alignment horizontal="center" vertical="center" textRotation="90" wrapText="1"/>
    </xf>
    <xf numFmtId="0" fontId="11" fillId="0" borderId="5" xfId="0" applyFont="1" applyBorder="1" applyAlignment="1">
      <alignment horizontal="center" vertical="center" textRotation="90" wrapText="1"/>
    </xf>
    <xf numFmtId="0" fontId="11" fillId="0" borderId="6" xfId="0" applyFont="1" applyBorder="1" applyAlignment="1">
      <alignment horizontal="center" vertical="center" textRotation="90" wrapText="1"/>
    </xf>
    <xf numFmtId="0" fontId="11" fillId="0" borderId="7" xfId="0" applyFont="1" applyBorder="1" applyAlignment="1">
      <alignment horizontal="center" vertical="center" textRotation="90" wrapText="1"/>
    </xf>
    <xf numFmtId="0" fontId="11" fillId="0" borderId="20" xfId="0" applyFont="1" applyBorder="1" applyAlignment="1">
      <alignment horizontal="center" vertical="center" textRotation="90" wrapText="1"/>
    </xf>
    <xf numFmtId="0" fontId="11" fillId="0" borderId="21" xfId="0" applyFont="1" applyBorder="1" applyAlignment="1">
      <alignment horizontal="center" vertical="center" textRotation="90" wrapText="1"/>
    </xf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6" xfId="2" applyBorder="1" applyAlignment="1">
      <alignment horizontal="center"/>
    </xf>
    <xf numFmtId="0" fontId="9" fillId="0" borderId="7" xfId="2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4" xfId="0" applyFont="1" applyBorder="1" applyAlignment="1">
      <alignment horizontal="center" vertical="center" textRotation="45"/>
    </xf>
    <xf numFmtId="0" fontId="2" fillId="0" borderId="5" xfId="0" applyFont="1" applyBorder="1" applyAlignment="1">
      <alignment horizontal="center" vertical="center" textRotation="45"/>
    </xf>
    <xf numFmtId="0" fontId="2" fillId="0" borderId="6" xfId="0" applyFont="1" applyBorder="1" applyAlignment="1">
      <alignment horizontal="center" vertical="center" textRotation="45"/>
    </xf>
    <xf numFmtId="0" fontId="2" fillId="0" borderId="7" xfId="0" applyFont="1" applyBorder="1" applyAlignment="1">
      <alignment horizontal="center" vertical="center" textRotation="45"/>
    </xf>
    <xf numFmtId="0" fontId="2" fillId="0" borderId="0" xfId="0" applyFont="1" applyBorder="1" applyAlignment="1">
      <alignment horizontal="center" vertical="center" textRotation="45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21"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19" formatCode="dd/mm/yyyy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19" formatCode="dd/mm/yyyy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166" formatCode="0&quot; Mois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7" formatCode="0&quot; Ans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62C544-374A-41A6-8264-DC2E6264AD3D}" name="Tab_membres" displayName="Tab_membres" ref="A2:J3" totalsRowShown="0" headerRowDxfId="18">
  <autoFilter ref="A2:J3" xr:uid="{1862C544-374A-41A6-8264-DC2E6264AD3D}"/>
  <tableColumns count="10">
    <tableColumn id="1" xr3:uid="{311D40C7-0B74-4CB9-94B8-340BA5835430}" name="Nom"/>
    <tableColumn id="2" xr3:uid="{B20F58F9-C7B5-40FC-B133-B18485DF22F5}" name="Prénom"/>
    <tableColumn id="3" xr3:uid="{A6C7BD80-F0E4-4753-9A70-93E089E4AA01}" name="Sexe" dataDxfId="17"/>
    <tableColumn id="4" xr3:uid="{DCC6526C-B769-4EB0-B26C-CCCEBCA4F712}" name="E mail" dataCellStyle="Lien hypertexte"/>
    <tableColumn id="5" xr3:uid="{0F5FD947-BA3C-4C93-BF4F-1339DC94C751}" name="Téléphone" dataDxfId="16"/>
    <tableColumn id="6" xr3:uid="{D0CD1199-B3F9-4393-90B3-A49C5A5BEA43}" name="Fonction"/>
    <tableColumn id="7" xr3:uid="{A0E11A81-B908-43C8-900C-6F9C8397DE13}" name="Date de naissance" dataDxfId="15"/>
    <tableColumn id="8" xr3:uid="{281477EB-859E-4879-8F37-4A46B6D673E8}" name="Age" dataDxfId="14">
      <calculatedColumnFormula>IF(Tab_membres[[#This Row],[Date de naissance]]="","",DATEDIF(Tab_membres[[#This Row],[Date de naissance]],TODAY(),"y"))</calculatedColumnFormula>
    </tableColumn>
    <tableColumn id="9" xr3:uid="{F1E0EA69-EFA2-46E3-9E6D-BAAA522871F1}" name="Date d'adhésion" dataDxfId="13"/>
    <tableColumn id="10" xr3:uid="{5ECF4C54-F2F1-49BD-BD64-9430AFA46E4E}" name="Ancienneté" dataDxfId="12">
      <calculatedColumnFormula>IF(Tab_membres[[#This Row],[Date d''adhésion]]="","",DATEDIF(Tab_membres[[#This Row],[Date d''adhésion]],TODAY(),"m"))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01D613-F272-48EE-864D-B8EBB758DF59}" name="Tableau2" displayName="Tableau2" ref="F3:F5" totalsRowShown="0">
  <autoFilter ref="F3:F5" xr:uid="{1F01D613-F272-48EE-864D-B8EBB758DF59}"/>
  <tableColumns count="1">
    <tableColumn id="1" xr3:uid="{83E03B80-2B35-4161-B0E2-A61A7008E247}" name="Mode d'encaissement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616E48-D4BE-455F-B931-96212D0E240B}" name="Tableau3" displayName="Tableau3" ref="G3:G10" totalsRowShown="0" tableBorderDxfId="11">
  <autoFilter ref="G3:G10" xr:uid="{C3616E48-D4BE-455F-B931-96212D0E240B}"/>
  <tableColumns count="1">
    <tableColumn id="1" xr3:uid="{763D72E1-9D8B-4D77-A9BB-B2C6496F8E06}" name="Type de recettes" dataDxfId="1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F5D0D0F-C909-4016-B1B0-5AE9F0D895D1}" name="Tab_recette" displayName="Tab_recette" ref="A3:D5" totalsRowShown="0" headerRowDxfId="9">
  <autoFilter ref="A3:D5" xr:uid="{AF5D0D0F-C909-4016-B1B0-5AE9F0D895D1}"/>
  <tableColumns count="4">
    <tableColumn id="1" xr3:uid="{D6CE0570-7EFC-4CCA-B27B-989D26FFACA0}" name="Date" dataDxfId="8"/>
    <tableColumn id="2" xr3:uid="{94AAF407-6987-47CB-86B0-A60A98AE18B7}" name="Type de recette" dataDxfId="7"/>
    <tableColumn id="3" xr3:uid="{63CC19BD-9F89-44DD-ACE1-8A7FB32D3E2D}" name="Montant" dataDxfId="6" dataCellStyle="Monétaire"/>
    <tableColumn id="4" xr3:uid="{4977B74D-94DC-463A-9593-36DFE11EE6E6}" name="Mode d'encaissement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C9C5C19-0EC8-49E7-B11C-67CAFC699B50}" name="Tableau27" displayName="Tableau27" ref="F3:F5" totalsRowShown="0">
  <autoFilter ref="F3:F5" xr:uid="{2C9C5C19-0EC8-49E7-B11C-67CAFC699B50}"/>
  <tableColumns count="1">
    <tableColumn id="1" xr3:uid="{3BAB2BED-C2DA-4C97-B237-9EAB2E0D8074}" name="Mode de paiement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F3ED416-D11D-48CE-BDAA-4346642BC50B}" name="Tableau7" displayName="Tableau7" ref="H3:H11" totalsRowShown="0">
  <autoFilter ref="H3:H11" xr:uid="{9F3ED416-D11D-48CE-BDAA-4346642BC50B}"/>
  <tableColumns count="1">
    <tableColumn id="1" xr3:uid="{FB83B23B-EAB3-40C5-A691-1B1DCBE3F73C}" name="Type de dépenses" dataDxfId="4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57E0D23-107D-4145-9FEA-2B9E8E2CBA62}" name="Tableau8" displayName="Tableau8" ref="A3:D4" totalsRowShown="0">
  <autoFilter ref="A3:D4" xr:uid="{657E0D23-107D-4145-9FEA-2B9E8E2CBA62}"/>
  <tableColumns count="4">
    <tableColumn id="1" xr3:uid="{AB9305A3-E6A4-452D-BFE1-7C58231ADF3A}" name="Date" dataDxfId="3"/>
    <tableColumn id="2" xr3:uid="{DA4D074F-40BE-48F4-A3E0-5B0850EFEDA1}" name="Type de dépenses" dataDxfId="2"/>
    <tableColumn id="3" xr3:uid="{1287BBEF-044F-43B1-9D63-27C898BFA8F2}" name="Montant" dataDxfId="1" dataCellStyle="Monétaire"/>
    <tableColumn id="4" xr3:uid="{62D4F251-A092-40F0-9876-CEFB19B2720D}" name="Mode de paiemen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ocietelavenir@free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nom@prenom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A2C81-A959-420F-95EE-8D85050AEA5C}">
  <dimension ref="A1:N65"/>
  <sheetViews>
    <sheetView showGridLines="0" workbookViewId="0">
      <selection activeCell="C10" sqref="C10"/>
    </sheetView>
  </sheetViews>
  <sheetFormatPr baseColWidth="10" defaultRowHeight="15" x14ac:dyDescent="0.25"/>
  <cols>
    <col min="1" max="1" width="23" customWidth="1"/>
  </cols>
  <sheetData>
    <row r="1" spans="1:14" ht="15.75" thickBot="1" x14ac:dyDescent="0.3">
      <c r="A1" s="72" t="s">
        <v>0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4"/>
    </row>
    <row r="2" spans="1:14" ht="15.75" thickBot="1" x14ac:dyDescent="0.3"/>
    <row r="3" spans="1:14" ht="15" customHeight="1" x14ac:dyDescent="0.25">
      <c r="A3" s="75" t="s">
        <v>1</v>
      </c>
      <c r="B3" s="76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3"/>
    </row>
    <row r="4" spans="1:14" x14ac:dyDescent="0.25">
      <c r="A4" s="77"/>
      <c r="B4" s="78"/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6"/>
    </row>
    <row r="5" spans="1:14" x14ac:dyDescent="0.25">
      <c r="A5" s="77"/>
      <c r="B5" s="78"/>
      <c r="C5" s="4"/>
      <c r="D5" s="5"/>
      <c r="E5" s="5"/>
      <c r="F5" s="5"/>
      <c r="G5" s="5"/>
      <c r="H5" s="5"/>
      <c r="I5" s="5"/>
      <c r="J5" s="5"/>
      <c r="K5" s="5"/>
      <c r="L5" s="5"/>
      <c r="M5" s="5"/>
      <c r="N5" s="6"/>
    </row>
    <row r="6" spans="1:14" x14ac:dyDescent="0.25">
      <c r="A6" s="77"/>
      <c r="B6" s="78"/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6"/>
    </row>
    <row r="7" spans="1:14" x14ac:dyDescent="0.25">
      <c r="A7" s="77"/>
      <c r="B7" s="78"/>
      <c r="C7" s="4"/>
      <c r="D7" s="5"/>
      <c r="E7" s="5"/>
      <c r="F7" s="5"/>
      <c r="G7" s="5"/>
      <c r="H7" s="5"/>
      <c r="I7" s="5"/>
      <c r="J7" s="5"/>
      <c r="K7" s="5"/>
      <c r="L7" s="5"/>
      <c r="M7" s="5"/>
      <c r="N7" s="6"/>
    </row>
    <row r="8" spans="1:14" x14ac:dyDescent="0.25">
      <c r="A8" s="77"/>
      <c r="B8" s="78"/>
      <c r="C8" s="4"/>
      <c r="D8" s="5"/>
      <c r="E8" s="5"/>
      <c r="F8" s="5"/>
      <c r="G8" s="5"/>
      <c r="H8" s="5"/>
      <c r="I8" s="5"/>
      <c r="J8" s="5"/>
      <c r="K8" s="5"/>
      <c r="L8" s="5"/>
      <c r="M8" s="5"/>
      <c r="N8" s="6"/>
    </row>
    <row r="9" spans="1:14" ht="15.75" thickBot="1" x14ac:dyDescent="0.3">
      <c r="A9" s="77"/>
      <c r="B9" s="79"/>
      <c r="C9" s="9" t="s">
        <v>2</v>
      </c>
      <c r="D9" s="9" t="s">
        <v>3</v>
      </c>
      <c r="E9" s="9" t="s">
        <v>4</v>
      </c>
      <c r="F9" s="9" t="s">
        <v>5</v>
      </c>
      <c r="G9" s="9" t="s">
        <v>6</v>
      </c>
      <c r="H9" s="9" t="s">
        <v>7</v>
      </c>
      <c r="I9" s="9" t="s">
        <v>8</v>
      </c>
      <c r="J9" s="9" t="s">
        <v>9</v>
      </c>
      <c r="K9" s="9" t="s">
        <v>10</v>
      </c>
      <c r="L9" s="9" t="s">
        <v>11</v>
      </c>
      <c r="M9" s="9" t="s">
        <v>12</v>
      </c>
      <c r="N9" s="9" t="s">
        <v>13</v>
      </c>
    </row>
    <row r="10" spans="1:14" x14ac:dyDescent="0.25">
      <c r="A10" s="40" t="s">
        <v>14</v>
      </c>
      <c r="B10" s="8"/>
      <c r="C10" s="16" cm="1">
        <f t="array" ref="C10">SUMPRODUCT((MONTH((Tab_recette[Date])=1+COLUMN()-3)*(Tab_recette[Type de recette]=Synthèse!$A10)*(Tab_recette[Montant])))</f>
        <v>4500</v>
      </c>
      <c r="D10" s="16" t="e" cm="1">
        <f t="array" ref="D10">SUMPRODUCT((MONTH((Tab_recette[Type de recette])=1+COLUMN()-3)*(Tab_recette[Montant]=Synthèse!$A10)*(Tab_recette[Mode d''encaissement])))</f>
        <v>#VALUE!</v>
      </c>
      <c r="E10" s="16" cm="1">
        <f t="array" ref="E10">SUMPRODUCT((MONTH((Tab_recette[Montant])=1+COLUMN()-3)*(Tab_recette[Mode d''encaissement]=Synthèse!$A10)*Tab_recette[Date]))</f>
        <v>0</v>
      </c>
      <c r="F10" s="16" t="e" cm="1">
        <f t="array" ref="F10">SUMPRODUCT((MONTH((Tab_recette[Mode d''encaissement])=1+COLUMN()-3)*(Tab_recette[Date]=Synthèse!$A10)*Tab_recette[Type de recette]))</f>
        <v>#VALUE!</v>
      </c>
      <c r="G10" s="16" cm="1">
        <f t="array" ref="G10">SUMPRODUCT((MONTH((Tab_recette[Date])=1+COLUMN()-3)*(Tab_recette[Type de recette]=Synthèse!$A10)*Tab_recette[Montant]))</f>
        <v>4500</v>
      </c>
      <c r="H10" s="16" t="e" cm="1">
        <f t="array" ref="H10">SUMPRODUCT((MONTH((Tab_recette[Type de recette])=1+COLUMN()-3)*(Tab_recette[Montant]=Synthèse!$A10)*Tab_recette[Mode d''encaissement]))</f>
        <v>#VALUE!</v>
      </c>
      <c r="I10" s="16" cm="1">
        <f t="array" ref="I10">SUMPRODUCT((MONTH((Tab_recette[Montant])=1+COLUMN()-3)*(Tab_recette[Mode d''encaissement]=Synthèse!$A10)*Tab_recette[Date]))</f>
        <v>0</v>
      </c>
      <c r="J10" s="16" t="e" cm="1">
        <f t="array" ref="J10">SUMPRODUCT((MONTH((Tab_recette[Mode d''encaissement])=1+COLUMN()-3)*(Tab_recette[Date]=Synthèse!$A10)*Tab_recette[Type de recette]))</f>
        <v>#VALUE!</v>
      </c>
      <c r="K10" s="16" cm="1">
        <f t="array" ref="K10">SUMPRODUCT((MONTH((Tab_recette[Date])=1+COLUMN()-3)*(Tab_recette[Type de recette]=Synthèse!$A10)*Tab_recette[Montant]))</f>
        <v>4500</v>
      </c>
      <c r="L10" s="16" t="e" cm="1">
        <f t="array" ref="L10">SUMPRODUCT((MONTH((Tab_recette[Type de recette])=1+COLUMN()-3)*(Tab_recette[Montant]=Synthèse!$A10)*Tab_recette[Mode d''encaissement]))</f>
        <v>#VALUE!</v>
      </c>
      <c r="M10" s="16" cm="1">
        <f t="array" ref="M10">SUMPRODUCT((MONTH((Tab_recette[Montant])=1+COLUMN()-3)*(Tab_recette[Mode d''encaissement]=Synthèse!$A10)*Tab_recette[Date]))</f>
        <v>0</v>
      </c>
      <c r="N10" s="16" t="e" cm="1">
        <f t="array" ref="N10">SUMPRODUCT((MONTH((Tab_recette[Mode d''encaissement])=1+COLUMN()-3)*(Tab_recette[Date]=Synthèse!$A10)*Tab_recette[Type de recette]))</f>
        <v>#VALUE!</v>
      </c>
    </row>
    <row r="11" spans="1:14" x14ac:dyDescent="0.25">
      <c r="A11" s="40" t="s">
        <v>15</v>
      </c>
      <c r="B11" s="8"/>
      <c r="C11" s="10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2"/>
    </row>
    <row r="12" spans="1:14" x14ac:dyDescent="0.25">
      <c r="A12" s="40" t="s">
        <v>16</v>
      </c>
      <c r="B12" s="8"/>
      <c r="C12" s="10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2"/>
    </row>
    <row r="13" spans="1:14" x14ac:dyDescent="0.25">
      <c r="A13" s="40" t="s">
        <v>17</v>
      </c>
      <c r="B13" s="8"/>
      <c r="C13" s="10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2"/>
    </row>
    <row r="14" spans="1:14" x14ac:dyDescent="0.25">
      <c r="A14" s="40" t="s">
        <v>18</v>
      </c>
      <c r="B14" s="8"/>
      <c r="C14" s="10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2"/>
    </row>
    <row r="15" spans="1:14" x14ac:dyDescent="0.25">
      <c r="A15" s="40" t="s">
        <v>19</v>
      </c>
      <c r="B15" s="8"/>
      <c r="C15" s="10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2"/>
    </row>
    <row r="16" spans="1:14" x14ac:dyDescent="0.25">
      <c r="A16" s="40" t="s">
        <v>20</v>
      </c>
      <c r="B16" s="8"/>
      <c r="C16" s="10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2"/>
    </row>
    <row r="17" spans="1:14" x14ac:dyDescent="0.25">
      <c r="A17" s="41" t="s">
        <v>21</v>
      </c>
      <c r="B17" s="8"/>
      <c r="C17" s="10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2"/>
    </row>
    <row r="18" spans="1:14" x14ac:dyDescent="0.25">
      <c r="A18" s="41" t="s">
        <v>22</v>
      </c>
      <c r="B18" s="8"/>
      <c r="C18" s="10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2"/>
    </row>
    <row r="19" spans="1:14" x14ac:dyDescent="0.25">
      <c r="A19" s="41" t="s">
        <v>23</v>
      </c>
      <c r="B19" s="8"/>
      <c r="C19" s="10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2"/>
    </row>
    <row r="20" spans="1:14" x14ac:dyDescent="0.25">
      <c r="A20" s="41" t="s">
        <v>24</v>
      </c>
      <c r="B20" s="8"/>
      <c r="C20" s="10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2"/>
    </row>
    <row r="21" spans="1:14" x14ac:dyDescent="0.25">
      <c r="A21" s="41" t="s">
        <v>25</v>
      </c>
      <c r="B21" s="8"/>
      <c r="C21" s="10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2"/>
    </row>
    <row r="22" spans="1:14" x14ac:dyDescent="0.25">
      <c r="A22" s="41" t="s">
        <v>26</v>
      </c>
      <c r="B22" s="8"/>
      <c r="C22" s="10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2"/>
    </row>
    <row r="23" spans="1:14" x14ac:dyDescent="0.25">
      <c r="A23" s="41" t="s">
        <v>27</v>
      </c>
      <c r="B23" s="8"/>
      <c r="C23" s="10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2"/>
    </row>
    <row r="24" spans="1:14" ht="15.75" thickBot="1" x14ac:dyDescent="0.3">
      <c r="A24" s="42" t="s">
        <v>20</v>
      </c>
      <c r="B24" s="18"/>
      <c r="C24" s="13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</row>
    <row r="25" spans="1:14" ht="15.75" thickBot="1" x14ac:dyDescent="0.3">
      <c r="A25" s="80" t="s">
        <v>28</v>
      </c>
      <c r="B25" s="81"/>
      <c r="C25" s="19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1"/>
    </row>
    <row r="26" spans="1:14" ht="15.75" thickBot="1" x14ac:dyDescent="0.3">
      <c r="A26" s="1"/>
      <c r="B26" s="3"/>
      <c r="C26" s="53" t="s">
        <v>36</v>
      </c>
      <c r="D26" s="54"/>
      <c r="E26" s="54"/>
      <c r="F26" s="54"/>
      <c r="G26" s="54"/>
      <c r="H26" s="55"/>
      <c r="I26" s="53" t="s">
        <v>35</v>
      </c>
      <c r="J26" s="54"/>
      <c r="K26" s="54"/>
      <c r="L26" s="54"/>
      <c r="M26" s="54"/>
      <c r="N26" s="55"/>
    </row>
    <row r="27" spans="1:14" x14ac:dyDescent="0.25">
      <c r="A27" s="56" t="s">
        <v>29</v>
      </c>
      <c r="B27" s="82"/>
      <c r="C27" s="1"/>
      <c r="D27" s="2"/>
      <c r="E27" s="2"/>
      <c r="F27" s="2"/>
      <c r="G27" s="2"/>
      <c r="H27" s="3"/>
      <c r="I27" s="1"/>
      <c r="J27" s="2"/>
      <c r="K27" s="2"/>
      <c r="L27" s="2"/>
      <c r="M27" s="2"/>
      <c r="N27" s="3"/>
    </row>
    <row r="28" spans="1:14" x14ac:dyDescent="0.25">
      <c r="A28" s="68" t="s">
        <v>30</v>
      </c>
      <c r="B28" s="69"/>
      <c r="C28" s="4"/>
      <c r="D28" s="5"/>
      <c r="E28" s="5"/>
      <c r="F28" s="5"/>
      <c r="G28" s="5"/>
      <c r="H28" s="6"/>
      <c r="I28" s="4"/>
      <c r="J28" s="5"/>
      <c r="K28" s="5"/>
      <c r="L28" s="5"/>
      <c r="M28" s="5"/>
      <c r="N28" s="6"/>
    </row>
    <row r="29" spans="1:14" x14ac:dyDescent="0.25">
      <c r="A29" s="68">
        <v>49350</v>
      </c>
      <c r="B29" s="69"/>
      <c r="C29" s="4"/>
      <c r="D29" s="5"/>
      <c r="E29" s="5"/>
      <c r="F29" s="5"/>
      <c r="G29" s="5"/>
      <c r="H29" s="6"/>
      <c r="I29" s="4"/>
      <c r="J29" s="5"/>
      <c r="K29" s="5"/>
      <c r="L29" s="5"/>
      <c r="M29" s="5"/>
      <c r="N29" s="6"/>
    </row>
    <row r="30" spans="1:14" x14ac:dyDescent="0.25">
      <c r="A30" s="68" t="s">
        <v>31</v>
      </c>
      <c r="B30" s="69"/>
      <c r="C30" s="4"/>
      <c r="D30" s="5"/>
      <c r="E30" s="5"/>
      <c r="F30" s="5"/>
      <c r="G30" s="5"/>
      <c r="H30" s="6"/>
      <c r="I30" s="4"/>
      <c r="J30" s="5"/>
      <c r="K30" s="5"/>
      <c r="L30" s="5"/>
      <c r="M30" s="5"/>
      <c r="N30" s="6"/>
    </row>
    <row r="31" spans="1:14" x14ac:dyDescent="0.25">
      <c r="A31" s="68" t="s">
        <v>32</v>
      </c>
      <c r="B31" s="69"/>
      <c r="C31" s="4"/>
      <c r="D31" s="5"/>
      <c r="E31" s="5"/>
      <c r="F31" s="5"/>
      <c r="G31" s="5"/>
      <c r="H31" s="6"/>
      <c r="I31" s="4"/>
      <c r="J31" s="5"/>
      <c r="K31" s="5"/>
      <c r="L31" s="5"/>
      <c r="M31" s="5"/>
      <c r="N31" s="6"/>
    </row>
    <row r="32" spans="1:14" x14ac:dyDescent="0.25">
      <c r="A32" s="70" t="s">
        <v>33</v>
      </c>
      <c r="B32" s="71"/>
      <c r="C32" s="4"/>
      <c r="D32" s="5"/>
      <c r="E32" s="5"/>
      <c r="F32" s="5"/>
      <c r="G32" s="5"/>
      <c r="H32" s="6"/>
      <c r="I32" s="4"/>
      <c r="J32" s="5"/>
      <c r="K32" s="5"/>
      <c r="L32" s="5"/>
      <c r="M32" s="5"/>
      <c r="N32" s="6"/>
    </row>
    <row r="33" spans="1:14" x14ac:dyDescent="0.25">
      <c r="A33" s="4"/>
      <c r="B33" s="6"/>
      <c r="C33" s="4"/>
      <c r="D33" s="5"/>
      <c r="E33" s="5"/>
      <c r="F33" s="5"/>
      <c r="G33" s="5"/>
      <c r="H33" s="6"/>
      <c r="I33" s="4"/>
      <c r="J33" s="5"/>
      <c r="K33" s="5"/>
      <c r="L33" s="5"/>
      <c r="M33" s="5"/>
      <c r="N33" s="6"/>
    </row>
    <row r="34" spans="1:14" ht="15.75" thickBot="1" x14ac:dyDescent="0.3">
      <c r="A34" s="23"/>
      <c r="B34" s="24"/>
      <c r="C34" s="23"/>
      <c r="D34" s="25"/>
      <c r="E34" s="25"/>
      <c r="F34" s="25"/>
      <c r="G34" s="25"/>
      <c r="H34" s="24"/>
      <c r="I34" s="23"/>
      <c r="J34" s="25"/>
      <c r="K34" s="25"/>
      <c r="L34" s="25"/>
      <c r="M34" s="25"/>
      <c r="N34" s="24"/>
    </row>
    <row r="35" spans="1:14" ht="15.75" thickBot="1" x14ac:dyDescent="0.3">
      <c r="A35" s="60" t="s">
        <v>37</v>
      </c>
      <c r="B35" s="61"/>
      <c r="C35" s="53" t="s">
        <v>38</v>
      </c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5"/>
    </row>
    <row r="36" spans="1:14" ht="15.75" thickBot="1" x14ac:dyDescent="0.3">
      <c r="A36" s="62"/>
      <c r="B36" s="63"/>
      <c r="C36" s="1"/>
      <c r="D36" s="2"/>
      <c r="E36" s="2"/>
      <c r="F36" s="2"/>
      <c r="G36" s="2"/>
      <c r="H36" s="3"/>
      <c r="I36" s="1"/>
      <c r="J36" s="2"/>
      <c r="K36" s="2"/>
      <c r="L36" s="2"/>
      <c r="M36" s="2"/>
      <c r="N36" s="3"/>
    </row>
    <row r="37" spans="1:14" ht="15.75" thickBot="1" x14ac:dyDescent="0.3">
      <c r="A37" s="62"/>
      <c r="B37" s="63"/>
      <c r="C37" s="56" t="s">
        <v>39</v>
      </c>
      <c r="D37" s="57"/>
      <c r="E37" s="57"/>
      <c r="F37" s="66"/>
      <c r="G37" s="67"/>
      <c r="H37" s="6"/>
      <c r="I37" s="4"/>
      <c r="J37" s="5"/>
      <c r="K37" s="5"/>
      <c r="L37" s="5"/>
      <c r="M37" s="5"/>
      <c r="N37" s="6"/>
    </row>
    <row r="38" spans="1:14" ht="15.75" thickBot="1" x14ac:dyDescent="0.3">
      <c r="A38" s="62"/>
      <c r="B38" s="63"/>
      <c r="C38" s="4"/>
      <c r="D38" s="5"/>
      <c r="E38" s="5"/>
      <c r="F38" s="5"/>
      <c r="G38" s="5"/>
      <c r="H38" s="6"/>
      <c r="I38" s="4"/>
      <c r="J38" s="5"/>
      <c r="K38" s="5"/>
      <c r="L38" s="5"/>
      <c r="M38" s="5"/>
      <c r="N38" s="6"/>
    </row>
    <row r="39" spans="1:14" ht="15.75" thickBot="1" x14ac:dyDescent="0.3">
      <c r="A39" s="62"/>
      <c r="B39" s="63"/>
      <c r="C39" s="56" t="s">
        <v>40</v>
      </c>
      <c r="D39" s="57"/>
      <c r="E39" s="57"/>
      <c r="F39" s="66"/>
      <c r="G39" s="67"/>
      <c r="H39" s="6"/>
      <c r="I39" s="4"/>
      <c r="J39" s="5"/>
      <c r="K39" s="5"/>
      <c r="L39" s="5"/>
      <c r="M39" s="5"/>
      <c r="N39" s="6"/>
    </row>
    <row r="40" spans="1:14" ht="15.75" thickBot="1" x14ac:dyDescent="0.3">
      <c r="A40" s="62"/>
      <c r="B40" s="63"/>
      <c r="C40" s="4"/>
      <c r="D40" s="5"/>
      <c r="E40" s="5"/>
      <c r="F40" s="5"/>
      <c r="G40" s="5"/>
      <c r="H40" s="6"/>
      <c r="I40" s="4"/>
      <c r="J40" s="5"/>
      <c r="K40" s="5"/>
      <c r="L40" s="5"/>
      <c r="M40" s="5"/>
      <c r="N40" s="6"/>
    </row>
    <row r="41" spans="1:14" ht="15.75" thickBot="1" x14ac:dyDescent="0.3">
      <c r="A41" s="62"/>
      <c r="B41" s="63"/>
      <c r="C41" s="56" t="s">
        <v>38</v>
      </c>
      <c r="D41" s="57"/>
      <c r="E41" s="57"/>
      <c r="F41" s="66"/>
      <c r="G41" s="67"/>
      <c r="H41" s="6"/>
      <c r="I41" s="4"/>
      <c r="J41" s="5"/>
      <c r="K41" s="5"/>
      <c r="L41" s="5"/>
      <c r="M41" s="5"/>
      <c r="N41" s="6"/>
    </row>
    <row r="42" spans="1:14" ht="15.75" thickBot="1" x14ac:dyDescent="0.3">
      <c r="A42" s="62"/>
      <c r="B42" s="63"/>
      <c r="C42" s="4"/>
      <c r="D42" s="5"/>
      <c r="E42" s="5"/>
      <c r="F42" s="5"/>
      <c r="G42" s="5"/>
      <c r="H42" s="6"/>
      <c r="I42" s="4"/>
      <c r="J42" s="5"/>
      <c r="K42" s="5"/>
      <c r="L42" s="5"/>
      <c r="M42" s="5"/>
      <c r="N42" s="6"/>
    </row>
    <row r="43" spans="1:14" ht="15.75" thickBot="1" x14ac:dyDescent="0.3">
      <c r="A43" s="62"/>
      <c r="B43" s="63"/>
      <c r="C43" s="56" t="s">
        <v>41</v>
      </c>
      <c r="D43" s="57"/>
      <c r="E43" s="57"/>
      <c r="F43" s="58"/>
      <c r="G43" s="59"/>
      <c r="H43" s="6"/>
      <c r="I43" s="4"/>
      <c r="J43" s="5"/>
      <c r="K43" s="5"/>
      <c r="L43" s="5"/>
      <c r="M43" s="5"/>
      <c r="N43" s="6"/>
    </row>
    <row r="44" spans="1:14" ht="15.75" thickBot="1" x14ac:dyDescent="0.3">
      <c r="A44" s="62"/>
      <c r="B44" s="63"/>
      <c r="C44" s="4"/>
      <c r="D44" s="5"/>
      <c r="E44" s="5"/>
      <c r="F44" s="5"/>
      <c r="G44" s="5"/>
      <c r="H44" s="6"/>
      <c r="I44" s="4"/>
      <c r="J44" s="5"/>
      <c r="K44" s="5"/>
      <c r="L44" s="5"/>
      <c r="M44" s="5"/>
      <c r="N44" s="6"/>
    </row>
    <row r="45" spans="1:14" ht="15.75" thickBot="1" x14ac:dyDescent="0.3">
      <c r="A45" s="62"/>
      <c r="B45" s="63"/>
      <c r="C45" s="56" t="s">
        <v>42</v>
      </c>
      <c r="D45" s="57"/>
      <c r="E45" s="57"/>
      <c r="F45" s="58"/>
      <c r="G45" s="59"/>
      <c r="H45" s="6"/>
      <c r="I45" s="4"/>
      <c r="J45" s="5"/>
      <c r="K45" s="5"/>
      <c r="L45" s="5"/>
      <c r="M45" s="5"/>
      <c r="N45" s="6"/>
    </row>
    <row r="46" spans="1:14" x14ac:dyDescent="0.25">
      <c r="A46" s="62"/>
      <c r="B46" s="63"/>
      <c r="C46" s="4"/>
      <c r="D46" s="5"/>
      <c r="E46" s="5"/>
      <c r="F46" s="5"/>
      <c r="G46" s="5"/>
      <c r="H46" s="6"/>
      <c r="I46" s="4"/>
      <c r="J46" s="5"/>
      <c r="K46" s="5"/>
      <c r="L46" s="5"/>
      <c r="M46" s="5"/>
      <c r="N46" s="6"/>
    </row>
    <row r="47" spans="1:14" x14ac:dyDescent="0.25">
      <c r="A47" s="62"/>
      <c r="B47" s="63"/>
      <c r="C47" s="4"/>
      <c r="D47" s="5"/>
      <c r="E47" s="5"/>
      <c r="F47" s="5"/>
      <c r="G47" s="5"/>
      <c r="H47" s="6"/>
      <c r="I47" s="4"/>
      <c r="J47" s="5"/>
      <c r="K47" s="5"/>
      <c r="L47" s="5"/>
      <c r="M47" s="5"/>
      <c r="N47" s="6"/>
    </row>
    <row r="48" spans="1:14" ht="15.75" thickBot="1" x14ac:dyDescent="0.3">
      <c r="A48" s="64"/>
      <c r="B48" s="65"/>
      <c r="C48" s="23"/>
      <c r="D48" s="25"/>
      <c r="E48" s="25"/>
      <c r="F48" s="25"/>
      <c r="G48" s="25"/>
      <c r="H48" s="24"/>
      <c r="I48" s="23"/>
      <c r="J48" s="25"/>
      <c r="K48" s="25"/>
      <c r="L48" s="25"/>
      <c r="M48" s="25"/>
      <c r="N48" s="24"/>
    </row>
    <row r="49" spans="1:14" ht="15.75" thickBot="1" x14ac:dyDescent="0.3">
      <c r="A49" s="47" t="s">
        <v>43</v>
      </c>
      <c r="B49" s="48"/>
      <c r="C49" s="53" t="s">
        <v>44</v>
      </c>
      <c r="D49" s="54"/>
      <c r="E49" s="54"/>
      <c r="F49" s="54"/>
      <c r="G49" s="54"/>
      <c r="H49" s="55"/>
      <c r="I49" s="1"/>
      <c r="J49" s="2"/>
      <c r="K49" s="2"/>
      <c r="L49" s="2"/>
      <c r="M49" s="2"/>
      <c r="N49" s="3"/>
    </row>
    <row r="50" spans="1:14" ht="15.75" thickBot="1" x14ac:dyDescent="0.3">
      <c r="A50" s="49"/>
      <c r="B50" s="50"/>
      <c r="C50" s="1"/>
      <c r="D50" s="2"/>
      <c r="E50" s="2"/>
      <c r="F50" s="2"/>
      <c r="G50" s="2"/>
      <c r="H50" s="3"/>
      <c r="I50" s="56" t="s">
        <v>50</v>
      </c>
      <c r="J50" s="57"/>
      <c r="K50" s="57"/>
      <c r="L50" s="58"/>
      <c r="M50" s="59"/>
      <c r="N50" s="6"/>
    </row>
    <row r="51" spans="1:14" ht="15.75" thickBot="1" x14ac:dyDescent="0.3">
      <c r="A51" s="49"/>
      <c r="B51" s="50"/>
      <c r="C51" s="4"/>
      <c r="D51" s="5"/>
      <c r="E51" s="5"/>
      <c r="F51" s="5"/>
      <c r="G51" s="5"/>
      <c r="H51" s="6"/>
      <c r="I51" s="4"/>
      <c r="J51" s="5"/>
      <c r="K51" s="5"/>
      <c r="L51" s="5"/>
      <c r="M51" s="5"/>
      <c r="N51" s="6"/>
    </row>
    <row r="52" spans="1:14" ht="15.75" thickBot="1" x14ac:dyDescent="0.3">
      <c r="A52" s="49"/>
      <c r="B52" s="50"/>
      <c r="C52" s="4"/>
      <c r="D52" s="5"/>
      <c r="E52" s="5"/>
      <c r="F52" s="5"/>
      <c r="G52" s="5"/>
      <c r="H52" s="6"/>
      <c r="I52" s="56" t="s">
        <v>45</v>
      </c>
      <c r="J52" s="57"/>
      <c r="K52" s="57"/>
      <c r="L52" s="58"/>
      <c r="M52" s="59"/>
      <c r="N52" s="6"/>
    </row>
    <row r="53" spans="1:14" ht="15.75" thickBot="1" x14ac:dyDescent="0.3">
      <c r="A53" s="49"/>
      <c r="B53" s="50"/>
      <c r="C53" s="4"/>
      <c r="D53" s="5"/>
      <c r="E53" s="5"/>
      <c r="F53" s="5"/>
      <c r="G53" s="5"/>
      <c r="H53" s="6"/>
      <c r="I53" s="4"/>
      <c r="J53" s="5"/>
      <c r="K53" s="5"/>
      <c r="L53" s="5"/>
      <c r="M53" s="5"/>
      <c r="N53" s="6"/>
    </row>
    <row r="54" spans="1:14" ht="15.75" thickBot="1" x14ac:dyDescent="0.3">
      <c r="A54" s="49"/>
      <c r="B54" s="50"/>
      <c r="C54" s="4"/>
      <c r="D54" s="5"/>
      <c r="E54" s="5"/>
      <c r="F54" s="5"/>
      <c r="G54" s="5"/>
      <c r="H54" s="6"/>
      <c r="I54" s="56" t="s">
        <v>46</v>
      </c>
      <c r="J54" s="57"/>
      <c r="K54" s="57"/>
      <c r="L54" s="58"/>
      <c r="M54" s="59"/>
      <c r="N54" s="6"/>
    </row>
    <row r="55" spans="1:14" ht="15.75" thickBot="1" x14ac:dyDescent="0.3">
      <c r="A55" s="49"/>
      <c r="B55" s="50"/>
      <c r="C55" s="4"/>
      <c r="D55" s="5"/>
      <c r="E55" s="5"/>
      <c r="F55" s="5"/>
      <c r="G55" s="5"/>
      <c r="H55" s="6"/>
      <c r="I55" s="4"/>
      <c r="J55" s="5"/>
      <c r="K55" s="5"/>
      <c r="L55" s="5"/>
      <c r="M55" s="5"/>
      <c r="N55" s="6"/>
    </row>
    <row r="56" spans="1:14" ht="15.75" thickBot="1" x14ac:dyDescent="0.3">
      <c r="A56" s="49"/>
      <c r="B56" s="50"/>
      <c r="C56" s="4"/>
      <c r="D56" s="5"/>
      <c r="E56" s="5"/>
      <c r="F56" s="5"/>
      <c r="G56" s="5"/>
      <c r="H56" s="6"/>
      <c r="I56" s="56" t="s">
        <v>47</v>
      </c>
      <c r="J56" s="57"/>
      <c r="K56" s="57"/>
      <c r="L56" s="58"/>
      <c r="M56" s="59"/>
      <c r="N56" s="6"/>
    </row>
    <row r="57" spans="1:14" ht="15.75" thickBot="1" x14ac:dyDescent="0.3">
      <c r="A57" s="49"/>
      <c r="B57" s="50"/>
      <c r="C57" s="4"/>
      <c r="D57" s="5"/>
      <c r="E57" s="5"/>
      <c r="F57" s="5"/>
      <c r="G57" s="5"/>
      <c r="H57" s="6"/>
      <c r="I57" s="4"/>
      <c r="J57" s="5"/>
      <c r="K57" s="5"/>
      <c r="L57" s="5"/>
      <c r="M57" s="5"/>
      <c r="N57" s="6"/>
    </row>
    <row r="58" spans="1:14" ht="15.75" thickBot="1" x14ac:dyDescent="0.3">
      <c r="A58" s="49"/>
      <c r="B58" s="50"/>
      <c r="C58" s="4"/>
      <c r="D58" s="5"/>
      <c r="E58" s="5"/>
      <c r="F58" s="5"/>
      <c r="G58" s="5"/>
      <c r="H58" s="6"/>
      <c r="I58" s="56" t="s">
        <v>48</v>
      </c>
      <c r="J58" s="57"/>
      <c r="K58" s="57"/>
      <c r="L58" s="58"/>
      <c r="M58" s="59"/>
      <c r="N58" s="6"/>
    </row>
    <row r="59" spans="1:14" ht="15.75" thickBot="1" x14ac:dyDescent="0.3">
      <c r="A59" s="49"/>
      <c r="B59" s="50"/>
      <c r="C59" s="4"/>
      <c r="D59" s="5"/>
      <c r="E59" s="5"/>
      <c r="F59" s="5"/>
      <c r="G59" s="5"/>
      <c r="H59" s="6"/>
      <c r="I59" s="4"/>
      <c r="J59" s="5"/>
      <c r="K59" s="5"/>
      <c r="L59" s="5"/>
      <c r="M59" s="5"/>
      <c r="N59" s="6"/>
    </row>
    <row r="60" spans="1:14" ht="15.75" thickBot="1" x14ac:dyDescent="0.3">
      <c r="A60" s="49"/>
      <c r="B60" s="50"/>
      <c r="C60" s="4"/>
      <c r="D60" s="5"/>
      <c r="E60" s="5"/>
      <c r="F60" s="5"/>
      <c r="G60" s="5"/>
      <c r="H60" s="6"/>
      <c r="I60" s="56" t="s">
        <v>49</v>
      </c>
      <c r="J60" s="57"/>
      <c r="K60" s="57"/>
      <c r="L60" s="58"/>
      <c r="M60" s="59"/>
      <c r="N60" s="6"/>
    </row>
    <row r="61" spans="1:14" ht="15.75" thickBot="1" x14ac:dyDescent="0.3">
      <c r="A61" s="49"/>
      <c r="B61" s="50"/>
      <c r="C61" s="4"/>
      <c r="D61" s="5"/>
      <c r="E61" s="5"/>
      <c r="F61" s="5"/>
      <c r="G61" s="5"/>
      <c r="H61" s="6"/>
      <c r="I61" s="4"/>
      <c r="J61" s="5"/>
      <c r="K61" s="5"/>
      <c r="L61" s="5"/>
      <c r="M61" s="5"/>
      <c r="N61" s="6"/>
    </row>
    <row r="62" spans="1:14" ht="15.75" thickBot="1" x14ac:dyDescent="0.3">
      <c r="A62" s="49"/>
      <c r="B62" s="50"/>
      <c r="C62" s="4"/>
      <c r="D62" s="5"/>
      <c r="E62" s="5"/>
      <c r="F62" s="5"/>
      <c r="G62" s="5"/>
      <c r="H62" s="6"/>
      <c r="I62" s="56" t="s">
        <v>51</v>
      </c>
      <c r="J62" s="57"/>
      <c r="K62" s="57"/>
      <c r="L62" s="58"/>
      <c r="M62" s="59"/>
      <c r="N62" s="6"/>
    </row>
    <row r="63" spans="1:14" x14ac:dyDescent="0.25">
      <c r="A63" s="49"/>
      <c r="B63" s="50"/>
      <c r="C63" s="4"/>
      <c r="D63" s="5"/>
      <c r="E63" s="5"/>
      <c r="F63" s="5"/>
      <c r="G63" s="5"/>
      <c r="H63" s="6"/>
      <c r="I63" s="4"/>
      <c r="J63" s="5"/>
      <c r="K63" s="5"/>
      <c r="L63" s="5"/>
      <c r="M63" s="5"/>
      <c r="N63" s="6"/>
    </row>
    <row r="64" spans="1:14" x14ac:dyDescent="0.25">
      <c r="A64" s="49"/>
      <c r="B64" s="50"/>
      <c r="C64" s="4"/>
      <c r="D64" s="5"/>
      <c r="E64" s="5"/>
      <c r="F64" s="5"/>
      <c r="G64" s="5"/>
      <c r="H64" s="6"/>
      <c r="I64" s="4"/>
      <c r="J64" s="5"/>
      <c r="K64" s="5"/>
      <c r="L64" s="5"/>
      <c r="M64" s="5"/>
      <c r="N64" s="6"/>
    </row>
    <row r="65" spans="1:14" ht="15.75" thickBot="1" x14ac:dyDescent="0.3">
      <c r="A65" s="51"/>
      <c r="B65" s="52"/>
      <c r="C65" s="23"/>
      <c r="D65" s="25"/>
      <c r="E65" s="25"/>
      <c r="F65" s="25"/>
      <c r="G65" s="25"/>
      <c r="H65" s="24"/>
      <c r="I65" s="23"/>
      <c r="J65" s="25"/>
      <c r="K65" s="25"/>
      <c r="L65" s="25"/>
      <c r="M65" s="25"/>
      <c r="N65" s="24"/>
    </row>
  </sheetData>
  <mergeCells count="39">
    <mergeCell ref="A1:N1"/>
    <mergeCell ref="A3:B9"/>
    <mergeCell ref="A25:B25"/>
    <mergeCell ref="A27:B27"/>
    <mergeCell ref="A28:B28"/>
    <mergeCell ref="I26:N26"/>
    <mergeCell ref="A29:B29"/>
    <mergeCell ref="A30:B30"/>
    <mergeCell ref="A31:B31"/>
    <mergeCell ref="A32:B32"/>
    <mergeCell ref="C26:H26"/>
    <mergeCell ref="A35:B48"/>
    <mergeCell ref="C35:N35"/>
    <mergeCell ref="C37:E37"/>
    <mergeCell ref="F37:G37"/>
    <mergeCell ref="C39:E39"/>
    <mergeCell ref="F39:G39"/>
    <mergeCell ref="C41:E41"/>
    <mergeCell ref="F41:G41"/>
    <mergeCell ref="C43:E43"/>
    <mergeCell ref="F43:G43"/>
    <mergeCell ref="C45:E45"/>
    <mergeCell ref="F45:G45"/>
    <mergeCell ref="A49:B65"/>
    <mergeCell ref="C49:H49"/>
    <mergeCell ref="I50:K50"/>
    <mergeCell ref="L50:M50"/>
    <mergeCell ref="I52:K52"/>
    <mergeCell ref="L52:M52"/>
    <mergeCell ref="I54:K54"/>
    <mergeCell ref="L54:M54"/>
    <mergeCell ref="I56:K56"/>
    <mergeCell ref="L56:M56"/>
    <mergeCell ref="I58:K58"/>
    <mergeCell ref="L58:M58"/>
    <mergeCell ref="I60:K60"/>
    <mergeCell ref="L60:M60"/>
    <mergeCell ref="I62:K62"/>
    <mergeCell ref="L62:M62"/>
  </mergeCells>
  <phoneticPr fontId="3" type="noConversion"/>
  <conditionalFormatting sqref="C25:N25">
    <cfRule type="cellIs" dxfId="20" priority="2" operator="greaterThan">
      <formula>0</formula>
    </cfRule>
    <cfRule type="cellIs" dxfId="19" priority="1" operator="lessThan">
      <formula>0</formula>
    </cfRule>
  </conditionalFormatting>
  <hyperlinks>
    <hyperlink ref="A32" r:id="rId1" xr:uid="{328C3AEC-5F3C-4400-A8A5-07DB442D004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FD303-D1BE-4BB8-B8DD-F116F0ED5D5D}">
  <dimension ref="A2:M11"/>
  <sheetViews>
    <sheetView showGridLines="0" tabSelected="1" workbookViewId="0">
      <selection activeCell="G4" sqref="G4"/>
    </sheetView>
  </sheetViews>
  <sheetFormatPr baseColWidth="10" defaultRowHeight="15" x14ac:dyDescent="0.25"/>
  <cols>
    <col min="1" max="1" width="7.42578125" customWidth="1"/>
    <col min="2" max="2" width="10.140625" customWidth="1"/>
    <col min="3" max="3" width="7.42578125" customWidth="1"/>
    <col min="4" max="4" width="20.42578125" bestFit="1" customWidth="1"/>
    <col min="5" max="5" width="12.7109375" bestFit="1" customWidth="1"/>
    <col min="6" max="6" width="10.85546875" customWidth="1"/>
    <col min="7" max="7" width="19" customWidth="1"/>
    <col min="9" max="9" width="17.5703125" customWidth="1"/>
    <col min="10" max="10" width="13.42578125" style="33" customWidth="1"/>
    <col min="12" max="12" width="16.85546875" bestFit="1" customWidth="1"/>
  </cols>
  <sheetData>
    <row r="2" spans="1:13" x14ac:dyDescent="0.25">
      <c r="A2" s="26" t="s">
        <v>52</v>
      </c>
      <c r="B2" s="26" t="s">
        <v>53</v>
      </c>
      <c r="C2" s="26" t="s">
        <v>54</v>
      </c>
      <c r="D2" s="26" t="s">
        <v>55</v>
      </c>
      <c r="E2" s="26" t="s">
        <v>56</v>
      </c>
      <c r="F2" s="26" t="s">
        <v>57</v>
      </c>
      <c r="G2" s="26" t="s">
        <v>58</v>
      </c>
      <c r="H2" s="26" t="s">
        <v>59</v>
      </c>
      <c r="I2" s="26" t="s">
        <v>60</v>
      </c>
      <c r="J2" s="32" t="s">
        <v>61</v>
      </c>
      <c r="L2" s="30" t="s">
        <v>57</v>
      </c>
      <c r="M2" s="29" t="s">
        <v>54</v>
      </c>
    </row>
    <row r="3" spans="1:13" x14ac:dyDescent="0.25">
      <c r="A3" t="s">
        <v>83</v>
      </c>
      <c r="B3" t="s">
        <v>84</v>
      </c>
      <c r="C3" s="26" t="s">
        <v>71</v>
      </c>
      <c r="D3" s="22" t="s">
        <v>85</v>
      </c>
      <c r="E3" s="27">
        <v>101010101</v>
      </c>
      <c r="F3" t="s">
        <v>64</v>
      </c>
      <c r="G3" s="31">
        <v>44419</v>
      </c>
      <c r="H3" s="43">
        <f ca="1">IF(Tab_membres[[#This Row],[Date de naissance]]="","",DATEDIF(Tab_membres[[#This Row],[Date de naissance]],TODAY(),"y"))</f>
        <v>0</v>
      </c>
      <c r="I3" s="31">
        <v>36526</v>
      </c>
      <c r="J3" s="32">
        <f ca="1">IF(Tab_membres[[#This Row],[Date d''adhésion]]="","",DATEDIF(Tab_membres[[#This Row],[Date d''adhésion]],TODAY(),"m"))</f>
        <v>259</v>
      </c>
      <c r="L3" s="7" t="s">
        <v>62</v>
      </c>
      <c r="M3" s="28" t="s">
        <v>71</v>
      </c>
    </row>
    <row r="4" spans="1:13" x14ac:dyDescent="0.25">
      <c r="L4" s="7" t="s">
        <v>63</v>
      </c>
      <c r="M4" s="28" t="s">
        <v>72</v>
      </c>
    </row>
    <row r="5" spans="1:13" x14ac:dyDescent="0.25">
      <c r="L5" s="7" t="s">
        <v>64</v>
      </c>
    </row>
    <row r="6" spans="1:13" x14ac:dyDescent="0.25">
      <c r="L6" s="7" t="s">
        <v>67</v>
      </c>
    </row>
    <row r="7" spans="1:13" x14ac:dyDescent="0.25">
      <c r="L7" s="7" t="s">
        <v>65</v>
      </c>
    </row>
    <row r="8" spans="1:13" x14ac:dyDescent="0.25">
      <c r="L8" s="7" t="s">
        <v>66</v>
      </c>
    </row>
    <row r="9" spans="1:13" x14ac:dyDescent="0.25">
      <c r="L9" s="7" t="s">
        <v>68</v>
      </c>
    </row>
    <row r="10" spans="1:13" x14ac:dyDescent="0.25">
      <c r="L10" s="7" t="s">
        <v>69</v>
      </c>
    </row>
    <row r="11" spans="1:13" x14ac:dyDescent="0.25">
      <c r="L11" s="7" t="s">
        <v>70</v>
      </c>
    </row>
  </sheetData>
  <dataValidations count="2">
    <dataValidation type="list" allowBlank="1" showInputMessage="1" showErrorMessage="1" sqref="C3" xr:uid="{4A18D4B6-74ED-464F-B3E2-DC21EFC4CFDD}">
      <formula1>sexe</formula1>
    </dataValidation>
    <dataValidation type="list" allowBlank="1" showInputMessage="1" showErrorMessage="1" sqref="F3" xr:uid="{F832C008-96C9-450F-B44D-D852F64101A6}">
      <formula1>fonction</formula1>
    </dataValidation>
  </dataValidations>
  <hyperlinks>
    <hyperlink ref="D3" r:id="rId1" xr:uid="{EA7DECF4-B566-4FBD-8641-782E32715982}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999D7-EA42-41C9-953C-8ACBD5C444AA}">
  <dimension ref="A1:G10"/>
  <sheetViews>
    <sheetView showGridLines="0" workbookViewId="0">
      <selection activeCell="C6" sqref="C6"/>
    </sheetView>
  </sheetViews>
  <sheetFormatPr baseColWidth="10" defaultRowHeight="15" x14ac:dyDescent="0.25"/>
  <cols>
    <col min="2" max="2" width="17" customWidth="1"/>
    <col min="4" max="4" width="22.85546875" customWidth="1"/>
    <col min="6" max="6" width="22.85546875" customWidth="1"/>
    <col min="7" max="7" width="17.85546875" customWidth="1"/>
  </cols>
  <sheetData>
    <row r="1" spans="1:7" ht="18.75" x14ac:dyDescent="0.3">
      <c r="A1" s="34" t="s">
        <v>73</v>
      </c>
    </row>
    <row r="3" spans="1:7" x14ac:dyDescent="0.25">
      <c r="A3" s="35" t="s">
        <v>74</v>
      </c>
      <c r="B3" s="35" t="s">
        <v>75</v>
      </c>
      <c r="C3" s="35" t="s">
        <v>76</v>
      </c>
      <c r="D3" s="35" t="s">
        <v>77</v>
      </c>
      <c r="F3" t="s">
        <v>77</v>
      </c>
      <c r="G3" t="s">
        <v>34</v>
      </c>
    </row>
    <row r="4" spans="1:7" x14ac:dyDescent="0.25">
      <c r="A4" s="36">
        <v>44197</v>
      </c>
      <c r="B4" s="37" t="s">
        <v>14</v>
      </c>
      <c r="C4" s="38">
        <v>1500</v>
      </c>
      <c r="D4" s="37" t="s">
        <v>78</v>
      </c>
      <c r="F4" t="s">
        <v>78</v>
      </c>
      <c r="G4" s="7" t="s">
        <v>14</v>
      </c>
    </row>
    <row r="5" spans="1:7" x14ac:dyDescent="0.25">
      <c r="A5" s="44">
        <v>44228</v>
      </c>
      <c r="B5" s="45" t="s">
        <v>14</v>
      </c>
      <c r="C5" s="46">
        <v>3000</v>
      </c>
      <c r="D5" s="45" t="s">
        <v>78</v>
      </c>
      <c r="F5" t="s">
        <v>79</v>
      </c>
      <c r="G5" s="7" t="s">
        <v>15</v>
      </c>
    </row>
    <row r="6" spans="1:7" x14ac:dyDescent="0.25">
      <c r="G6" s="7" t="s">
        <v>16</v>
      </c>
    </row>
    <row r="7" spans="1:7" x14ac:dyDescent="0.25">
      <c r="G7" s="7" t="s">
        <v>17</v>
      </c>
    </row>
    <row r="8" spans="1:7" x14ac:dyDescent="0.25">
      <c r="G8" s="7" t="s">
        <v>18</v>
      </c>
    </row>
    <row r="9" spans="1:7" x14ac:dyDescent="0.25">
      <c r="G9" s="7" t="s">
        <v>19</v>
      </c>
    </row>
    <row r="10" spans="1:7" x14ac:dyDescent="0.25">
      <c r="G10" s="17" t="s">
        <v>20</v>
      </c>
    </row>
  </sheetData>
  <dataValidations count="2">
    <dataValidation type="list" allowBlank="1" showInputMessage="1" showErrorMessage="1" sqref="B4:B5" xr:uid="{35ED8C20-E941-41CE-A92B-2089C340DBA3}">
      <formula1>recettes</formula1>
    </dataValidation>
    <dataValidation type="list" allowBlank="1" showInputMessage="1" showErrorMessage="1" sqref="D4:D5" xr:uid="{686CFE5C-1384-421D-912D-A3735EAE70B7}">
      <formula1>modeencaissement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7138D-B279-47ED-801C-C1A646FB476F}">
  <dimension ref="A1:H11"/>
  <sheetViews>
    <sheetView showGridLines="0" workbookViewId="0">
      <selection activeCell="D4" sqref="D4"/>
    </sheetView>
  </sheetViews>
  <sheetFormatPr baseColWidth="10" defaultRowHeight="15" x14ac:dyDescent="0.25"/>
  <cols>
    <col min="1" max="1" width="12.42578125" bestFit="1" customWidth="1"/>
    <col min="2" max="2" width="19.140625" customWidth="1"/>
    <col min="4" max="4" width="22.85546875" customWidth="1"/>
    <col min="6" max="6" width="23.140625" bestFit="1" customWidth="1"/>
    <col min="7" max="7" width="1.28515625" customWidth="1"/>
    <col min="8" max="8" width="23.28515625" bestFit="1" customWidth="1"/>
  </cols>
  <sheetData>
    <row r="1" spans="1:8" ht="18.75" x14ac:dyDescent="0.3">
      <c r="A1" s="39" t="s">
        <v>80</v>
      </c>
    </row>
    <row r="3" spans="1:8" x14ac:dyDescent="0.25">
      <c r="A3" t="s">
        <v>74</v>
      </c>
      <c r="B3" t="s">
        <v>81</v>
      </c>
      <c r="C3" t="s">
        <v>76</v>
      </c>
      <c r="D3" t="s">
        <v>82</v>
      </c>
      <c r="F3" t="s">
        <v>82</v>
      </c>
      <c r="H3" t="s">
        <v>81</v>
      </c>
    </row>
    <row r="4" spans="1:8" x14ac:dyDescent="0.25">
      <c r="A4" s="36"/>
      <c r="B4" s="37"/>
      <c r="C4" s="38"/>
      <c r="D4" s="37"/>
      <c r="F4" t="s">
        <v>78</v>
      </c>
      <c r="H4" s="7" t="s">
        <v>21</v>
      </c>
    </row>
    <row r="5" spans="1:8" x14ac:dyDescent="0.25">
      <c r="F5" t="s">
        <v>79</v>
      </c>
      <c r="H5" s="7" t="s">
        <v>22</v>
      </c>
    </row>
    <row r="6" spans="1:8" x14ac:dyDescent="0.25">
      <c r="H6" s="7" t="s">
        <v>23</v>
      </c>
    </row>
    <row r="7" spans="1:8" x14ac:dyDescent="0.25">
      <c r="H7" s="7" t="s">
        <v>24</v>
      </c>
    </row>
    <row r="8" spans="1:8" x14ac:dyDescent="0.25">
      <c r="H8" s="7" t="s">
        <v>25</v>
      </c>
    </row>
    <row r="9" spans="1:8" x14ac:dyDescent="0.25">
      <c r="H9" s="7" t="s">
        <v>26</v>
      </c>
    </row>
    <row r="10" spans="1:8" x14ac:dyDescent="0.25">
      <c r="H10" s="7" t="s">
        <v>27</v>
      </c>
    </row>
    <row r="11" spans="1:8" x14ac:dyDescent="0.25">
      <c r="H11" s="17" t="s">
        <v>20</v>
      </c>
    </row>
  </sheetData>
  <dataValidations count="2">
    <dataValidation type="list" allowBlank="1" showInputMessage="1" showErrorMessage="1" sqref="B4" xr:uid="{BE5129A0-13BA-4E73-8336-DEB2942DC2D9}">
      <formula1>depenses</formula1>
    </dataValidation>
    <dataValidation type="list" allowBlank="1" showInputMessage="1" showErrorMessage="1" sqref="D4" xr:uid="{287EF5B7-3D75-400D-9BBB-DBFCD744BAE6}">
      <formula1>modeencaissement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Synthèse</vt:lpstr>
      <vt:lpstr>Membres</vt:lpstr>
      <vt:lpstr>Recettes</vt:lpstr>
      <vt:lpstr>Dépenses</vt:lpstr>
      <vt:lpstr>depenses</vt:lpstr>
      <vt:lpstr>fonction</vt:lpstr>
      <vt:lpstr>modeencaissement</vt:lpstr>
      <vt:lpstr>recettes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2021-08-11T09:06:20Z</dcterms:created>
  <dcterms:modified xsi:type="dcterms:W3CDTF">2021-08-11T17:42:37Z</dcterms:modified>
</cp:coreProperties>
</file>