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0212" codeName="{6BE1CDB9-6C1C-A5B6-3FC1-E231EC3C600E}"/>
  <workbookPr codeName="ThisWorkbook" defaultThemeVersion="166925"/>
  <mc:AlternateContent xmlns:mc="http://schemas.openxmlformats.org/markup-compatibility/2006">
    <mc:Choice Requires="x15">
      <x15ac:absPath xmlns:x15ac="http://schemas.microsoft.com/office/spreadsheetml/2010/11/ac" url="/Users/micpid/Documents/"/>
    </mc:Choice>
  </mc:AlternateContent>
  <xr:revisionPtr revIDLastSave="0" documentId="13_ncr:1_{B40B4287-8679-F848-99D1-C60B10907B2B}" xr6:coauthVersionLast="46" xr6:coauthVersionMax="46" xr10:uidLastSave="{00000000-0000-0000-0000-000000000000}"/>
  <bookViews>
    <workbookView xWindow="0" yWindow="0" windowWidth="51200" windowHeight="28800" activeTab="1" xr2:uid="{00000000-000D-0000-FFFF-FFFF00000000}"/>
  </bookViews>
  <sheets>
    <sheet name="mois" sheetId="2" state="hidden" r:id="rId1"/>
    <sheet name="Janvier" sheetId="7" r:id="rId2"/>
    <sheet name="liste" sheetId="16" state="hidden" r:id="rId3"/>
  </sheets>
  <definedNames>
    <definedName name="AnnéeCalendrier" localSheetId="1">Janvier!$X$8</definedName>
    <definedName name="AnnéeCalendrier">mois!$X$8</definedName>
    <definedName name="CléCongé" localSheetId="1">Janvier!#REF!</definedName>
    <definedName name="CléCongé">mois!#REF!</definedName>
    <definedName name="CléMaladie" localSheetId="1">Janvier!#REF!</definedName>
    <definedName name="CléMaladie">mois!#REF!</definedName>
    <definedName name="CléPersonnalisée1" localSheetId="1">Janvier!#REF!</definedName>
    <definedName name="CléPersonnalisée1">mois!#REF!</definedName>
    <definedName name="CléPersonnalisée2" localSheetId="1">Janvier!#REF!</definedName>
    <definedName name="CléPersonnalisée2">mois!#REF!</definedName>
    <definedName name="CléPersonnel" localSheetId="1">Janvier!#REF!</definedName>
    <definedName name="CléPersonnel">mois!#REF!</definedName>
    <definedName name="datedebut">Janvier!$B$6</definedName>
    <definedName name="ÉtiquetteCléCongé" localSheetId="1">Janvier!#REF!</definedName>
    <definedName name="ÉtiquetteCléCongé">mois!#REF!</definedName>
    <definedName name="ÉtiquetteCléMaladie" localSheetId="1">Janvier!#REF!</definedName>
    <definedName name="ÉtiquetteCléMaladie">mois!#REF!</definedName>
    <definedName name="ÉtiquetteCléPersonnalisée1" localSheetId="1">Janvier!#REF!</definedName>
    <definedName name="ÉtiquetteCléPersonnalisée1">mois!#REF!</definedName>
    <definedName name="ÉtiquetteCléPersonnalisée2" localSheetId="1">Janvier!#REF!</definedName>
    <definedName name="ÉtiquetteCléPersonnalisée2">mois!#REF!</definedName>
    <definedName name="ÉtiquetteCléPersonnel" localSheetId="1">Janvier!#REF!</definedName>
    <definedName name="ÉtiquetteCléPersonnel">mois!#REF!</definedName>
    <definedName name="impression_c" localSheetId="1">Janvier!$A$1:$X$28</definedName>
    <definedName name="impression_c">mois!$A$1:$X$28</definedName>
    <definedName name="_xlnm.Print_Titles" localSheetId="1">Janvier!$8:$10</definedName>
    <definedName name="_xlnm.Print_Titles" localSheetId="0">mois!$8:$10</definedName>
    <definedName name="Nom_clé" localSheetId="1">Janvier!#REF!</definedName>
    <definedName name="Nom_clé">mois!#REF!</definedName>
    <definedName name="NomMois" localSheetId="1">Janvier!$B$8</definedName>
    <definedName name="NomMois" localSheetId="0">mois!$B$8</definedName>
    <definedName name="NomMois2" localSheetId="1">Janvier!$B$18</definedName>
    <definedName name="NomMois2">mois!$B$18</definedName>
    <definedName name="Titre_Absence_Employé" localSheetId="1">Janvier!#REF!</definedName>
    <definedName name="Titre_Absence_Employé">mois!#REF!</definedName>
    <definedName name="Titre1" localSheetId="1">Janvier!$B$10</definedName>
    <definedName name="Titre1">mois!$B$10</definedName>
    <definedName name="Titre10">#REF!</definedName>
    <definedName name="Titre11">#REF!</definedName>
    <definedName name="Titre12">#REF!</definedName>
    <definedName name="Titre2">#REF!</definedName>
    <definedName name="Titre3">#REF!</definedName>
    <definedName name="Titre4">#REF!</definedName>
    <definedName name="Titre5">#REF!</definedName>
    <definedName name="Titre6">#REF!</definedName>
    <definedName name="Titre7">#REF!</definedName>
    <definedName name="Titre8">#REF!</definedName>
    <definedName name="Titre9">#REF!</definedName>
    <definedName name="TitreColonne13">#REF!</definedName>
  </definedNames>
  <calcPr calcId="191029"/>
</workbook>
</file>

<file path=xl/calcChain.xml><?xml version="1.0" encoding="utf-8"?>
<calcChain xmlns="http://schemas.openxmlformats.org/spreadsheetml/2006/main">
  <c r="E14" i="16" l="1"/>
  <c r="E13" i="16"/>
  <c r="E12" i="16"/>
  <c r="G4" i="16"/>
  <c r="E11" i="16"/>
  <c r="E10" i="16"/>
  <c r="E9" i="16"/>
  <c r="E8" i="16"/>
  <c r="E7" i="16"/>
  <c r="E6" i="16"/>
  <c r="E5" i="16"/>
  <c r="E4" i="16"/>
  <c r="E3" i="16"/>
  <c r="I27" i="7" l="1"/>
  <c r="C27" i="7"/>
  <c r="D26" i="7"/>
  <c r="W24" i="7"/>
  <c r="V24" i="7"/>
  <c r="U24" i="7"/>
  <c r="T24" i="7"/>
  <c r="S24" i="7"/>
  <c r="R24" i="7"/>
  <c r="Q24" i="7"/>
  <c r="P24" i="7"/>
  <c r="O24" i="7"/>
  <c r="N24" i="7"/>
  <c r="M24" i="7"/>
  <c r="L24" i="7"/>
  <c r="K24" i="7"/>
  <c r="J24" i="7"/>
  <c r="I24" i="7"/>
  <c r="H24" i="7"/>
  <c r="G24" i="7"/>
  <c r="F24" i="7"/>
  <c r="E24" i="7"/>
  <c r="D24" i="7"/>
  <c r="C24" i="7"/>
  <c r="B24" i="7"/>
  <c r="W23" i="7"/>
  <c r="V23" i="7"/>
  <c r="U23" i="7"/>
  <c r="T23" i="7"/>
  <c r="S23" i="7"/>
  <c r="R23" i="7"/>
  <c r="Q23" i="7"/>
  <c r="P23" i="7"/>
  <c r="O23" i="7"/>
  <c r="N23" i="7"/>
  <c r="M23" i="7"/>
  <c r="L23" i="7"/>
  <c r="K23" i="7"/>
  <c r="J23" i="7"/>
  <c r="I23" i="7"/>
  <c r="H23" i="7"/>
  <c r="G23" i="7"/>
  <c r="F23" i="7"/>
  <c r="E23" i="7"/>
  <c r="D23" i="7"/>
  <c r="C23" i="7"/>
  <c r="X22" i="7"/>
  <c r="W22" i="7"/>
  <c r="V22" i="7"/>
  <c r="U22" i="7"/>
  <c r="T22" i="7"/>
  <c r="S22" i="7"/>
  <c r="R22" i="7"/>
  <c r="Q22" i="7"/>
  <c r="P22" i="7"/>
  <c r="O22" i="7"/>
  <c r="N22" i="7"/>
  <c r="M22" i="7"/>
  <c r="L22" i="7"/>
  <c r="K22" i="7"/>
  <c r="J22" i="7"/>
  <c r="I22" i="7"/>
  <c r="H22" i="7"/>
  <c r="G22" i="7"/>
  <c r="F22" i="7"/>
  <c r="E22" i="7"/>
  <c r="D22" i="7"/>
  <c r="C22" i="7"/>
  <c r="W21" i="7"/>
  <c r="V21" i="7"/>
  <c r="U21" i="7"/>
  <c r="T21" i="7"/>
  <c r="S21" i="7"/>
  <c r="R21" i="7"/>
  <c r="Q21" i="7"/>
  <c r="P21" i="7"/>
  <c r="O21" i="7"/>
  <c r="N21" i="7"/>
  <c r="M21" i="7"/>
  <c r="L21" i="7"/>
  <c r="K21" i="7"/>
  <c r="J21" i="7"/>
  <c r="I21" i="7"/>
  <c r="H21" i="7"/>
  <c r="G21" i="7"/>
  <c r="F21" i="7"/>
  <c r="E21" i="7"/>
  <c r="D21" i="7"/>
  <c r="C21" i="7"/>
  <c r="X18" i="7"/>
  <c r="B18" i="7"/>
  <c r="C20" i="7" s="1"/>
  <c r="C19" i="7" s="1"/>
  <c r="L17" i="7"/>
  <c r="W14" i="7"/>
  <c r="V14" i="7"/>
  <c r="U14" i="7"/>
  <c r="T14" i="7"/>
  <c r="S14" i="7"/>
  <c r="R14" i="7"/>
  <c r="Q14" i="7"/>
  <c r="P14" i="7"/>
  <c r="O14" i="7"/>
  <c r="N14" i="7"/>
  <c r="M14" i="7"/>
  <c r="L14" i="7"/>
  <c r="K14" i="7"/>
  <c r="J14" i="7"/>
  <c r="I14" i="7"/>
  <c r="H14" i="7"/>
  <c r="G14" i="7"/>
  <c r="F14" i="7"/>
  <c r="E14" i="7"/>
  <c r="D14" i="7"/>
  <c r="C14" i="7"/>
  <c r="B14" i="7"/>
  <c r="X13" i="7"/>
  <c r="X23" i="7" s="1"/>
  <c r="X12" i="7"/>
  <c r="X14" i="7" s="1"/>
  <c r="X11" i="7"/>
  <c r="X21" i="7" s="1"/>
  <c r="C10" i="7"/>
  <c r="C9" i="7" s="1"/>
  <c r="J5" i="7"/>
  <c r="J5" i="2"/>
  <c r="C10" i="2"/>
  <c r="D10" i="2" s="1"/>
  <c r="E10" i="2" s="1"/>
  <c r="X11" i="2"/>
  <c r="X12" i="2"/>
  <c r="X13" i="2"/>
  <c r="X24" i="2" s="1"/>
  <c r="B14" i="2"/>
  <c r="C14" i="2"/>
  <c r="D14" i="2"/>
  <c r="E14" i="2"/>
  <c r="F14" i="2"/>
  <c r="G14" i="2"/>
  <c r="H14" i="2"/>
  <c r="I14" i="2"/>
  <c r="J14" i="2"/>
  <c r="K14" i="2"/>
  <c r="L14" i="2"/>
  <c r="M14" i="2"/>
  <c r="N14" i="2"/>
  <c r="O14" i="2"/>
  <c r="P14" i="2"/>
  <c r="Q14" i="2"/>
  <c r="R14" i="2"/>
  <c r="S14" i="2"/>
  <c r="T14" i="2"/>
  <c r="U14" i="2"/>
  <c r="V14" i="2"/>
  <c r="W14" i="2"/>
  <c r="L17" i="2"/>
  <c r="B18" i="2"/>
  <c r="C20" i="2" s="1"/>
  <c r="C19" i="2" s="1"/>
  <c r="X18" i="2"/>
  <c r="C21" i="2"/>
  <c r="D21" i="2"/>
  <c r="E21" i="2"/>
  <c r="F21" i="2"/>
  <c r="G21" i="2"/>
  <c r="H21" i="2"/>
  <c r="I21" i="2"/>
  <c r="J21" i="2"/>
  <c r="K21" i="2"/>
  <c r="L21" i="2"/>
  <c r="M21" i="2"/>
  <c r="N21" i="2"/>
  <c r="O21" i="2"/>
  <c r="P21" i="2"/>
  <c r="Q21" i="2"/>
  <c r="R21" i="2"/>
  <c r="S21" i="2"/>
  <c r="T21" i="2"/>
  <c r="U21" i="2"/>
  <c r="V21" i="2"/>
  <c r="W21" i="2"/>
  <c r="X21" i="2"/>
  <c r="C22" i="2"/>
  <c r="D22" i="2"/>
  <c r="E22" i="2"/>
  <c r="F22" i="2"/>
  <c r="G22" i="2"/>
  <c r="H22" i="2"/>
  <c r="I22" i="2"/>
  <c r="J22" i="2"/>
  <c r="K22" i="2"/>
  <c r="L22" i="2"/>
  <c r="M22" i="2"/>
  <c r="N22" i="2"/>
  <c r="O22" i="2"/>
  <c r="P22" i="2"/>
  <c r="Q22" i="2"/>
  <c r="R22" i="2"/>
  <c r="S22" i="2"/>
  <c r="T22" i="2"/>
  <c r="U22" i="2"/>
  <c r="V22" i="2"/>
  <c r="W22" i="2"/>
  <c r="X22" i="2"/>
  <c r="C23" i="2"/>
  <c r="D23" i="2"/>
  <c r="E23" i="2"/>
  <c r="F23" i="2"/>
  <c r="G23" i="2"/>
  <c r="H23" i="2"/>
  <c r="I23" i="2"/>
  <c r="J23" i="2"/>
  <c r="K23" i="2"/>
  <c r="L23" i="2"/>
  <c r="M23" i="2"/>
  <c r="N23" i="2"/>
  <c r="O23" i="2"/>
  <c r="P23" i="2"/>
  <c r="Q23" i="2"/>
  <c r="R23" i="2"/>
  <c r="S23" i="2"/>
  <c r="T23" i="2"/>
  <c r="U23" i="2"/>
  <c r="V23" i="2"/>
  <c r="W23" i="2"/>
  <c r="B24" i="2"/>
  <c r="C24" i="2"/>
  <c r="D24" i="2"/>
  <c r="E24" i="2"/>
  <c r="F24" i="2"/>
  <c r="G24" i="2"/>
  <c r="H24" i="2"/>
  <c r="I24" i="2"/>
  <c r="J24" i="2"/>
  <c r="K24" i="2"/>
  <c r="L24" i="2"/>
  <c r="M24" i="2"/>
  <c r="N24" i="2"/>
  <c r="O24" i="2"/>
  <c r="P24" i="2"/>
  <c r="Q24" i="2"/>
  <c r="R24" i="2"/>
  <c r="S24" i="2"/>
  <c r="T24" i="2"/>
  <c r="U24" i="2"/>
  <c r="V24" i="2"/>
  <c r="W24" i="2"/>
  <c r="D26" i="2"/>
  <c r="C27" i="2"/>
  <c r="I27" i="2"/>
  <c r="D20" i="7" l="1"/>
  <c r="D10" i="7"/>
  <c r="X24" i="7"/>
  <c r="C9" i="2"/>
  <c r="F10" i="2"/>
  <c r="E9" i="2"/>
  <c r="D20" i="2"/>
  <c r="X14" i="2"/>
  <c r="X23" i="2"/>
  <c r="D9" i="2"/>
  <c r="D19" i="7" l="1"/>
  <c r="E20" i="7"/>
  <c r="D9" i="7"/>
  <c r="E10" i="7"/>
  <c r="D19" i="2"/>
  <c r="E20" i="2"/>
  <c r="G10" i="2"/>
  <c r="F9" i="2"/>
  <c r="E19" i="7" l="1"/>
  <c r="F20" i="7"/>
  <c r="E9" i="7"/>
  <c r="F10" i="7"/>
  <c r="F20" i="2"/>
  <c r="E19" i="2"/>
  <c r="H10" i="2"/>
  <c r="G9" i="2"/>
  <c r="F9" i="7" l="1"/>
  <c r="G10" i="7"/>
  <c r="F19" i="7"/>
  <c r="G20" i="7"/>
  <c r="I10" i="2"/>
  <c r="H9" i="2"/>
  <c r="G20" i="2"/>
  <c r="F19" i="2"/>
  <c r="H10" i="7" l="1"/>
  <c r="G9" i="7"/>
  <c r="G19" i="7"/>
  <c r="H20" i="7"/>
  <c r="H20" i="2"/>
  <c r="G19" i="2"/>
  <c r="J10" i="2"/>
  <c r="I9" i="2"/>
  <c r="I20" i="7" l="1"/>
  <c r="H19" i="7"/>
  <c r="I10" i="7"/>
  <c r="H9" i="7"/>
  <c r="I20" i="2"/>
  <c r="H19" i="2"/>
  <c r="J9" i="2"/>
  <c r="K10" i="2"/>
  <c r="J20" i="7" l="1"/>
  <c r="I19" i="7"/>
  <c r="J10" i="7"/>
  <c r="I9" i="7"/>
  <c r="K9" i="2"/>
  <c r="L10" i="2"/>
  <c r="J20" i="2"/>
  <c r="I19" i="2"/>
  <c r="K10" i="7" l="1"/>
  <c r="J9" i="7"/>
  <c r="K20" i="7"/>
  <c r="J19" i="7"/>
  <c r="M10" i="2"/>
  <c r="L9" i="2"/>
  <c r="J19" i="2"/>
  <c r="K20" i="2"/>
  <c r="L20" i="7" l="1"/>
  <c r="K19" i="7"/>
  <c r="K9" i="7"/>
  <c r="L10" i="7"/>
  <c r="N10" i="2"/>
  <c r="M9" i="2"/>
  <c r="K19" i="2"/>
  <c r="L20" i="2"/>
  <c r="L9" i="7" l="1"/>
  <c r="M10" i="7"/>
  <c r="L19" i="7"/>
  <c r="M20" i="7"/>
  <c r="L19" i="2"/>
  <c r="M20" i="2"/>
  <c r="O10" i="2"/>
  <c r="N9" i="2"/>
  <c r="M19" i="7" l="1"/>
  <c r="N20" i="7"/>
  <c r="M9" i="7"/>
  <c r="N10" i="7"/>
  <c r="P10" i="2"/>
  <c r="O9" i="2"/>
  <c r="N20" i="2"/>
  <c r="M19" i="2"/>
  <c r="N9" i="7" l="1"/>
  <c r="O10" i="7"/>
  <c r="N19" i="7"/>
  <c r="O20" i="7"/>
  <c r="Q10" i="2"/>
  <c r="P9" i="2"/>
  <c r="O20" i="2"/>
  <c r="N19" i="2"/>
  <c r="O19" i="7" l="1"/>
  <c r="P20" i="7"/>
  <c r="O9" i="7"/>
  <c r="P10" i="7"/>
  <c r="Q9" i="2"/>
  <c r="R10" i="2"/>
  <c r="P20" i="2"/>
  <c r="O19" i="2"/>
  <c r="Q10" i="7" l="1"/>
  <c r="P9" i="7"/>
  <c r="Q20" i="7"/>
  <c r="P19" i="7"/>
  <c r="R9" i="2"/>
  <c r="S10" i="2"/>
  <c r="Q20" i="2"/>
  <c r="P19" i="2"/>
  <c r="R20" i="7" l="1"/>
  <c r="Q19" i="7"/>
  <c r="R10" i="7"/>
  <c r="Q9" i="7"/>
  <c r="R20" i="2"/>
  <c r="Q19" i="2"/>
  <c r="S9" i="2"/>
  <c r="T10" i="2"/>
  <c r="S20" i="7" l="1"/>
  <c r="R19" i="7"/>
  <c r="R9" i="7"/>
  <c r="S10" i="7"/>
  <c r="U10" i="2"/>
  <c r="T9" i="2"/>
  <c r="S20" i="2"/>
  <c r="R19" i="2"/>
  <c r="S19" i="7" l="1"/>
  <c r="T20" i="7"/>
  <c r="S9" i="7"/>
  <c r="T10" i="7"/>
  <c r="V10" i="2"/>
  <c r="U9" i="2"/>
  <c r="S19" i="2"/>
  <c r="T20" i="2"/>
  <c r="T9" i="7" l="1"/>
  <c r="U10" i="7"/>
  <c r="T19" i="7"/>
  <c r="U20" i="7"/>
  <c r="W10" i="2"/>
  <c r="W9" i="2" s="1"/>
  <c r="V9" i="2"/>
  <c r="T19" i="2"/>
  <c r="U20" i="2"/>
  <c r="U19" i="7" l="1"/>
  <c r="V20" i="7"/>
  <c r="U9" i="7"/>
  <c r="V10" i="7"/>
  <c r="V20" i="2"/>
  <c r="U19" i="2"/>
  <c r="V9" i="7" l="1"/>
  <c r="W10" i="7"/>
  <c r="W9" i="7" s="1"/>
  <c r="V19" i="7"/>
  <c r="W20" i="7"/>
  <c r="W19" i="7" s="1"/>
  <c r="W20" i="2"/>
  <c r="W19" i="2" s="1"/>
  <c r="V19" i="2"/>
</calcChain>
</file>

<file path=xl/sharedStrings.xml><?xml version="1.0" encoding="utf-8"?>
<sst xmlns="http://schemas.openxmlformats.org/spreadsheetml/2006/main" count="66" uniqueCount="36">
  <si>
    <t>Garderie Soir</t>
  </si>
  <si>
    <t>Garderie Matin</t>
  </si>
  <si>
    <t>Cantine</t>
  </si>
  <si>
    <t>Total des jours</t>
  </si>
  <si>
    <t>Entrez l’année :</t>
  </si>
  <si>
    <t>POUR LE</t>
  </si>
  <si>
    <t>Pas de permanence dans le hall de l'école</t>
  </si>
  <si>
    <t>Mois de</t>
  </si>
  <si>
    <t>Exemplaire famille</t>
  </si>
  <si>
    <t>------------------------------------------------------------------------------------------------------------------------------------------------------------------------------------------------------------------------------------------------</t>
  </si>
  <si>
    <t>Exemplaire à retourner à la Mairie pour le</t>
  </si>
  <si>
    <t>Prénom : …...................................................................</t>
  </si>
  <si>
    <t>Nom : .........................................................................</t>
  </si>
  <si>
    <t>Classe : ….............................................................................................</t>
  </si>
  <si>
    <t>Nbre de repas</t>
  </si>
  <si>
    <t>Régularisation repas</t>
  </si>
  <si>
    <t>Total =</t>
  </si>
  <si>
    <t>COUPON A RENDRE IMPERATIVEMENT A LA MAIRIE</t>
  </si>
  <si>
    <t>Avril</t>
  </si>
  <si>
    <t>Mai</t>
  </si>
  <si>
    <t>Mars</t>
  </si>
  <si>
    <t>Janvier</t>
  </si>
  <si>
    <t>Février</t>
  </si>
  <si>
    <t>Juin</t>
  </si>
  <si>
    <t>Juillet</t>
  </si>
  <si>
    <t>Septembre</t>
  </si>
  <si>
    <t>Octobre</t>
  </si>
  <si>
    <t>Novembre</t>
  </si>
  <si>
    <t>Décembre</t>
  </si>
  <si>
    <t>Année</t>
  </si>
  <si>
    <t>Mois</t>
  </si>
  <si>
    <t>Aout</t>
  </si>
  <si>
    <t>Pâques</t>
  </si>
  <si>
    <t>Lundi de paques</t>
  </si>
  <si>
    <t>Ascension</t>
  </si>
  <si>
    <t>Entrez le mois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</si>
</sst>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xmlns:xr9="http://schemas.microsoft.com/office/spreadsheetml/2016/revision9" mc:Ignorable="x14ac x16r2 xr xr9">
  <numFmts count="5">
    <numFmt numFmtId="164" formatCode="0;0;"/>
    <numFmt numFmtId="165" formatCode="d"/>
    <numFmt numFmtId="166" formatCode="ddd"/>
    <numFmt numFmtId="167" formatCode="[$-F800]dddd\,\ mmmm\ dd\,\ yyyy"/>
    <numFmt numFmtId="168" formatCode="#,##0.00\ &quot;€&quot;"/>
  </numFmts>
  <fonts count="13" x14ac:knownFonts="1">
    <font>
      <sz val="11"/>
      <color theme="1"/>
      <name val="Calibri"/>
      <family val="2"/>
      <scheme val="minor"/>
    </font>
    <font>
      <sz val="11"/>
      <color theme="1"/>
      <name val="Calibri"/>
      <family val="2"/>
      <scheme val="minor"/>
    </font>
    <font>
      <b/>
      <sz val="18"/>
      <color theme="4" tint="-0.24994659260841701"/>
      <name val="Calibri"/>
      <family val="2"/>
      <scheme val="minor"/>
    </font>
    <font>
      <sz val="11"/>
      <color theme="4" tint="-0.499984740745262"/>
      <name val="Calibri"/>
      <family val="2"/>
      <scheme val="minor"/>
    </font>
    <font>
      <b/>
      <sz val="11"/>
      <color theme="1"/>
      <name val="Calibri"/>
      <family val="2"/>
      <scheme val="minor"/>
    </font>
    <font>
      <sz val="11"/>
      <color theme="0"/>
      <name val="Calibri"/>
      <family val="2"/>
      <scheme val="minor"/>
    </font>
    <font>
      <sz val="18"/>
      <color rgb="FFFF0000"/>
      <name val="Calibri"/>
      <family val="2"/>
      <scheme val="minor"/>
    </font>
    <font>
      <sz val="16"/>
      <color rgb="FFFF0000"/>
      <name val="Calibri"/>
      <family val="2"/>
      <scheme val="minor"/>
    </font>
    <font>
      <b/>
      <u/>
      <sz val="12"/>
      <color rgb="FF7030A0"/>
      <name val="Calibri"/>
      <family val="2"/>
      <scheme val="minor"/>
    </font>
    <font>
      <sz val="16"/>
      <color theme="1"/>
      <name val="Calibri"/>
      <family val="2"/>
      <scheme val="minor"/>
    </font>
    <font>
      <b/>
      <sz val="16"/>
      <color theme="1"/>
      <name val="Calibri"/>
      <family val="2"/>
      <scheme val="minor"/>
    </font>
    <font>
      <sz val="11"/>
      <name val="Calibri"/>
      <family val="2"/>
      <scheme val="minor"/>
    </font>
    <font>
      <i/>
      <sz val="17"/>
      <color rgb="FF666666"/>
      <name val="Calibri"/>
      <family val="2"/>
      <scheme val="minor"/>
    </font>
  </fonts>
  <fills count="16">
    <fill>
      <patternFill patternType="none"/>
    </fill>
    <fill>
      <patternFill patternType="gray125"/>
    </fill>
    <fill>
      <patternFill patternType="solid">
        <fgColor theme="2"/>
        <bgColor indexed="64"/>
      </patternFill>
    </fill>
    <fill>
      <patternFill patternType="solid">
        <fgColor theme="8" tint="0.59999389629810485"/>
        <bgColor indexed="65"/>
      </patternFill>
    </fill>
    <fill>
      <patternFill patternType="solid">
        <fgColor theme="7" tint="0.59996337778862885"/>
        <bgColor indexed="64"/>
      </patternFill>
    </fill>
    <fill>
      <patternFill patternType="solid">
        <fgColor theme="6" tint="0.39997558519241921"/>
        <bgColor indexed="65"/>
      </patternFill>
    </fill>
    <fill>
      <patternFill patternType="solid">
        <fgColor theme="5" tint="0.59999389629810485"/>
        <bgColor indexed="65"/>
      </patternFill>
    </fill>
    <fill>
      <patternFill patternType="solid">
        <fgColor theme="4" tint="0.39994506668294322"/>
        <bgColor indexed="64"/>
      </patternFill>
    </fill>
    <fill>
      <patternFill patternType="solid">
        <fgColor theme="0" tint="-4.9989318521683403E-2"/>
        <bgColor theme="4" tint="0.79992065187536243"/>
      </patternFill>
    </fill>
    <fill>
      <patternFill patternType="solid">
        <fgColor theme="0" tint="-0.14996795556505021"/>
        <bgColor indexed="64"/>
      </patternFill>
    </fill>
    <fill>
      <patternFill patternType="solid">
        <fgColor theme="6" tint="0.79998168889431442"/>
        <bgColor indexed="64"/>
      </patternFill>
    </fill>
    <fill>
      <patternFill patternType="solid">
        <fgColor theme="3"/>
        <bgColor indexed="64"/>
      </patternFill>
    </fill>
    <fill>
      <patternFill patternType="solid">
        <fgColor theme="0"/>
        <bgColor indexed="64"/>
      </patternFill>
    </fill>
    <fill>
      <patternFill patternType="solid">
        <fgColor theme="7" tint="0.59999389629810485"/>
        <bgColor indexed="64"/>
      </patternFill>
    </fill>
    <fill>
      <patternFill patternType="solid">
        <fgColor theme="0" tint="-4.9989318521683403E-2"/>
        <bgColor indexed="64"/>
      </patternFill>
    </fill>
    <fill>
      <patternFill patternType="solid">
        <fgColor theme="7" tint="0.79998168889431442"/>
        <bgColor indexed="64"/>
      </patternFill>
    </fill>
  </fills>
  <borders count="16">
    <border>
      <left/>
      <right/>
      <top/>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right/>
      <top style="thin">
        <color theme="0" tint="-0.14996795556505021"/>
      </top>
      <bottom/>
      <diagonal/>
    </border>
    <border>
      <left style="thin">
        <color theme="0"/>
      </left>
      <right/>
      <top/>
      <bottom/>
      <diagonal/>
    </border>
    <border>
      <left style="thin">
        <color theme="0"/>
      </left>
      <right/>
      <top/>
      <bottom style="medium">
        <color theme="2" tint="-0.499984740745262"/>
      </bottom>
      <diagonal/>
    </border>
    <border>
      <left/>
      <right/>
      <top style="thin">
        <color theme="0" tint="-0.14996795556505021"/>
      </top>
      <bottom style="medium">
        <color theme="2" tint="-0.499984740745262"/>
      </bottom>
      <diagonal/>
    </border>
    <border>
      <left/>
      <right/>
      <top style="thin">
        <color theme="0" tint="-0.14993743705557422"/>
      </top>
      <bottom/>
      <diagonal/>
    </border>
    <border>
      <left/>
      <right/>
      <top style="thin">
        <color theme="2" tint="-9.9917600024414813E-2"/>
      </top>
      <bottom/>
      <diagonal/>
    </border>
    <border>
      <left/>
      <right/>
      <top style="thin">
        <color theme="0" tint="-0.14993743705557422"/>
      </top>
      <bottom style="medium">
        <color theme="2" tint="-0.499984740745262"/>
      </bottom>
      <diagonal/>
    </border>
    <border>
      <left style="medium">
        <color indexed="64"/>
      </left>
      <right/>
      <top/>
      <bottom/>
      <diagonal/>
    </border>
    <border>
      <left/>
      <right style="medium">
        <color indexed="64"/>
      </right>
      <top/>
      <bottom/>
      <diagonal/>
    </border>
  </borders>
  <cellStyleXfs count="11">
    <xf numFmtId="0" fontId="0" fillId="0" borderId="0">
      <alignment horizontal="left" vertical="center"/>
    </xf>
    <xf numFmtId="0" fontId="1" fillId="2" borderId="0" applyNumberFormat="0" applyBorder="0" applyAlignment="0" applyProtection="0"/>
    <xf numFmtId="0" fontId="4" fillId="6" borderId="0" applyNumberFormat="0" applyBorder="0" applyAlignment="0" applyProtection="0"/>
    <xf numFmtId="0" fontId="4" fillId="4" borderId="0" applyNumberFormat="0" applyBorder="0" applyAlignment="0" applyProtection="0"/>
    <xf numFmtId="0" fontId="4" fillId="3" borderId="0" applyNumberFormat="0" applyBorder="0" applyAlignment="0" applyProtection="0"/>
    <xf numFmtId="0" fontId="4" fillId="7" borderId="0" applyNumberFormat="0" applyBorder="0" applyAlignment="0" applyProtection="0"/>
    <xf numFmtId="0" fontId="4" fillId="5" borderId="0" applyNumberFormat="0" applyBorder="0" applyAlignment="0" applyProtection="0"/>
    <xf numFmtId="0" fontId="1" fillId="0" borderId="0" applyNumberFormat="0" applyFill="0" applyBorder="0">
      <alignment horizontal="left" vertical="center" wrapText="1" indent="2"/>
    </xf>
    <xf numFmtId="0" fontId="3" fillId="0" borderId="0">
      <alignment horizontal="center"/>
    </xf>
    <xf numFmtId="0" fontId="2" fillId="2" borderId="0" applyNumberFormat="0" applyBorder="0" applyProtection="0">
      <alignment horizontal="center" vertical="center"/>
    </xf>
    <xf numFmtId="1" fontId="1" fillId="0" borderId="0" applyFill="0" applyBorder="0" applyProtection="0">
      <alignment horizontal="center" vertical="center"/>
    </xf>
  </cellStyleXfs>
  <cellXfs count="68">
    <xf numFmtId="0" fontId="0" fillId="0" borderId="0" xfId="0">
      <alignment horizontal="left" vertical="center"/>
    </xf>
    <xf numFmtId="0" fontId="2" fillId="2" borderId="0" xfId="9" applyProtection="1">
      <alignment horizontal="center" vertical="center"/>
    </xf>
    <xf numFmtId="0" fontId="3" fillId="0" borderId="0" xfId="8">
      <alignment horizontal="center"/>
    </xf>
    <xf numFmtId="0" fontId="2" fillId="2" borderId="0" xfId="9" applyProtection="1">
      <alignment horizontal="center" vertical="center"/>
    </xf>
    <xf numFmtId="0" fontId="1" fillId="2" borderId="7" xfId="1" applyFont="1" applyFill="1" applyBorder="1" applyAlignment="1">
      <alignment horizontal="left" vertical="center" indent="1"/>
    </xf>
    <xf numFmtId="0" fontId="1" fillId="2" borderId="0" xfId="1" applyFont="1" applyFill="1" applyBorder="1" applyAlignment="1">
      <alignment horizontal="center" vertical="center"/>
    </xf>
    <xf numFmtId="0" fontId="0" fillId="8" borderId="0" xfId="0" applyFont="1" applyFill="1" applyBorder="1" applyAlignment="1">
      <alignment horizontal="center" vertical="center"/>
    </xf>
    <xf numFmtId="0" fontId="0" fillId="8" borderId="8" xfId="0" applyFont="1" applyFill="1" applyBorder="1" applyAlignment="1">
      <alignment horizontal="center" vertical="center"/>
    </xf>
    <xf numFmtId="1" fontId="1" fillId="0" borderId="7" xfId="10" applyNumberFormat="1" applyFont="1" applyFill="1" applyBorder="1" applyAlignment="1">
      <alignment horizontal="center" vertical="center"/>
    </xf>
    <xf numFmtId="0" fontId="0" fillId="9" borderId="8" xfId="0" applyFont="1" applyFill="1" applyBorder="1" applyAlignment="1">
      <alignment horizontal="center" vertical="center"/>
    </xf>
    <xf numFmtId="164" fontId="0" fillId="10" borderId="9" xfId="0" applyNumberFormat="1" applyFont="1" applyFill="1" applyBorder="1" applyAlignment="1">
      <alignment horizontal="center" vertical="center"/>
    </xf>
    <xf numFmtId="164" fontId="0" fillId="10" borderId="10" xfId="0" applyNumberFormat="1" applyFont="1" applyFill="1" applyBorder="1" applyAlignment="1">
      <alignment horizontal="center" vertical="center"/>
    </xf>
    <xf numFmtId="165" fontId="5" fillId="11" borderId="0" xfId="0" applyNumberFormat="1" applyFont="1" applyFill="1" applyBorder="1" applyAlignment="1">
      <alignment horizontal="center" vertical="center"/>
    </xf>
    <xf numFmtId="165" fontId="5" fillId="11" borderId="8" xfId="0" applyNumberFormat="1" applyFont="1" applyFill="1" applyBorder="1" applyAlignment="1">
      <alignment horizontal="center" vertical="center"/>
    </xf>
    <xf numFmtId="166" fontId="0" fillId="0" borderId="0" xfId="0" applyNumberFormat="1" applyAlignment="1">
      <alignment horizontal="center" vertical="center"/>
    </xf>
    <xf numFmtId="0" fontId="1" fillId="0" borderId="11" xfId="7" applyFont="1" applyFill="1" applyBorder="1" applyAlignment="1">
      <alignment horizontal="left" vertical="center"/>
    </xf>
    <xf numFmtId="0" fontId="1" fillId="0" borderId="12" xfId="7" applyFont="1" applyFill="1" applyBorder="1" applyAlignment="1">
      <alignment horizontal="left" vertical="center"/>
    </xf>
    <xf numFmtId="0" fontId="0" fillId="10" borderId="13" xfId="0" applyFont="1" applyFill="1" applyBorder="1" applyAlignment="1">
      <alignment horizontal="left" vertical="center"/>
    </xf>
    <xf numFmtId="0" fontId="0" fillId="0" borderId="0" xfId="0" applyAlignment="1">
      <alignment horizontal="center" vertical="center" wrapText="1"/>
    </xf>
    <xf numFmtId="0" fontId="6" fillId="0" borderId="0" xfId="0" applyFont="1" applyAlignment="1">
      <alignment horizontal="right" vertical="center" wrapText="1"/>
    </xf>
    <xf numFmtId="0" fontId="7" fillId="0" borderId="0" xfId="0" applyFont="1" applyAlignment="1">
      <alignment horizontal="right" vertical="center" wrapText="1"/>
    </xf>
    <xf numFmtId="0" fontId="1" fillId="12" borderId="0" xfId="7" applyFont="1" applyFill="1" applyBorder="1" applyAlignment="1">
      <alignment horizontal="center" vertical="center"/>
    </xf>
    <xf numFmtId="0" fontId="0" fillId="14" borderId="1" xfId="0" applyFill="1" applyBorder="1">
      <alignment horizontal="left" vertical="center"/>
    </xf>
    <xf numFmtId="0" fontId="0" fillId="14" borderId="2" xfId="0" applyFill="1" applyBorder="1">
      <alignment horizontal="left" vertical="center"/>
    </xf>
    <xf numFmtId="0" fontId="0" fillId="14" borderId="3" xfId="0" applyFill="1" applyBorder="1">
      <alignment horizontal="left" vertical="center"/>
    </xf>
    <xf numFmtId="0" fontId="0" fillId="14" borderId="14" xfId="0" applyFill="1" applyBorder="1">
      <alignment horizontal="left" vertical="center"/>
    </xf>
    <xf numFmtId="1" fontId="0" fillId="14" borderId="0" xfId="0" applyNumberFormat="1" applyFill="1" applyBorder="1">
      <alignment horizontal="left" vertical="center"/>
    </xf>
    <xf numFmtId="0" fontId="0" fillId="14" borderId="0" xfId="0" applyFill="1" applyBorder="1">
      <alignment horizontal="left" vertical="center"/>
    </xf>
    <xf numFmtId="0" fontId="0" fillId="14" borderId="0" xfId="0" applyFill="1" applyBorder="1" applyAlignment="1">
      <alignment vertical="center"/>
    </xf>
    <xf numFmtId="0" fontId="0" fillId="14" borderId="5" xfId="0" applyFill="1" applyBorder="1">
      <alignment horizontal="left" vertical="center"/>
    </xf>
    <xf numFmtId="0" fontId="0" fillId="14" borderId="6" xfId="0" applyFill="1" applyBorder="1">
      <alignment horizontal="left" vertical="center"/>
    </xf>
    <xf numFmtId="0" fontId="11" fillId="8" borderId="0" xfId="0" applyFont="1" applyFill="1" applyBorder="1" applyAlignment="1">
      <alignment horizontal="center" vertical="center"/>
    </xf>
    <xf numFmtId="0" fontId="11" fillId="8" borderId="8" xfId="0" applyFont="1" applyFill="1" applyBorder="1" applyAlignment="1">
      <alignment horizontal="center" vertical="center"/>
    </xf>
    <xf numFmtId="0" fontId="11" fillId="9" borderId="0" xfId="0" applyFont="1" applyFill="1" applyBorder="1" applyAlignment="1">
      <alignment horizontal="center" vertical="center"/>
    </xf>
    <xf numFmtId="0" fontId="11" fillId="9" borderId="8" xfId="0" applyFont="1" applyFill="1" applyBorder="1" applyAlignment="1">
      <alignment horizontal="center" vertical="center"/>
    </xf>
    <xf numFmtId="0" fontId="0" fillId="14" borderId="5" xfId="0" applyFill="1" applyBorder="1">
      <alignment horizontal="left" vertical="center"/>
    </xf>
    <xf numFmtId="0" fontId="0" fillId="14" borderId="2" xfId="0" applyFill="1" applyBorder="1">
      <alignment horizontal="left" vertical="center"/>
    </xf>
    <xf numFmtId="0" fontId="2" fillId="2" borderId="0" xfId="9" applyProtection="1">
      <alignment horizontal="center" vertical="center"/>
    </xf>
    <xf numFmtId="0" fontId="6" fillId="0" borderId="0" xfId="0" applyFont="1" applyAlignment="1">
      <alignment horizontal="right" vertical="center" wrapText="1"/>
    </xf>
    <xf numFmtId="14" fontId="0" fillId="0" borderId="0" xfId="0" applyNumberFormat="1">
      <alignment horizontal="left" vertical="center"/>
    </xf>
    <xf numFmtId="167" fontId="0" fillId="0" borderId="0" xfId="0" applyNumberFormat="1">
      <alignment horizontal="left" vertical="center"/>
    </xf>
    <xf numFmtId="167" fontId="12" fillId="0" borderId="0" xfId="0" applyNumberFormat="1" applyFont="1">
      <alignment horizontal="left" vertical="center"/>
    </xf>
    <xf numFmtId="167" fontId="0" fillId="15" borderId="0" xfId="0" applyNumberFormat="1" applyFill="1">
      <alignment horizontal="left" vertical="center"/>
    </xf>
    <xf numFmtId="0" fontId="0" fillId="14" borderId="4" xfId="0" applyFill="1" applyBorder="1">
      <alignment horizontal="left" vertical="center"/>
    </xf>
    <xf numFmtId="0" fontId="0" fillId="14" borderId="5" xfId="0" applyFill="1" applyBorder="1">
      <alignment horizontal="left" vertical="center"/>
    </xf>
    <xf numFmtId="0" fontId="10" fillId="13" borderId="1" xfId="0" applyFont="1" applyFill="1" applyBorder="1" applyAlignment="1">
      <alignment vertical="center"/>
    </xf>
    <xf numFmtId="0" fontId="10" fillId="13" borderId="2" xfId="0" applyFont="1" applyFill="1" applyBorder="1" applyAlignment="1">
      <alignment vertical="center"/>
    </xf>
    <xf numFmtId="0" fontId="10" fillId="13" borderId="3" xfId="0" applyFont="1" applyFill="1" applyBorder="1" applyAlignment="1">
      <alignment vertical="center"/>
    </xf>
    <xf numFmtId="0" fontId="10" fillId="13" borderId="14" xfId="0" applyFont="1" applyFill="1" applyBorder="1" applyAlignment="1">
      <alignment horizontal="left" vertical="center"/>
    </xf>
    <xf numFmtId="0" fontId="10" fillId="13" borderId="0" xfId="0" applyFont="1" applyFill="1" applyBorder="1" applyAlignment="1">
      <alignment horizontal="left" vertical="center"/>
    </xf>
    <xf numFmtId="0" fontId="10" fillId="13" borderId="15" xfId="0" applyFont="1" applyFill="1" applyBorder="1" applyAlignment="1">
      <alignment horizontal="left" vertical="center"/>
    </xf>
    <xf numFmtId="0" fontId="9" fillId="0" borderId="0" xfId="0" applyFont="1" applyAlignment="1">
      <alignment horizontal="center" vertical="center" wrapText="1"/>
    </xf>
    <xf numFmtId="167" fontId="6" fillId="0" borderId="0" xfId="0" applyNumberFormat="1" applyFont="1" applyAlignment="1">
      <alignment horizontal="left" vertical="center" wrapText="1"/>
    </xf>
    <xf numFmtId="0" fontId="10" fillId="13" borderId="4" xfId="0" applyFont="1" applyFill="1" applyBorder="1" applyAlignment="1">
      <alignment horizontal="left" vertical="center"/>
    </xf>
    <xf numFmtId="0" fontId="10" fillId="13" borderId="5" xfId="0" applyFont="1" applyFill="1" applyBorder="1" applyAlignment="1">
      <alignment horizontal="left" vertical="center"/>
    </xf>
    <xf numFmtId="0" fontId="10" fillId="13" borderId="6" xfId="0" applyFont="1" applyFill="1" applyBorder="1" applyAlignment="1">
      <alignment horizontal="left" vertical="center"/>
    </xf>
    <xf numFmtId="0" fontId="0" fillId="14" borderId="2" xfId="0" applyFill="1" applyBorder="1">
      <alignment horizontal="left" vertical="center"/>
    </xf>
    <xf numFmtId="168" fontId="0" fillId="14" borderId="0" xfId="0" applyNumberFormat="1" applyFill="1" applyBorder="1" applyAlignment="1">
      <alignment horizontal="center" vertical="center"/>
    </xf>
    <xf numFmtId="0" fontId="0" fillId="14" borderId="0" xfId="0" applyFill="1" applyBorder="1" applyAlignment="1">
      <alignment horizontal="center" vertical="center"/>
    </xf>
    <xf numFmtId="0" fontId="0" fillId="14" borderId="15" xfId="0" applyFill="1" applyBorder="1" applyAlignment="1">
      <alignment horizontal="center" vertical="center"/>
    </xf>
    <xf numFmtId="0" fontId="2" fillId="2" borderId="0" xfId="9" applyProtection="1">
      <alignment horizontal="center" vertical="center"/>
    </xf>
    <xf numFmtId="0" fontId="0" fillId="0" borderId="0" xfId="0" quotePrefix="1" applyAlignment="1">
      <alignment horizontal="center" vertical="center"/>
    </xf>
    <xf numFmtId="0" fontId="0" fillId="0" borderId="0" xfId="0" applyAlignment="1">
      <alignment horizontal="center" vertical="center"/>
    </xf>
    <xf numFmtId="0" fontId="7" fillId="12" borderId="0" xfId="7" applyFont="1" applyFill="1" applyBorder="1" applyAlignment="1">
      <alignment horizontal="right" vertical="center"/>
    </xf>
    <xf numFmtId="0" fontId="6" fillId="0" borderId="0" xfId="0" applyFont="1" applyAlignment="1">
      <alignment horizontal="center" vertical="center" wrapText="1"/>
    </xf>
    <xf numFmtId="0" fontId="6" fillId="0" borderId="0" xfId="0" applyFont="1" applyAlignment="1">
      <alignment horizontal="right" vertical="center" wrapText="1"/>
    </xf>
    <xf numFmtId="0" fontId="8" fillId="0" borderId="0" xfId="0" applyFont="1" applyAlignment="1">
      <alignment horizontal="left" vertical="center" wrapText="1"/>
    </xf>
    <xf numFmtId="14" fontId="0" fillId="0" borderId="0" xfId="0" applyNumberFormat="1" applyAlignment="1">
      <alignment horizontal="center" vertical="center" wrapText="1"/>
    </xf>
  </cellXfs>
  <cellStyles count="11">
    <cellStyle name="20 % - Accent3" xfId="1" builtinId="38"/>
    <cellStyle name="40 % - Accent2 2" xfId="2" xr:uid="{00000000-0005-0000-0000-000001000000}"/>
    <cellStyle name="40 % - Accent4 2" xfId="3" xr:uid="{00000000-0005-0000-0000-000002000000}"/>
    <cellStyle name="40 % - Accent5 2" xfId="4" xr:uid="{00000000-0005-0000-0000-000003000000}"/>
    <cellStyle name="40 % - Accent6 2" xfId="5" xr:uid="{00000000-0005-0000-0000-000004000000}"/>
    <cellStyle name="60 % - Accent3 2" xfId="6" xr:uid="{00000000-0005-0000-0000-000005000000}"/>
    <cellStyle name="Employé" xfId="7" xr:uid="{00000000-0005-0000-0000-000006000000}"/>
    <cellStyle name="Étiquette" xfId="8" xr:uid="{00000000-0005-0000-0000-000007000000}"/>
    <cellStyle name="Normal" xfId="0" builtinId="0"/>
    <cellStyle name="Titre 2" xfId="9" builtinId="17"/>
    <cellStyle name="Total" xfId="10" builtinId="25"/>
  </cellStyles>
  <dxfs count="46">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ill>
        <patternFill patternType="solid">
          <bgColor theme="6" tint="0.79998168889431442"/>
        </patternFill>
      </fill>
      <border diagonalUp="0" diagonalDown="0">
        <left/>
        <right/>
        <top style="thin">
          <color theme="0" tint="-0.14996795556505021"/>
        </top>
        <bottom style="medium">
          <color theme="2" tint="-0.499984740745262"/>
        </bottom>
        <vertical/>
        <horizontal/>
      </border>
    </dxf>
    <dxf>
      <font>
        <color theme="1"/>
      </font>
      <fill>
        <patternFill patternType="solid">
          <bgColor theme="6" tint="0.79998168889431442"/>
        </patternFill>
      </fill>
      <border diagonalUp="0" diagonalDown="0">
        <left/>
        <right/>
        <top style="thin">
          <color theme="0" tint="-0.14993743705557422"/>
        </top>
        <bottom style="medium">
          <color theme="2" tint="-0.499984740745262"/>
        </bottom>
        <vertical/>
        <horizontal style="thin">
          <color theme="0" tint="-0.14993743705557422"/>
        </horizontal>
      </border>
    </dxf>
    <dxf>
      <font>
        <color theme="1"/>
      </font>
      <fill>
        <patternFill patternType="solid">
          <bgColor theme="2"/>
        </patternFill>
      </fill>
      <border diagonalUp="0" diagonalDown="0">
        <left/>
        <right/>
        <top/>
        <bottom style="thin">
          <color theme="0" tint="-0.14996795556505021"/>
        </bottom>
        <vertical/>
        <horizontal/>
      </border>
    </dxf>
    <dxf>
      <font>
        <color theme="1"/>
      </font>
      <fill>
        <patternFill patternType="none">
          <bgColor auto="1"/>
        </patternFill>
      </fill>
      <border diagonalUp="0" diagonalDown="0">
        <left/>
        <right/>
        <top style="thin">
          <color theme="0" tint="-0.14996795556505021"/>
        </top>
        <bottom style="thin">
          <color theme="0" tint="-0.14993743705557422"/>
        </bottom>
        <vertical/>
        <horizontal/>
      </border>
    </dxf>
    <dxf>
      <fill>
        <patternFill>
          <bgColor theme="0" tint="-0.14996795556505021"/>
        </patternFill>
      </fill>
      <border>
        <left style="thin">
          <color theme="0"/>
        </left>
        <right style="thin">
          <color theme="0"/>
        </right>
        <vertical style="thin">
          <color theme="0"/>
        </vertical>
      </border>
    </dxf>
    <dxf>
      <fill>
        <patternFill>
          <bgColor theme="0" tint="-4.9989318521683403E-2"/>
        </patternFill>
      </fill>
      <border>
        <left style="thin">
          <color theme="0"/>
        </left>
        <right style="thin">
          <color theme="0"/>
        </right>
        <vertical style="thin">
          <color theme="0"/>
        </vertical>
      </border>
    </dxf>
    <dxf>
      <fill>
        <patternFill>
          <bgColor theme="0" tint="-0.14996795556505021"/>
        </patternFill>
      </fill>
    </dxf>
    <dxf>
      <fill>
        <patternFill patternType="solid">
          <fgColor theme="4" tint="0.79992065187536243"/>
          <bgColor theme="0" tint="-4.9989318521683403E-2"/>
        </patternFill>
      </fill>
    </dxf>
    <dxf>
      <font>
        <color theme="1"/>
      </font>
      <fill>
        <patternFill patternType="none">
          <bgColor auto="1"/>
        </patternFill>
      </fill>
      <border diagonalUp="0" diagonalDown="0">
        <left/>
        <right/>
        <top/>
        <bottom style="thin">
          <color theme="0" tint="-0.14996795556505021"/>
        </bottom>
        <vertical/>
        <horizontal style="thin">
          <color theme="0" tint="-0.14996795556505021"/>
        </horizontal>
      </border>
    </dxf>
    <dxf>
      <font>
        <color theme="1"/>
      </font>
      <fill>
        <patternFill patternType="none">
          <bgColor auto="1"/>
        </patternFill>
      </fill>
      <border>
        <left/>
        <right/>
        <top style="thin">
          <color theme="2" tint="-9.9917600024414813E-2"/>
        </top>
        <bottom style="thin">
          <color theme="2" tint="-9.9948118533890809E-2"/>
        </bottom>
        <vertical/>
        <horizontal style="thin">
          <color theme="2" tint="-9.9917600024414813E-2"/>
        </horizontal>
      </border>
    </dxf>
    <dxf>
      <font>
        <color theme="1"/>
      </font>
      <fill>
        <patternFill>
          <bgColor theme="6" tint="0.79998168889431442"/>
        </patternFill>
      </fill>
      <border diagonalUp="0" diagonalDown="0">
        <left style="thin">
          <color theme="0"/>
        </left>
        <right style="thin">
          <color theme="0"/>
        </right>
        <top/>
        <bottom style="medium">
          <color theme="2" tint="-0.499984740745262"/>
        </bottom>
        <vertical style="thin">
          <color theme="0"/>
        </vertical>
        <horizontal/>
      </border>
    </dxf>
    <dxf>
      <font>
        <color theme="0"/>
      </font>
      <fill>
        <patternFill>
          <bgColor theme="3"/>
        </patternFill>
      </fill>
    </dxf>
    <dxf>
      <font>
        <color theme="1"/>
      </font>
      <border diagonalUp="0" diagonalDown="0">
        <left/>
        <right/>
        <top/>
        <bottom/>
        <vertical style="thin">
          <color theme="0"/>
        </vertical>
        <horizontal/>
      </border>
    </dxf>
    <dxf>
      <fill>
        <patternFill patternType="solid">
          <bgColor theme="6" tint="0.79998168889431442"/>
        </patternFill>
      </fill>
      <border diagonalUp="0" diagonalDown="0">
        <left/>
        <right/>
        <top style="thin">
          <color theme="0" tint="-0.14996795556505021"/>
        </top>
        <bottom style="medium">
          <color theme="2" tint="-0.499984740745262"/>
        </bottom>
        <vertical/>
        <horizontal/>
      </border>
    </dxf>
    <dxf>
      <font>
        <color theme="1"/>
      </font>
      <fill>
        <patternFill patternType="solid">
          <bgColor theme="6" tint="0.79998168889431442"/>
        </patternFill>
      </fill>
      <border diagonalUp="0" diagonalDown="0">
        <left/>
        <right/>
        <top style="thin">
          <color theme="0" tint="-0.14993743705557422"/>
        </top>
        <bottom style="medium">
          <color theme="2" tint="-0.499984740745262"/>
        </bottom>
        <vertical/>
        <horizontal style="thin">
          <color theme="0" tint="-0.14993743705557422"/>
        </horizontal>
      </border>
    </dxf>
    <dxf>
      <font>
        <color theme="1"/>
      </font>
      <fill>
        <patternFill patternType="solid">
          <bgColor theme="2"/>
        </patternFill>
      </fill>
      <border diagonalUp="0" diagonalDown="0">
        <left/>
        <right/>
        <top/>
        <bottom style="thin">
          <color theme="0" tint="-0.14996795556505021"/>
        </bottom>
        <vertical/>
        <horizontal/>
      </border>
    </dxf>
    <dxf>
      <font>
        <color theme="1"/>
      </font>
      <fill>
        <patternFill patternType="none">
          <bgColor auto="1"/>
        </patternFill>
      </fill>
      <border diagonalUp="0" diagonalDown="0">
        <left/>
        <right/>
        <top style="thin">
          <color theme="0" tint="-0.14996795556505021"/>
        </top>
        <bottom style="thin">
          <color theme="0" tint="-0.14993743705557422"/>
        </bottom>
        <vertical/>
        <horizontal/>
      </border>
    </dxf>
    <dxf>
      <fill>
        <patternFill>
          <bgColor theme="0" tint="-0.14996795556505021"/>
        </patternFill>
      </fill>
      <border>
        <left style="thin">
          <color theme="0"/>
        </left>
        <right style="thin">
          <color theme="0"/>
        </right>
        <vertical style="thin">
          <color theme="0"/>
        </vertical>
      </border>
    </dxf>
    <dxf>
      <fill>
        <patternFill>
          <bgColor theme="0" tint="-4.9989318521683403E-2"/>
        </patternFill>
      </fill>
      <border>
        <left style="thin">
          <color theme="0"/>
        </left>
        <right style="thin">
          <color theme="0"/>
        </right>
        <vertical style="thin">
          <color theme="0"/>
        </vertical>
      </border>
    </dxf>
    <dxf>
      <fill>
        <patternFill>
          <bgColor theme="0" tint="-0.14996795556505021"/>
        </patternFill>
      </fill>
    </dxf>
    <dxf>
      <fill>
        <patternFill patternType="solid">
          <fgColor theme="4" tint="0.79992065187536243"/>
          <bgColor theme="0" tint="-4.9989318521683403E-2"/>
        </patternFill>
      </fill>
    </dxf>
    <dxf>
      <font>
        <color theme="1"/>
      </font>
      <fill>
        <patternFill patternType="none">
          <bgColor auto="1"/>
        </patternFill>
      </fill>
      <border diagonalUp="0" diagonalDown="0">
        <left/>
        <right/>
        <top/>
        <bottom style="thin">
          <color theme="0" tint="-0.14996795556505021"/>
        </bottom>
        <vertical/>
        <horizontal style="thin">
          <color theme="0" tint="-0.14996795556505021"/>
        </horizontal>
      </border>
    </dxf>
    <dxf>
      <font>
        <color theme="1"/>
      </font>
      <fill>
        <patternFill patternType="none">
          <bgColor auto="1"/>
        </patternFill>
      </fill>
      <border>
        <left/>
        <right/>
        <top style="thin">
          <color theme="2" tint="-9.9917600024414813E-2"/>
        </top>
        <bottom style="thin">
          <color theme="2" tint="-9.9948118533890809E-2"/>
        </bottom>
        <vertical/>
        <horizontal style="thin">
          <color theme="2" tint="-9.9917600024414813E-2"/>
        </horizontal>
      </border>
    </dxf>
    <dxf>
      <font>
        <color theme="1"/>
      </font>
      <fill>
        <patternFill>
          <bgColor theme="6" tint="0.79998168889431442"/>
        </patternFill>
      </fill>
      <border diagonalUp="0" diagonalDown="0">
        <left style="thin">
          <color theme="0"/>
        </left>
        <right style="thin">
          <color theme="0"/>
        </right>
        <top/>
        <bottom style="medium">
          <color theme="2" tint="-0.499984740745262"/>
        </bottom>
        <vertical style="thin">
          <color theme="0"/>
        </vertical>
        <horizontal/>
      </border>
    </dxf>
    <dxf>
      <font>
        <color theme="0"/>
      </font>
      <fill>
        <patternFill>
          <bgColor theme="3"/>
        </patternFill>
      </fill>
    </dxf>
    <dxf>
      <font>
        <color theme="1"/>
      </font>
      <border diagonalUp="0" diagonalDown="0">
        <left/>
        <right/>
        <top/>
        <bottom/>
        <vertical style="thin">
          <color theme="0"/>
        </vertical>
        <horizontal/>
      </border>
    </dxf>
  </dxfs>
  <tableStyles count="2" defaultTableStyle="TableStyleMedium2" defaultPivotStyle="PivotStyleLight16">
    <tableStyle name="Tableau des absences des employés" pivot="0" count="13" xr9:uid="{00000000-0011-0000-FFFF-FFFF00000000}">
      <tableStyleElement type="wholeTable" dxfId="45"/>
      <tableStyleElement type="headerRow" dxfId="44"/>
      <tableStyleElement type="totalRow" dxfId="43"/>
      <tableStyleElement type="firstColumn" dxfId="42"/>
      <tableStyleElement type="lastColumn" dxfId="41"/>
      <tableStyleElement type="firstRowStripe" dxfId="40"/>
      <tableStyleElement type="secondRowStripe" dxfId="39"/>
      <tableStyleElement type="firstColumnStripe" dxfId="38"/>
      <tableStyleElement type="secondColumnStripe" dxfId="37"/>
      <tableStyleElement type="firstHeaderCell" dxfId="36"/>
      <tableStyleElement type="lastHeaderCell" dxfId="35"/>
      <tableStyleElement type="firstTotalCell" dxfId="34"/>
      <tableStyleElement type="lastTotalCell" dxfId="33"/>
    </tableStyle>
    <tableStyle name="Tableau des absences des employés 2" pivot="0" count="13" xr9:uid="{00000000-0011-0000-FFFF-FFFF01000000}">
      <tableStyleElement type="wholeTable" dxfId="32"/>
      <tableStyleElement type="headerRow" dxfId="31"/>
      <tableStyleElement type="totalRow" dxfId="30"/>
      <tableStyleElement type="firstColumn" dxfId="29"/>
      <tableStyleElement type="lastColumn" dxfId="28"/>
      <tableStyleElement type="firstRowStripe" dxfId="27"/>
      <tableStyleElement type="secondRowStripe" dxfId="26"/>
      <tableStyleElement type="firstColumnStripe" dxfId="25"/>
      <tableStyleElement type="secondColumnStripe" dxfId="24"/>
      <tableStyleElement type="firstHeaderCell" dxfId="23"/>
      <tableStyleElement type="lastHeaderCell" dxfId="22"/>
      <tableStyleElement type="firstTotalCell" dxfId="21"/>
      <tableStyleElement type="lastTotalCell" dxfId="20"/>
    </tableStyle>
  </tableStyle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2">
    <tabColor theme="2" tint="-0.89999084444715716"/>
  </sheetPr>
  <dimension ref="B1:X28"/>
  <sheetViews>
    <sheetView showGridLines="0" zoomScale="96" zoomScaleNormal="97" workbookViewId="0">
      <selection activeCell="X8" sqref="X8"/>
    </sheetView>
  </sheetViews>
  <sheetFormatPr baseColWidth="10" defaultColWidth="9.1640625" defaultRowHeight="30" customHeight="1" x14ac:dyDescent="0.2"/>
  <cols>
    <col min="1" max="1" width="2.6640625" customWidth="1"/>
    <col min="2" max="2" width="17.6640625" customWidth="1"/>
    <col min="3" max="23" width="4.6640625" customWidth="1"/>
    <col min="24" max="24" width="14.6640625" bestFit="1" customWidth="1"/>
    <col min="25" max="25" width="2.6640625" customWidth="1"/>
  </cols>
  <sheetData>
    <row r="1" spans="2:24" ht="20" customHeight="1" x14ac:dyDescent="0.2">
      <c r="B1" s="64" t="s">
        <v>17</v>
      </c>
      <c r="C1" s="64"/>
      <c r="D1" s="64"/>
      <c r="E1" s="64"/>
      <c r="F1" s="64"/>
      <c r="G1" s="64"/>
      <c r="H1" s="64"/>
      <c r="I1" s="64"/>
      <c r="J1" s="64"/>
      <c r="K1" s="64"/>
      <c r="L1" s="64"/>
      <c r="M1" s="64"/>
      <c r="N1" s="64"/>
      <c r="O1" s="64"/>
      <c r="P1" s="64"/>
      <c r="Q1" s="64"/>
      <c r="R1" s="64"/>
      <c r="S1" s="64"/>
      <c r="T1" s="64"/>
      <c r="U1" s="64"/>
      <c r="V1" s="64"/>
      <c r="W1" s="64"/>
      <c r="X1" s="64"/>
    </row>
    <row r="2" spans="2:24" ht="20" customHeight="1" x14ac:dyDescent="0.2">
      <c r="B2" s="18"/>
      <c r="C2" s="18"/>
      <c r="D2" s="18"/>
      <c r="E2" s="18"/>
      <c r="F2" s="65" t="s">
        <v>5</v>
      </c>
      <c r="G2" s="65"/>
      <c r="H2" s="65"/>
      <c r="I2" s="65"/>
      <c r="J2" s="65"/>
      <c r="K2" s="52">
        <v>44273</v>
      </c>
      <c r="L2" s="52"/>
      <c r="M2" s="52"/>
      <c r="N2" s="52"/>
      <c r="O2" s="52"/>
      <c r="P2" s="52"/>
      <c r="Q2" s="52"/>
      <c r="R2" s="52"/>
      <c r="S2" s="52"/>
      <c r="T2" s="18"/>
      <c r="U2" s="18"/>
      <c r="V2" s="18"/>
      <c r="W2" s="18"/>
      <c r="X2" s="18"/>
    </row>
    <row r="3" spans="2:24" ht="20" customHeight="1" x14ac:dyDescent="0.2">
      <c r="B3" s="66" t="s">
        <v>6</v>
      </c>
      <c r="C3" s="66"/>
      <c r="D3" s="66"/>
      <c r="E3" s="66"/>
      <c r="F3" s="66"/>
      <c r="G3" s="66"/>
      <c r="H3" s="66"/>
      <c r="I3" s="66"/>
      <c r="J3" s="66"/>
      <c r="K3" s="66"/>
      <c r="L3" s="66"/>
      <c r="M3" s="66"/>
      <c r="N3" s="66"/>
      <c r="O3" s="66"/>
      <c r="P3" s="66"/>
      <c r="Q3" s="66"/>
      <c r="R3" s="66"/>
      <c r="S3" s="18"/>
      <c r="T3" s="18"/>
      <c r="U3" s="18"/>
      <c r="V3" s="18"/>
      <c r="W3" s="18"/>
      <c r="X3" s="18"/>
    </row>
    <row r="4" spans="2:24" ht="13" customHeight="1" x14ac:dyDescent="0.2">
      <c r="B4" s="18"/>
      <c r="C4" s="18"/>
      <c r="D4" s="18"/>
      <c r="E4" s="18"/>
      <c r="F4" s="19"/>
      <c r="G4" s="19"/>
      <c r="H4" s="19"/>
      <c r="I4" s="19"/>
      <c r="J4" s="64"/>
      <c r="K4" s="64"/>
      <c r="L4" s="64"/>
      <c r="M4" s="64"/>
      <c r="N4" s="64"/>
      <c r="O4" s="18"/>
      <c r="P4" s="18"/>
      <c r="Q4" s="18"/>
      <c r="R4" s="18"/>
      <c r="S4" s="18"/>
      <c r="T4" s="18"/>
      <c r="U4" s="18"/>
      <c r="V4" s="18"/>
      <c r="W4" s="18"/>
      <c r="X4" s="18"/>
    </row>
    <row r="5" spans="2:24" ht="20" customHeight="1" x14ac:dyDescent="0.2">
      <c r="B5" s="18"/>
      <c r="C5" s="18"/>
      <c r="D5" s="18"/>
      <c r="E5" s="18"/>
      <c r="F5" s="20"/>
      <c r="G5" s="51" t="s">
        <v>7</v>
      </c>
      <c r="H5" s="51"/>
      <c r="I5" s="51"/>
      <c r="J5" s="51" t="str">
        <f>B8&amp;"   "&amp;X8</f>
        <v>Avril   2021</v>
      </c>
      <c r="K5" s="51"/>
      <c r="L5" s="51"/>
      <c r="M5" s="51"/>
      <c r="N5" s="51"/>
      <c r="O5" s="51"/>
      <c r="P5" s="18"/>
      <c r="Q5" s="18"/>
      <c r="R5" s="18"/>
      <c r="S5" s="18"/>
      <c r="T5" s="18"/>
      <c r="U5" s="18"/>
      <c r="V5" s="18"/>
      <c r="W5" s="18"/>
      <c r="X5" s="18"/>
    </row>
    <row r="6" spans="2:24" ht="20" customHeight="1" x14ac:dyDescent="0.2">
      <c r="B6" s="18"/>
      <c r="C6" s="18"/>
      <c r="D6" s="18"/>
      <c r="E6" s="18"/>
      <c r="F6" s="51" t="s">
        <v>8</v>
      </c>
      <c r="G6" s="51"/>
      <c r="H6" s="51"/>
      <c r="I6" s="51"/>
      <c r="J6" s="51"/>
      <c r="K6" s="51"/>
      <c r="L6" s="51"/>
      <c r="M6" s="51"/>
      <c r="N6" s="51"/>
      <c r="O6" s="51"/>
      <c r="P6" s="18"/>
      <c r="Q6" s="18"/>
      <c r="R6" s="18"/>
      <c r="S6" s="18"/>
      <c r="T6" s="18"/>
      <c r="U6" s="18"/>
      <c r="V6" s="18"/>
      <c r="W6" s="18"/>
      <c r="X6" s="18"/>
    </row>
    <row r="7" spans="2:24" ht="12" customHeight="1" x14ac:dyDescent="0.2">
      <c r="X7" s="2" t="s">
        <v>4</v>
      </c>
    </row>
    <row r="8" spans="2:24" ht="30" customHeight="1" x14ac:dyDescent="0.2">
      <c r="B8" s="1" t="s">
        <v>18</v>
      </c>
      <c r="C8" s="60"/>
      <c r="D8" s="60"/>
      <c r="E8" s="60"/>
      <c r="F8" s="60"/>
      <c r="G8" s="60"/>
      <c r="H8" s="60"/>
      <c r="I8" s="60"/>
      <c r="J8" s="60"/>
      <c r="K8" s="60"/>
      <c r="L8" s="60"/>
      <c r="M8" s="60"/>
      <c r="N8" s="60"/>
      <c r="O8" s="60"/>
      <c r="P8" s="60"/>
      <c r="Q8" s="60"/>
      <c r="R8" s="60"/>
      <c r="S8" s="60"/>
      <c r="T8" s="60"/>
      <c r="U8" s="60"/>
      <c r="V8" s="60"/>
      <c r="W8" s="60"/>
      <c r="X8" s="1">
        <v>2021</v>
      </c>
    </row>
    <row r="9" spans="2:24" ht="15" customHeight="1" x14ac:dyDescent="0.2">
      <c r="B9" s="1"/>
      <c r="C9" s="14">
        <f>IF(C10&lt;&gt;"",C10,"")</f>
        <v>44287</v>
      </c>
      <c r="D9" s="14">
        <f t="shared" ref="D9:W9" si="0">IF(D10&lt;&gt;"",D10,"")</f>
        <v>44288</v>
      </c>
      <c r="E9" s="14">
        <f t="shared" si="0"/>
        <v>44291</v>
      </c>
      <c r="F9" s="14">
        <f t="shared" si="0"/>
        <v>44292</v>
      </c>
      <c r="G9" s="14">
        <f t="shared" si="0"/>
        <v>44294</v>
      </c>
      <c r="H9" s="14">
        <f t="shared" si="0"/>
        <v>44295</v>
      </c>
      <c r="I9" s="14">
        <f t="shared" si="0"/>
        <v>44298</v>
      </c>
      <c r="J9" s="14">
        <f t="shared" si="0"/>
        <v>44299</v>
      </c>
      <c r="K9" s="14">
        <f t="shared" si="0"/>
        <v>44301</v>
      </c>
      <c r="L9" s="14">
        <f t="shared" si="0"/>
        <v>44302</v>
      </c>
      <c r="M9" s="14">
        <f t="shared" si="0"/>
        <v>44305</v>
      </c>
      <c r="N9" s="14">
        <f t="shared" si="0"/>
        <v>44306</v>
      </c>
      <c r="O9" s="14">
        <f t="shared" si="0"/>
        <v>44308</v>
      </c>
      <c r="P9" s="14">
        <f t="shared" si="0"/>
        <v>44309</v>
      </c>
      <c r="Q9" s="14">
        <f t="shared" si="0"/>
        <v>44312</v>
      </c>
      <c r="R9" s="14">
        <f t="shared" si="0"/>
        <v>44313</v>
      </c>
      <c r="S9" s="14">
        <f t="shared" si="0"/>
        <v>44315</v>
      </c>
      <c r="T9" s="14">
        <f t="shared" si="0"/>
        <v>44316</v>
      </c>
      <c r="U9" s="14" t="str">
        <f t="shared" si="0"/>
        <v/>
      </c>
      <c r="V9" s="14" t="str">
        <f t="shared" si="0"/>
        <v/>
      </c>
      <c r="W9" s="14" t="str">
        <f t="shared" si="0"/>
        <v/>
      </c>
      <c r="X9" s="1"/>
    </row>
    <row r="10" spans="2:24" ht="15" customHeight="1" x14ac:dyDescent="0.2">
      <c r="B10" s="4"/>
      <c r="C10" s="12">
        <f>WORKDAY.INTL(DATEVALUE(1&amp;NomMois&amp;AnnéeCalendrier)-1,1,"0010011")</f>
        <v>44287</v>
      </c>
      <c r="D10" s="13">
        <f>IF(C10="","",IF(MONTH(WORKDAY.INTL(C10,1,"0010011"))&gt;MONTH(C10),"",WORKDAY.INTL(C10,1,"0010011")))</f>
        <v>44288</v>
      </c>
      <c r="E10" s="13">
        <f t="shared" ref="E10:W10" si="1">IF(D10="","",IF(MONTH(WORKDAY.INTL(D10,1,"0010011"))&gt;MONTH(D10),"",WORKDAY.INTL(D10,1,"0010011")))</f>
        <v>44291</v>
      </c>
      <c r="F10" s="13">
        <f t="shared" si="1"/>
        <v>44292</v>
      </c>
      <c r="G10" s="13">
        <f t="shared" si="1"/>
        <v>44294</v>
      </c>
      <c r="H10" s="13">
        <f t="shared" si="1"/>
        <v>44295</v>
      </c>
      <c r="I10" s="13">
        <f t="shared" si="1"/>
        <v>44298</v>
      </c>
      <c r="J10" s="13">
        <f t="shared" si="1"/>
        <v>44299</v>
      </c>
      <c r="K10" s="13">
        <f t="shared" si="1"/>
        <v>44301</v>
      </c>
      <c r="L10" s="13">
        <f t="shared" si="1"/>
        <v>44302</v>
      </c>
      <c r="M10" s="13">
        <f t="shared" si="1"/>
        <v>44305</v>
      </c>
      <c r="N10" s="13">
        <f t="shared" si="1"/>
        <v>44306</v>
      </c>
      <c r="O10" s="13">
        <f t="shared" si="1"/>
        <v>44308</v>
      </c>
      <c r="P10" s="13">
        <f t="shared" si="1"/>
        <v>44309</v>
      </c>
      <c r="Q10" s="13">
        <f t="shared" si="1"/>
        <v>44312</v>
      </c>
      <c r="R10" s="13">
        <f t="shared" si="1"/>
        <v>44313</v>
      </c>
      <c r="S10" s="13">
        <f t="shared" si="1"/>
        <v>44315</v>
      </c>
      <c r="T10" s="13">
        <f t="shared" si="1"/>
        <v>44316</v>
      </c>
      <c r="U10" s="13" t="str">
        <f t="shared" si="1"/>
        <v/>
      </c>
      <c r="V10" s="13" t="str">
        <f t="shared" si="1"/>
        <v/>
      </c>
      <c r="W10" s="13" t="str">
        <f t="shared" si="1"/>
        <v/>
      </c>
      <c r="X10" s="5" t="s">
        <v>3</v>
      </c>
    </row>
    <row r="11" spans="2:24" ht="20" customHeight="1" x14ac:dyDescent="0.2">
      <c r="B11" s="15" t="s">
        <v>2</v>
      </c>
      <c r="C11" s="31"/>
      <c r="D11" s="32"/>
      <c r="E11" s="7"/>
      <c r="F11" s="7"/>
      <c r="G11" s="7"/>
      <c r="H11" s="7"/>
      <c r="I11" s="7"/>
      <c r="J11" s="7"/>
      <c r="K11" s="7"/>
      <c r="L11" s="7"/>
      <c r="M11" s="7"/>
      <c r="N11" s="7"/>
      <c r="O11" s="7"/>
      <c r="P11" s="7"/>
      <c r="Q11" s="7"/>
      <c r="R11" s="7"/>
      <c r="S11" s="7"/>
      <c r="T11" s="7"/>
      <c r="U11" s="7"/>
      <c r="V11" s="7"/>
      <c r="W11" s="7"/>
      <c r="X11" s="8">
        <f>COUNTA(mois!$C11:$W11)</f>
        <v>0</v>
      </c>
    </row>
    <row r="12" spans="2:24" ht="20" customHeight="1" x14ac:dyDescent="0.2">
      <c r="B12" s="16" t="s">
        <v>1</v>
      </c>
      <c r="C12" s="33"/>
      <c r="D12" s="34"/>
      <c r="E12" s="9"/>
      <c r="F12" s="9"/>
      <c r="G12" s="9"/>
      <c r="H12" s="9"/>
      <c r="I12" s="9"/>
      <c r="J12" s="9"/>
      <c r="K12" s="9"/>
      <c r="L12" s="9"/>
      <c r="M12" s="9"/>
      <c r="N12" s="9"/>
      <c r="O12" s="9"/>
      <c r="P12" s="9"/>
      <c r="Q12" s="9"/>
      <c r="R12" s="9"/>
      <c r="S12" s="9"/>
      <c r="T12" s="9"/>
      <c r="U12" s="9"/>
      <c r="V12" s="9"/>
      <c r="W12" s="9"/>
      <c r="X12" s="8">
        <f>COUNTA(mois!$C12:$W12)</f>
        <v>0</v>
      </c>
    </row>
    <row r="13" spans="2:24" ht="20" customHeight="1" x14ac:dyDescent="0.2">
      <c r="B13" s="16" t="s">
        <v>0</v>
      </c>
      <c r="C13" s="31"/>
      <c r="D13" s="32"/>
      <c r="E13" s="7"/>
      <c r="F13" s="7"/>
      <c r="G13" s="7"/>
      <c r="H13" s="7"/>
      <c r="I13" s="7"/>
      <c r="J13" s="7"/>
      <c r="K13" s="7"/>
      <c r="L13" s="7"/>
      <c r="M13" s="7"/>
      <c r="N13" s="7"/>
      <c r="O13" s="7"/>
      <c r="P13" s="7"/>
      <c r="Q13" s="7"/>
      <c r="R13" s="7"/>
      <c r="S13" s="7"/>
      <c r="T13" s="7"/>
      <c r="U13" s="7"/>
      <c r="V13" s="7"/>
      <c r="W13" s="7"/>
      <c r="X13" s="8">
        <f>COUNTA(mois!$C13:$W13)</f>
        <v>0</v>
      </c>
    </row>
    <row r="14" spans="2:24" ht="20" customHeight="1" thickBot="1" x14ac:dyDescent="0.25">
      <c r="B14" s="17" t="str">
        <f>NomMois&amp;" Total"</f>
        <v>Avril Total</v>
      </c>
      <c r="C14" s="10">
        <f>SUBTOTAL(103,mois!C$11:C$13)</f>
        <v>0</v>
      </c>
      <c r="D14" s="10">
        <f>SUBTOTAL(103,mois!D$11:D$13)</f>
        <v>0</v>
      </c>
      <c r="E14" s="10">
        <f>SUBTOTAL(103,mois!E$11:E$13)</f>
        <v>0</v>
      </c>
      <c r="F14" s="10">
        <f>SUBTOTAL(103,mois!F$11:F$13)</f>
        <v>0</v>
      </c>
      <c r="G14" s="10">
        <f>SUBTOTAL(103,mois!G$11:G$13)</f>
        <v>0</v>
      </c>
      <c r="H14" s="10">
        <f>SUBTOTAL(103,mois!H$11:H$13)</f>
        <v>0</v>
      </c>
      <c r="I14" s="10">
        <f>SUBTOTAL(103,mois!I$11:I$13)</f>
        <v>0</v>
      </c>
      <c r="J14" s="10">
        <f>SUBTOTAL(103,mois!J$11:J$13)</f>
        <v>0</v>
      </c>
      <c r="K14" s="10">
        <f>SUBTOTAL(103,mois!K$11:K$13)</f>
        <v>0</v>
      </c>
      <c r="L14" s="10">
        <f>SUBTOTAL(103,mois!L$11:L$13)</f>
        <v>0</v>
      </c>
      <c r="M14" s="10">
        <f>SUBTOTAL(103,mois!M$11:M$13)</f>
        <v>0</v>
      </c>
      <c r="N14" s="10">
        <f>SUBTOTAL(103,mois!N$11:N$13)</f>
        <v>0</v>
      </c>
      <c r="O14" s="10">
        <f>SUBTOTAL(103,mois!O$11:O$13)</f>
        <v>0</v>
      </c>
      <c r="P14" s="10">
        <f>SUBTOTAL(103,mois!P$11:P$13)</f>
        <v>0</v>
      </c>
      <c r="Q14" s="10">
        <f>SUBTOTAL(103,mois!Q$11:Q$13)</f>
        <v>0</v>
      </c>
      <c r="R14" s="10">
        <f>SUBTOTAL(103,mois!R$11:R$13)</f>
        <v>0</v>
      </c>
      <c r="S14" s="10">
        <f>SUBTOTAL(103,mois!S$11:S$13)</f>
        <v>0</v>
      </c>
      <c r="T14" s="10">
        <f>SUBTOTAL(103,mois!T$11:T$13)</f>
        <v>0</v>
      </c>
      <c r="U14" s="10">
        <f>SUBTOTAL(103,mois!U$11:U$13)</f>
        <v>0</v>
      </c>
      <c r="V14" s="10">
        <f>SUBTOTAL(103,mois!V$11:V$13)</f>
        <v>0</v>
      </c>
      <c r="W14" s="10">
        <f>SUBTOTAL(103,mois!W$11:W$13)</f>
        <v>0</v>
      </c>
      <c r="X14" s="11">
        <f>SUBTOTAL(109,mois!$X$11:$X$13)</f>
        <v>0</v>
      </c>
    </row>
    <row r="15" spans="2:24" ht="15" customHeight="1" x14ac:dyDescent="0.2"/>
    <row r="16" spans="2:24" ht="15" customHeight="1" x14ac:dyDescent="0.2">
      <c r="B16" s="61" t="s">
        <v>9</v>
      </c>
      <c r="C16" s="62"/>
      <c r="D16" s="62"/>
      <c r="E16" s="62"/>
      <c r="F16" s="62"/>
      <c r="G16" s="62"/>
      <c r="H16" s="62"/>
      <c r="I16" s="62"/>
      <c r="J16" s="62"/>
      <c r="K16" s="62"/>
      <c r="L16" s="62"/>
      <c r="M16" s="62"/>
      <c r="N16" s="62"/>
      <c r="O16" s="62"/>
      <c r="P16" s="62"/>
      <c r="Q16" s="62"/>
      <c r="R16" s="62"/>
      <c r="S16" s="62"/>
      <c r="T16" s="62"/>
      <c r="U16" s="62"/>
      <c r="V16" s="62"/>
      <c r="W16" s="62"/>
      <c r="X16" s="62"/>
    </row>
    <row r="17" spans="2:24" ht="30" customHeight="1" x14ac:dyDescent="0.2">
      <c r="B17" s="63" t="s">
        <v>10</v>
      </c>
      <c r="C17" s="63"/>
      <c r="D17" s="63"/>
      <c r="E17" s="63"/>
      <c r="F17" s="63"/>
      <c r="G17" s="63"/>
      <c r="H17" s="63"/>
      <c r="I17" s="63"/>
      <c r="J17" s="63"/>
      <c r="K17" s="63"/>
      <c r="L17" s="52">
        <f>K2</f>
        <v>44273</v>
      </c>
      <c r="M17" s="52"/>
      <c r="N17" s="52"/>
      <c r="O17" s="52"/>
      <c r="P17" s="52"/>
      <c r="Q17" s="52"/>
      <c r="R17" s="52"/>
      <c r="S17" s="52"/>
      <c r="T17" s="52"/>
      <c r="U17" s="21"/>
      <c r="V17" s="21"/>
      <c r="W17" s="21"/>
      <c r="X17" s="21"/>
    </row>
    <row r="18" spans="2:24" ht="30" customHeight="1" x14ac:dyDescent="0.2">
      <c r="B18" s="3" t="str">
        <f>B8</f>
        <v>Avril</v>
      </c>
      <c r="C18" s="60"/>
      <c r="D18" s="60"/>
      <c r="E18" s="60"/>
      <c r="F18" s="60"/>
      <c r="G18" s="60"/>
      <c r="H18" s="60"/>
      <c r="I18" s="60"/>
      <c r="J18" s="60"/>
      <c r="K18" s="60"/>
      <c r="L18" s="60"/>
      <c r="M18" s="60"/>
      <c r="N18" s="60"/>
      <c r="O18" s="60"/>
      <c r="P18" s="60"/>
      <c r="Q18" s="60"/>
      <c r="R18" s="60"/>
      <c r="S18" s="60"/>
      <c r="T18" s="60"/>
      <c r="U18" s="60"/>
      <c r="V18" s="60"/>
      <c r="W18" s="60"/>
      <c r="X18" s="3">
        <f>X8</f>
        <v>2021</v>
      </c>
    </row>
    <row r="19" spans="2:24" ht="15" customHeight="1" x14ac:dyDescent="0.2">
      <c r="B19" s="3"/>
      <c r="C19" s="14">
        <f>IF(C20&lt;&gt;"",C20,"")</f>
        <v>44287</v>
      </c>
      <c r="D19" s="14">
        <f t="shared" ref="D19:W19" si="2">IF(D20&lt;&gt;"",D20,"")</f>
        <v>44288</v>
      </c>
      <c r="E19" s="14">
        <f t="shared" si="2"/>
        <v>44291</v>
      </c>
      <c r="F19" s="14">
        <f t="shared" si="2"/>
        <v>44292</v>
      </c>
      <c r="G19" s="14">
        <f t="shared" si="2"/>
        <v>44294</v>
      </c>
      <c r="H19" s="14">
        <f t="shared" si="2"/>
        <v>44295</v>
      </c>
      <c r="I19" s="14">
        <f t="shared" si="2"/>
        <v>44298</v>
      </c>
      <c r="J19" s="14">
        <f t="shared" si="2"/>
        <v>44299</v>
      </c>
      <c r="K19" s="14">
        <f t="shared" si="2"/>
        <v>44301</v>
      </c>
      <c r="L19" s="14">
        <f t="shared" si="2"/>
        <v>44302</v>
      </c>
      <c r="M19" s="14">
        <f t="shared" si="2"/>
        <v>44305</v>
      </c>
      <c r="N19" s="14">
        <f t="shared" si="2"/>
        <v>44306</v>
      </c>
      <c r="O19" s="14">
        <f t="shared" si="2"/>
        <v>44308</v>
      </c>
      <c r="P19" s="14">
        <f t="shared" si="2"/>
        <v>44309</v>
      </c>
      <c r="Q19" s="14">
        <f t="shared" si="2"/>
        <v>44312</v>
      </c>
      <c r="R19" s="14">
        <f t="shared" si="2"/>
        <v>44313</v>
      </c>
      <c r="S19" s="14">
        <f t="shared" si="2"/>
        <v>44315</v>
      </c>
      <c r="T19" s="14">
        <f t="shared" si="2"/>
        <v>44316</v>
      </c>
      <c r="U19" s="14" t="str">
        <f t="shared" si="2"/>
        <v/>
      </c>
      <c r="V19" s="14" t="str">
        <f t="shared" si="2"/>
        <v/>
      </c>
      <c r="W19" s="14" t="str">
        <f t="shared" si="2"/>
        <v/>
      </c>
      <c r="X19" s="3"/>
    </row>
    <row r="20" spans="2:24" ht="15" customHeight="1" x14ac:dyDescent="0.2">
      <c r="B20" s="4"/>
      <c r="C20" s="12">
        <f>WORKDAY.INTL(DATEVALUE(1&amp;NomMois2&amp;AnnéeCalendrier)-1,1,"0010011")</f>
        <v>44287</v>
      </c>
      <c r="D20" s="13">
        <f t="shared" ref="D20:W20" si="3">IF(C20="","",IF(MONTH(WORKDAY.INTL(C20,1,"0010011"))&gt;MONTH(C20),"",WORKDAY.INTL(C20,1,"0010011")))</f>
        <v>44288</v>
      </c>
      <c r="E20" s="13">
        <f t="shared" si="3"/>
        <v>44291</v>
      </c>
      <c r="F20" s="13">
        <f t="shared" si="3"/>
        <v>44292</v>
      </c>
      <c r="G20" s="13">
        <f t="shared" si="3"/>
        <v>44294</v>
      </c>
      <c r="H20" s="13">
        <f t="shared" si="3"/>
        <v>44295</v>
      </c>
      <c r="I20" s="13">
        <f t="shared" si="3"/>
        <v>44298</v>
      </c>
      <c r="J20" s="13">
        <f t="shared" si="3"/>
        <v>44299</v>
      </c>
      <c r="K20" s="13">
        <f t="shared" si="3"/>
        <v>44301</v>
      </c>
      <c r="L20" s="13">
        <f t="shared" si="3"/>
        <v>44302</v>
      </c>
      <c r="M20" s="13">
        <f t="shared" si="3"/>
        <v>44305</v>
      </c>
      <c r="N20" s="13">
        <f t="shared" si="3"/>
        <v>44306</v>
      </c>
      <c r="O20" s="13">
        <f t="shared" si="3"/>
        <v>44308</v>
      </c>
      <c r="P20" s="13">
        <f t="shared" si="3"/>
        <v>44309</v>
      </c>
      <c r="Q20" s="13">
        <f t="shared" si="3"/>
        <v>44312</v>
      </c>
      <c r="R20" s="13">
        <f t="shared" si="3"/>
        <v>44313</v>
      </c>
      <c r="S20" s="13">
        <f t="shared" si="3"/>
        <v>44315</v>
      </c>
      <c r="T20" s="13">
        <f t="shared" si="3"/>
        <v>44316</v>
      </c>
      <c r="U20" s="13" t="str">
        <f t="shared" si="3"/>
        <v/>
      </c>
      <c r="V20" s="13" t="str">
        <f t="shared" si="3"/>
        <v/>
      </c>
      <c r="W20" s="13" t="str">
        <f t="shared" si="3"/>
        <v/>
      </c>
      <c r="X20" s="5" t="s">
        <v>3</v>
      </c>
    </row>
    <row r="21" spans="2:24" ht="15" customHeight="1" x14ac:dyDescent="0.2">
      <c r="B21" s="15" t="s">
        <v>2</v>
      </c>
      <c r="C21" s="6" t="str">
        <f>IF(OR(ISBLANK(C11)),"",C11)</f>
        <v/>
      </c>
      <c r="D21" s="6" t="str">
        <f t="shared" ref="D21:W21" si="4">IF(OR(ISBLANK(D11)),"",D11)</f>
        <v/>
      </c>
      <c r="E21" s="6" t="str">
        <f t="shared" si="4"/>
        <v/>
      </c>
      <c r="F21" s="6" t="str">
        <f t="shared" si="4"/>
        <v/>
      </c>
      <c r="G21" s="6" t="str">
        <f t="shared" si="4"/>
        <v/>
      </c>
      <c r="H21" s="6" t="str">
        <f t="shared" si="4"/>
        <v/>
      </c>
      <c r="I21" s="6" t="str">
        <f t="shared" si="4"/>
        <v/>
      </c>
      <c r="J21" s="6" t="str">
        <f t="shared" si="4"/>
        <v/>
      </c>
      <c r="K21" s="6" t="str">
        <f t="shared" si="4"/>
        <v/>
      </c>
      <c r="L21" s="6" t="str">
        <f t="shared" si="4"/>
        <v/>
      </c>
      <c r="M21" s="6" t="str">
        <f t="shared" si="4"/>
        <v/>
      </c>
      <c r="N21" s="6" t="str">
        <f t="shared" si="4"/>
        <v/>
      </c>
      <c r="O21" s="6" t="str">
        <f t="shared" si="4"/>
        <v/>
      </c>
      <c r="P21" s="6" t="str">
        <f t="shared" si="4"/>
        <v/>
      </c>
      <c r="Q21" s="6" t="str">
        <f t="shared" si="4"/>
        <v/>
      </c>
      <c r="R21" s="6" t="str">
        <f t="shared" si="4"/>
        <v/>
      </c>
      <c r="S21" s="6" t="str">
        <f t="shared" si="4"/>
        <v/>
      </c>
      <c r="T21" s="6" t="str">
        <f t="shared" si="4"/>
        <v/>
      </c>
      <c r="U21" s="6" t="str">
        <f t="shared" si="4"/>
        <v/>
      </c>
      <c r="V21" s="6" t="str">
        <f t="shared" si="4"/>
        <v/>
      </c>
      <c r="W21" s="6" t="str">
        <f t="shared" si="4"/>
        <v/>
      </c>
      <c r="X21" s="8">
        <f>X11</f>
        <v>0</v>
      </c>
    </row>
    <row r="22" spans="2:24" ht="15" customHeight="1" x14ac:dyDescent="0.2">
      <c r="B22" s="16" t="s">
        <v>1</v>
      </c>
      <c r="C22" s="6" t="str">
        <f>IF(OR(ISBLANK(C12)),"",C12)</f>
        <v/>
      </c>
      <c r="D22" s="6" t="str">
        <f t="shared" ref="D22:W22" si="5">IF(OR(ISBLANK(D12)),"",D12)</f>
        <v/>
      </c>
      <c r="E22" s="6" t="str">
        <f t="shared" si="5"/>
        <v/>
      </c>
      <c r="F22" s="6" t="str">
        <f t="shared" si="5"/>
        <v/>
      </c>
      <c r="G22" s="6" t="str">
        <f t="shared" si="5"/>
        <v/>
      </c>
      <c r="H22" s="6" t="str">
        <f t="shared" si="5"/>
        <v/>
      </c>
      <c r="I22" s="6" t="str">
        <f t="shared" si="5"/>
        <v/>
      </c>
      <c r="J22" s="6" t="str">
        <f t="shared" si="5"/>
        <v/>
      </c>
      <c r="K22" s="6" t="str">
        <f t="shared" si="5"/>
        <v/>
      </c>
      <c r="L22" s="6" t="str">
        <f t="shared" si="5"/>
        <v/>
      </c>
      <c r="M22" s="6" t="str">
        <f t="shared" si="5"/>
        <v/>
      </c>
      <c r="N22" s="6" t="str">
        <f t="shared" si="5"/>
        <v/>
      </c>
      <c r="O22" s="6" t="str">
        <f t="shared" si="5"/>
        <v/>
      </c>
      <c r="P22" s="6" t="str">
        <f t="shared" si="5"/>
        <v/>
      </c>
      <c r="Q22" s="6" t="str">
        <f t="shared" si="5"/>
        <v/>
      </c>
      <c r="R22" s="6" t="str">
        <f t="shared" si="5"/>
        <v/>
      </c>
      <c r="S22" s="6" t="str">
        <f t="shared" si="5"/>
        <v/>
      </c>
      <c r="T22" s="6" t="str">
        <f t="shared" si="5"/>
        <v/>
      </c>
      <c r="U22" s="6" t="str">
        <f t="shared" si="5"/>
        <v/>
      </c>
      <c r="V22" s="6" t="str">
        <f t="shared" si="5"/>
        <v/>
      </c>
      <c r="W22" s="6" t="str">
        <f t="shared" si="5"/>
        <v/>
      </c>
      <c r="X22" s="8">
        <f>X12</f>
        <v>0</v>
      </c>
    </row>
    <row r="23" spans="2:24" ht="15" customHeight="1" x14ac:dyDescent="0.2">
      <c r="B23" s="16" t="s">
        <v>0</v>
      </c>
      <c r="C23" s="6" t="str">
        <f>IF(OR(ISBLANK(C13)),"",C13)</f>
        <v/>
      </c>
      <c r="D23" s="6" t="str">
        <f t="shared" ref="D23:W23" si="6">IF(OR(ISBLANK(D13)),"",D13)</f>
        <v/>
      </c>
      <c r="E23" s="6" t="str">
        <f t="shared" si="6"/>
        <v/>
      </c>
      <c r="F23" s="6" t="str">
        <f t="shared" si="6"/>
        <v/>
      </c>
      <c r="G23" s="6" t="str">
        <f t="shared" si="6"/>
        <v/>
      </c>
      <c r="H23" s="6" t="str">
        <f t="shared" si="6"/>
        <v/>
      </c>
      <c r="I23" s="6" t="str">
        <f t="shared" si="6"/>
        <v/>
      </c>
      <c r="J23" s="6" t="str">
        <f t="shared" si="6"/>
        <v/>
      </c>
      <c r="K23" s="6" t="str">
        <f t="shared" si="6"/>
        <v/>
      </c>
      <c r="L23" s="6" t="str">
        <f t="shared" si="6"/>
        <v/>
      </c>
      <c r="M23" s="6" t="str">
        <f t="shared" si="6"/>
        <v/>
      </c>
      <c r="N23" s="6" t="str">
        <f t="shared" si="6"/>
        <v/>
      </c>
      <c r="O23" s="6" t="str">
        <f t="shared" si="6"/>
        <v/>
      </c>
      <c r="P23" s="6" t="str">
        <f t="shared" si="6"/>
        <v/>
      </c>
      <c r="Q23" s="6" t="str">
        <f t="shared" si="6"/>
        <v/>
      </c>
      <c r="R23" s="6" t="str">
        <f t="shared" si="6"/>
        <v/>
      </c>
      <c r="S23" s="6" t="str">
        <f t="shared" si="6"/>
        <v/>
      </c>
      <c r="T23" s="6" t="str">
        <f t="shared" si="6"/>
        <v/>
      </c>
      <c r="U23" s="6" t="str">
        <f t="shared" si="6"/>
        <v/>
      </c>
      <c r="V23" s="6" t="str">
        <f t="shared" si="6"/>
        <v/>
      </c>
      <c r="W23" s="6" t="str">
        <f t="shared" si="6"/>
        <v/>
      </c>
      <c r="X23" s="8">
        <f>X13</f>
        <v>0</v>
      </c>
    </row>
    <row r="24" spans="2:24" ht="15" customHeight="1" thickBot="1" x14ac:dyDescent="0.25">
      <c r="B24" s="17" t="str">
        <f>NomMois&amp;" Total"</f>
        <v>Avril Total</v>
      </c>
      <c r="C24" s="10">
        <f>SUBTOTAL(103,mois!C$11:C$13)</f>
        <v>0</v>
      </c>
      <c r="D24" s="10">
        <f>SUBTOTAL(103,mois!D$11:D$13)</f>
        <v>0</v>
      </c>
      <c r="E24" s="10">
        <f>SUBTOTAL(103,mois!E$11:E$13)</f>
        <v>0</v>
      </c>
      <c r="F24" s="10">
        <f>SUBTOTAL(103,mois!F$11:F$13)</f>
        <v>0</v>
      </c>
      <c r="G24" s="10">
        <f>SUBTOTAL(103,mois!G$11:G$13)</f>
        <v>0</v>
      </c>
      <c r="H24" s="10">
        <f>SUBTOTAL(103,mois!H$11:H$13)</f>
        <v>0</v>
      </c>
      <c r="I24" s="10">
        <f>SUBTOTAL(103,mois!I$11:I$13)</f>
        <v>0</v>
      </c>
      <c r="J24" s="10">
        <f>SUBTOTAL(103,mois!J$11:J$13)</f>
        <v>0</v>
      </c>
      <c r="K24" s="10">
        <f>SUBTOTAL(103,mois!K$11:K$13)</f>
        <v>0</v>
      </c>
      <c r="L24" s="10">
        <f>SUBTOTAL(103,mois!L$11:L$13)</f>
        <v>0</v>
      </c>
      <c r="M24" s="10">
        <f>SUBTOTAL(103,mois!M$11:M$13)</f>
        <v>0</v>
      </c>
      <c r="N24" s="10">
        <f>SUBTOTAL(103,mois!N$11:N$13)</f>
        <v>0</v>
      </c>
      <c r="O24" s="10">
        <f>SUBTOTAL(103,mois!O$11:O$13)</f>
        <v>0</v>
      </c>
      <c r="P24" s="10">
        <f>SUBTOTAL(103,mois!P$11:P$13)</f>
        <v>0</v>
      </c>
      <c r="Q24" s="10">
        <f>SUBTOTAL(103,mois!Q$11:Q$13)</f>
        <v>0</v>
      </c>
      <c r="R24" s="10">
        <f>SUBTOTAL(103,mois!R$11:R$13)</f>
        <v>0</v>
      </c>
      <c r="S24" s="10">
        <f>SUBTOTAL(103,mois!S$11:S$13)</f>
        <v>0</v>
      </c>
      <c r="T24" s="10">
        <f>SUBTOTAL(103,mois!T$11:T$13)</f>
        <v>0</v>
      </c>
      <c r="U24" s="10">
        <f>SUBTOTAL(103,mois!U$11:U$13)</f>
        <v>0</v>
      </c>
      <c r="V24" s="10">
        <f>SUBTOTAL(103,mois!V$11:V$13)</f>
        <v>0</v>
      </c>
      <c r="W24" s="10">
        <f>SUBTOTAL(103,mois!W$11:W$13)</f>
        <v>0</v>
      </c>
      <c r="X24" s="11">
        <f>SUBTOTAL(109,mois!$X$11:$X$13)</f>
        <v>0</v>
      </c>
    </row>
    <row r="25" spans="2:24" ht="13" customHeight="1" thickBot="1" x14ac:dyDescent="0.25"/>
    <row r="26" spans="2:24" ht="30" customHeight="1" x14ac:dyDescent="0.2">
      <c r="B26" s="22" t="s">
        <v>7</v>
      </c>
      <c r="C26" s="23"/>
      <c r="D26" s="56" t="str">
        <f>B8&amp;" "&amp;X8</f>
        <v>Avril 2021</v>
      </c>
      <c r="E26" s="56"/>
      <c r="F26" s="56"/>
      <c r="G26" s="56"/>
      <c r="H26" s="23"/>
      <c r="I26" s="23"/>
      <c r="J26" s="23"/>
      <c r="K26" s="24"/>
      <c r="M26" s="45" t="s">
        <v>12</v>
      </c>
      <c r="N26" s="46"/>
      <c r="O26" s="46"/>
      <c r="P26" s="46"/>
      <c r="Q26" s="46"/>
      <c r="R26" s="46"/>
      <c r="S26" s="46"/>
      <c r="T26" s="46"/>
      <c r="U26" s="46"/>
      <c r="V26" s="46"/>
      <c r="W26" s="46"/>
      <c r="X26" s="47"/>
    </row>
    <row r="27" spans="2:24" ht="30" customHeight="1" x14ac:dyDescent="0.2">
      <c r="B27" s="25" t="s">
        <v>14</v>
      </c>
      <c r="C27" s="26">
        <f>X11</f>
        <v>0</v>
      </c>
      <c r="D27" s="57">
        <v>3.37</v>
      </c>
      <c r="E27" s="57"/>
      <c r="F27" s="27" t="s">
        <v>16</v>
      </c>
      <c r="G27" s="28"/>
      <c r="H27" s="28"/>
      <c r="I27" s="57">
        <f>C27*D27</f>
        <v>0</v>
      </c>
      <c r="J27" s="58"/>
      <c r="K27" s="59"/>
      <c r="M27" s="48" t="s">
        <v>11</v>
      </c>
      <c r="N27" s="49"/>
      <c r="O27" s="49"/>
      <c r="P27" s="49"/>
      <c r="Q27" s="49"/>
      <c r="R27" s="49"/>
      <c r="S27" s="49"/>
      <c r="T27" s="49"/>
      <c r="U27" s="49"/>
      <c r="V27" s="49"/>
      <c r="W27" s="49"/>
      <c r="X27" s="50"/>
    </row>
    <row r="28" spans="2:24" ht="30" customHeight="1" thickBot="1" x14ac:dyDescent="0.25">
      <c r="B28" s="43" t="s">
        <v>15</v>
      </c>
      <c r="C28" s="44"/>
      <c r="D28" s="29"/>
      <c r="E28" s="29"/>
      <c r="F28" s="29"/>
      <c r="G28" s="29"/>
      <c r="H28" s="29"/>
      <c r="I28" s="29"/>
      <c r="J28" s="29"/>
      <c r="K28" s="30"/>
      <c r="M28" s="53" t="s">
        <v>13</v>
      </c>
      <c r="N28" s="54"/>
      <c r="O28" s="54"/>
      <c r="P28" s="54"/>
      <c r="Q28" s="54"/>
      <c r="R28" s="54"/>
      <c r="S28" s="54"/>
      <c r="T28" s="54"/>
      <c r="U28" s="54"/>
      <c r="V28" s="54"/>
      <c r="W28" s="54"/>
      <c r="X28" s="55"/>
    </row>
  </sheetData>
  <mergeCells count="20">
    <mergeCell ref="B1:X1"/>
    <mergeCell ref="F2:J2"/>
    <mergeCell ref="B3:R3"/>
    <mergeCell ref="G5:I5"/>
    <mergeCell ref="J4:N4"/>
    <mergeCell ref="J5:O5"/>
    <mergeCell ref="B28:C28"/>
    <mergeCell ref="M26:X26"/>
    <mergeCell ref="M27:X27"/>
    <mergeCell ref="F6:O6"/>
    <mergeCell ref="K2:S2"/>
    <mergeCell ref="M28:X28"/>
    <mergeCell ref="D26:G26"/>
    <mergeCell ref="D27:E27"/>
    <mergeCell ref="I27:K27"/>
    <mergeCell ref="C18:W18"/>
    <mergeCell ref="B16:X16"/>
    <mergeCell ref="L17:T17"/>
    <mergeCell ref="B17:K17"/>
    <mergeCell ref="C8:W8"/>
  </mergeCells>
  <conditionalFormatting sqref="C11:W13">
    <cfRule type="expression" priority="8" stopIfTrue="1">
      <formula>C11=""</formula>
    </cfRule>
    <cfRule type="expression" dxfId="19" priority="9" stopIfTrue="1">
      <formula>C11=CléPersonnalisée2</formula>
    </cfRule>
    <cfRule type="expression" dxfId="18" priority="10" stopIfTrue="1">
      <formula>C11=CléPersonnalisée1</formula>
    </cfRule>
    <cfRule type="expression" dxfId="17" priority="11" stopIfTrue="1">
      <formula>C11=CléMaladie</formula>
    </cfRule>
    <cfRule type="expression" dxfId="16" priority="12" stopIfTrue="1">
      <formula>C11=CléPersonnel</formula>
    </cfRule>
    <cfRule type="expression" dxfId="15" priority="13" stopIfTrue="1">
      <formula>C11=CléCongé</formula>
    </cfRule>
  </conditionalFormatting>
  <conditionalFormatting sqref="X11:X13">
    <cfRule type="dataBar" priority="14">
      <dataBar>
        <cfvo type="num" val="0"/>
        <cfvo type="num" val="31"/>
        <color theme="2" tint="-0.249977111117893"/>
      </dataBar>
      <extLst>
        <ext xmlns:x14="http://schemas.microsoft.com/office/spreadsheetml/2009/9/main" uri="{B025F937-C7B1-47D3-B67F-A62EFF666E3E}">
          <x14:id>{5578652E-F109-4F6B-83BF-9B44F7178E0B}</x14:id>
        </ext>
      </extLst>
    </cfRule>
  </conditionalFormatting>
  <conditionalFormatting sqref="C21:W23">
    <cfRule type="expression" priority="1" stopIfTrue="1">
      <formula>C21=""</formula>
    </cfRule>
    <cfRule type="expression" dxfId="14" priority="2" stopIfTrue="1">
      <formula>C21=CléPersonnalisée2</formula>
    </cfRule>
    <cfRule type="expression" dxfId="13" priority="3" stopIfTrue="1">
      <formula>C21=CléPersonnalisée1</formula>
    </cfRule>
    <cfRule type="expression" dxfId="12" priority="4" stopIfTrue="1">
      <formula>C21=CléMaladie</formula>
    </cfRule>
    <cfRule type="expression" dxfId="11" priority="5" stopIfTrue="1">
      <formula>C21=CléPersonnel</formula>
    </cfRule>
    <cfRule type="expression" dxfId="10" priority="6" stopIfTrue="1">
      <formula>C21=CléCongé</formula>
    </cfRule>
  </conditionalFormatting>
  <conditionalFormatting sqref="X21:X23">
    <cfRule type="dataBar" priority="7">
      <dataBar>
        <cfvo type="num" val="0"/>
        <cfvo type="num" val="31"/>
        <color theme="2" tint="-0.249977111117893"/>
      </dataBar>
      <extLst>
        <ext xmlns:x14="http://schemas.microsoft.com/office/spreadsheetml/2009/9/main" uri="{B025F937-C7B1-47D3-B67F-A62EFF666E3E}">
          <x14:id>{EC1097EE-0356-4EC8-BF8B-404C35363F6B}</x14:id>
        </ext>
      </extLst>
    </cfRule>
  </conditionalFormatting>
  <dataValidations count="7">
    <dataValidation allowBlank="1" showInputMessage="1" showErrorMessage="1" prompt="Entrez l’année dans la cellule ci-dessous" sqref="X7" xr:uid="{00000000-0002-0000-0000-000000000000}"/>
    <dataValidation allowBlank="1" showInputMessage="1" showErrorMessage="1" prompt="Mois de ce calendrier des absences. Mettez à jour l’année dans la cellule AH4. Suivez les totaux mensuels dans la dernière cellule du tableau. Entrez les noms des employés dans la colonne B du tableau" sqref="B8 B18" xr:uid="{00000000-0002-0000-0000-000001000000}"/>
    <dataValidation allowBlank="1" showInputMessage="1" showErrorMessage="1" prompt="Calcule automatiquement le nombre total de jours d’absence d’un employé durant ce mois" sqref="X10 X20" xr:uid="{00000000-0002-0000-0000-000002000000}"/>
    <dataValidation allowBlank="1" showInputMessage="1" showErrorMessage="1" prompt="Les jours de la semaine dans cette ligne sont mis à jour automatiquement pour le mois en fonction de l’année entrée dans AH4. Chaque jour du mois est une colonne dans laquelle noter l’absence et le motif d’absence d’un employé" sqref="C9:W9 C19:W19" xr:uid="{00000000-0002-0000-0000-000003000000}"/>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10 C20" xr:uid="{00000000-0002-0000-0000-000004000000}"/>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B10 B20" xr:uid="{00000000-0002-0000-0000-000005000000}"/>
    <dataValidation allowBlank="1" showInputMessage="1" showErrorMessage="1" prompt="Entrez l’année dans cette cellule." sqref="X8 X18" xr:uid="{00000000-0002-0000-0000-000006000000}"/>
  </dataValidations>
  <printOptions horizontalCentered="1" verticalCentered="1"/>
  <pageMargins left="0.23622047244094491" right="0.23622047244094491" top="0.23622047244094491" bottom="0.23622047244094491" header="0.31496062992125984" footer="0.31496062992125984"/>
  <pageSetup paperSize="9" fitToHeight="0" orientation="landscape" r:id="rId1"/>
  <extLst>
    <ext xmlns:x14="http://schemas.microsoft.com/office/spreadsheetml/2009/9/main" uri="{78C0D931-6437-407d-A8EE-F0AAD7539E65}">
      <x14:conditionalFormattings>
        <x14:conditionalFormatting xmlns:xm="http://schemas.microsoft.com/office/excel/2006/main">
          <x14:cfRule type="dataBar" id="{5578652E-F109-4F6B-83BF-9B44F7178E0B}">
            <x14:dataBar minLength="0" maxLength="100" negativeBarColorSameAsPositive="1" axisPosition="none">
              <x14:cfvo type="num">
                <xm:f>0</xm:f>
              </x14:cfvo>
              <x14:cfvo type="num">
                <xm:f>31</xm:f>
              </x14:cfvo>
            </x14:dataBar>
          </x14:cfRule>
          <xm:sqref>X11:X13</xm:sqref>
        </x14:conditionalFormatting>
        <x14:conditionalFormatting xmlns:xm="http://schemas.microsoft.com/office/excel/2006/main">
          <x14:cfRule type="dataBar" id="{EC1097EE-0356-4EC8-BF8B-404C35363F6B}">
            <x14:dataBar minLength="0" maxLength="100" negativeBarColorSameAsPositive="1" axisPosition="none">
              <x14:cfvo type="num">
                <xm:f>0</xm:f>
              </x14:cfvo>
              <x14:cfvo type="num">
                <xm:f>31</xm:f>
              </x14:cfvo>
            </x14:dataBar>
          </x14:cfRule>
          <xm:sqref>X21:X23</xm:sqref>
        </x14:conditionalFormatting>
      </x14:conditionalFormatting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17379B74-272E-4FBC-9271-B7F1E890EB1C}">
  <sheetPr codeName="Feuil7">
    <tabColor theme="2" tint="-0.89999084444715716"/>
  </sheetPr>
  <dimension ref="B1:X28"/>
  <sheetViews>
    <sheetView showGridLines="0" tabSelected="1" zoomScale="96" zoomScaleNormal="97" workbookViewId="0">
      <selection activeCell="B6" sqref="B6"/>
    </sheetView>
  </sheetViews>
  <sheetFormatPr baseColWidth="10" defaultColWidth="9.1640625" defaultRowHeight="30" customHeight="1" x14ac:dyDescent="0.2"/>
  <cols>
    <col min="1" max="1" width="2.6640625" customWidth="1"/>
    <col min="2" max="2" width="14.5" customWidth="1"/>
    <col min="3" max="23" width="4.6640625" customWidth="1"/>
    <col min="24" max="24" width="14.6640625" bestFit="1" customWidth="1"/>
    <col min="25" max="25" width="2.6640625" customWidth="1"/>
  </cols>
  <sheetData>
    <row r="1" spans="2:24" ht="20" customHeight="1" x14ac:dyDescent="0.2">
      <c r="B1" s="64" t="s">
        <v>17</v>
      </c>
      <c r="C1" s="64"/>
      <c r="D1" s="64"/>
      <c r="E1" s="64"/>
      <c r="F1" s="64"/>
      <c r="G1" s="64"/>
      <c r="H1" s="64"/>
      <c r="I1" s="64"/>
      <c r="J1" s="64"/>
      <c r="K1" s="64"/>
      <c r="L1" s="64"/>
      <c r="M1" s="64"/>
      <c r="N1" s="64"/>
      <c r="O1" s="64"/>
      <c r="P1" s="64"/>
      <c r="Q1" s="64"/>
      <c r="R1" s="64"/>
      <c r="S1" s="64"/>
      <c r="T1" s="64"/>
      <c r="U1" s="64"/>
      <c r="V1" s="64"/>
      <c r="W1" s="64"/>
      <c r="X1" s="64"/>
    </row>
    <row r="2" spans="2:24" ht="20" customHeight="1" x14ac:dyDescent="0.2">
      <c r="B2" s="18"/>
      <c r="C2" s="18"/>
      <c r="D2" s="18"/>
      <c r="E2" s="18"/>
      <c r="F2" s="65" t="s">
        <v>5</v>
      </c>
      <c r="G2" s="65"/>
      <c r="H2" s="65"/>
      <c r="I2" s="65"/>
      <c r="J2" s="65"/>
      <c r="K2" s="52">
        <v>44273</v>
      </c>
      <c r="L2" s="52"/>
      <c r="M2" s="52"/>
      <c r="N2" s="52"/>
      <c r="O2" s="52"/>
      <c r="P2" s="52"/>
      <c r="Q2" s="52"/>
      <c r="R2" s="52"/>
      <c r="S2" s="52"/>
      <c r="T2" s="18"/>
      <c r="U2" s="18"/>
      <c r="V2" s="18"/>
      <c r="W2" s="18"/>
      <c r="X2" s="18"/>
    </row>
    <row r="3" spans="2:24" ht="20" customHeight="1" x14ac:dyDescent="0.2">
      <c r="B3" s="66" t="s">
        <v>6</v>
      </c>
      <c r="C3" s="66"/>
      <c r="D3" s="66"/>
      <c r="E3" s="66"/>
      <c r="F3" s="66"/>
      <c r="G3" s="66"/>
      <c r="H3" s="66"/>
      <c r="I3" s="66"/>
      <c r="J3" s="66"/>
      <c r="K3" s="66"/>
      <c r="L3" s="66"/>
      <c r="M3" s="66"/>
      <c r="N3" s="66"/>
      <c r="O3" s="66"/>
      <c r="P3" s="66"/>
      <c r="Q3" s="66"/>
      <c r="R3" s="66"/>
      <c r="S3" s="18"/>
      <c r="T3" s="18"/>
      <c r="U3" s="18"/>
      <c r="V3" s="18"/>
      <c r="W3" s="18"/>
      <c r="X3" s="18"/>
    </row>
    <row r="4" spans="2:24" ht="13" customHeight="1" x14ac:dyDescent="0.2">
      <c r="B4" s="18"/>
      <c r="C4" s="18"/>
      <c r="D4" s="18"/>
      <c r="E4" s="18"/>
      <c r="F4" s="38"/>
      <c r="G4" s="38"/>
      <c r="H4" s="38"/>
      <c r="I4" s="38"/>
      <c r="J4" s="64"/>
      <c r="K4" s="64"/>
      <c r="L4" s="64"/>
      <c r="M4" s="64"/>
      <c r="N4" s="64"/>
      <c r="O4" s="18"/>
      <c r="P4" s="18"/>
      <c r="Q4" s="18"/>
      <c r="R4" s="18"/>
      <c r="S4" s="18"/>
      <c r="T4" s="18"/>
      <c r="U4" s="18"/>
      <c r="V4" s="18"/>
      <c r="W4" s="18"/>
      <c r="X4" s="18"/>
    </row>
    <row r="5" spans="2:24" ht="20" customHeight="1" x14ac:dyDescent="0.2">
      <c r="B5" s="18"/>
      <c r="C5" s="18"/>
      <c r="D5" s="18"/>
      <c r="E5" s="18"/>
      <c r="F5" s="20"/>
      <c r="G5" s="51" t="s">
        <v>7</v>
      </c>
      <c r="H5" s="51"/>
      <c r="I5" s="51"/>
      <c r="J5" s="51" t="str">
        <f>B8&amp;"   "&amp;X8</f>
        <v>Avril   2021</v>
      </c>
      <c r="K5" s="51"/>
      <c r="L5" s="51"/>
      <c r="M5" s="51"/>
      <c r="N5" s="51"/>
      <c r="O5" s="51"/>
      <c r="P5" s="18"/>
      <c r="Q5" s="18"/>
      <c r="R5" s="18"/>
      <c r="S5" s="18"/>
      <c r="T5" s="18"/>
      <c r="U5" s="18"/>
      <c r="V5" s="18"/>
      <c r="W5" s="18"/>
      <c r="X5" s="18"/>
    </row>
    <row r="6" spans="2:24" ht="20" customHeight="1" x14ac:dyDescent="0.2">
      <c r="B6" s="67"/>
      <c r="C6" s="18"/>
      <c r="D6" s="18"/>
      <c r="E6" s="18"/>
      <c r="F6" s="51" t="s">
        <v>8</v>
      </c>
      <c r="G6" s="51"/>
      <c r="H6" s="51"/>
      <c r="I6" s="51"/>
      <c r="J6" s="51"/>
      <c r="K6" s="51"/>
      <c r="L6" s="51"/>
      <c r="M6" s="51"/>
      <c r="N6" s="51"/>
      <c r="O6" s="51"/>
      <c r="P6" s="18"/>
      <c r="Q6" s="18"/>
      <c r="R6" s="18"/>
      <c r="S6" s="18"/>
      <c r="T6" s="18"/>
      <c r="U6" s="18"/>
      <c r="V6" s="18"/>
      <c r="W6" s="18"/>
      <c r="X6" s="18"/>
    </row>
    <row r="7" spans="2:24" ht="12" customHeight="1" x14ac:dyDescent="0.2">
      <c r="B7" t="s">
        <v>35</v>
      </c>
      <c r="X7" s="2" t="s">
        <v>4</v>
      </c>
    </row>
    <row r="8" spans="2:24" ht="30" customHeight="1" x14ac:dyDescent="0.2">
      <c r="B8" s="37" t="s">
        <v>18</v>
      </c>
      <c r="C8" s="60"/>
      <c r="D8" s="60"/>
      <c r="E8" s="60"/>
      <c r="F8" s="60"/>
      <c r="G8" s="60"/>
      <c r="H8" s="60"/>
      <c r="I8" s="60"/>
      <c r="J8" s="60"/>
      <c r="K8" s="60"/>
      <c r="L8" s="60"/>
      <c r="M8" s="60"/>
      <c r="N8" s="60"/>
      <c r="O8" s="60"/>
      <c r="P8" s="60"/>
      <c r="Q8" s="60"/>
      <c r="R8" s="60"/>
      <c r="S8" s="60"/>
      <c r="T8" s="60"/>
      <c r="U8" s="60"/>
      <c r="V8" s="60"/>
      <c r="W8" s="60"/>
      <c r="X8" s="37">
        <v>2021</v>
      </c>
    </row>
    <row r="9" spans="2:24" ht="15" customHeight="1" x14ac:dyDescent="0.2">
      <c r="B9" s="37"/>
      <c r="C9" s="14">
        <f>IF(C10&lt;&gt;"",C10,"")</f>
        <v>44287</v>
      </c>
      <c r="D9" s="14">
        <f t="shared" ref="D9:W9" si="0">IF(D10&lt;&gt;"",D10,"")</f>
        <v>44288</v>
      </c>
      <c r="E9" s="14">
        <f t="shared" si="0"/>
        <v>44291</v>
      </c>
      <c r="F9" s="14">
        <f t="shared" si="0"/>
        <v>44292</v>
      </c>
      <c r="G9" s="14">
        <f t="shared" si="0"/>
        <v>44294</v>
      </c>
      <c r="H9" s="14">
        <f t="shared" si="0"/>
        <v>44295</v>
      </c>
      <c r="I9" s="14">
        <f t="shared" si="0"/>
        <v>44298</v>
      </c>
      <c r="J9" s="14">
        <f t="shared" si="0"/>
        <v>44299</v>
      </c>
      <c r="K9" s="14">
        <f t="shared" si="0"/>
        <v>44301</v>
      </c>
      <c r="L9" s="14">
        <f t="shared" si="0"/>
        <v>44302</v>
      </c>
      <c r="M9" s="14">
        <f t="shared" si="0"/>
        <v>44305</v>
      </c>
      <c r="N9" s="14">
        <f t="shared" si="0"/>
        <v>44306</v>
      </c>
      <c r="O9" s="14">
        <f t="shared" si="0"/>
        <v>44308</v>
      </c>
      <c r="P9" s="14">
        <f t="shared" si="0"/>
        <v>44309</v>
      </c>
      <c r="Q9" s="14">
        <f t="shared" si="0"/>
        <v>44312</v>
      </c>
      <c r="R9" s="14">
        <f t="shared" si="0"/>
        <v>44313</v>
      </c>
      <c r="S9" s="14">
        <f t="shared" si="0"/>
        <v>44315</v>
      </c>
      <c r="T9" s="14">
        <f t="shared" si="0"/>
        <v>44316</v>
      </c>
      <c r="U9" s="14" t="str">
        <f t="shared" si="0"/>
        <v/>
      </c>
      <c r="V9" s="14" t="str">
        <f t="shared" si="0"/>
        <v/>
      </c>
      <c r="W9" s="14" t="str">
        <f t="shared" si="0"/>
        <v/>
      </c>
      <c r="X9" s="37"/>
    </row>
    <row r="10" spans="2:24" ht="15" customHeight="1" x14ac:dyDescent="0.2">
      <c r="B10" s="4"/>
      <c r="C10" s="12">
        <f>WORKDAY.INTL(DATEVALUE(1&amp;NomMois&amp;AnnéeCalendrier)-1,1,"0010011")</f>
        <v>44287</v>
      </c>
      <c r="D10" s="13">
        <f>IF(C10="","",IF(MONTH(WORKDAY.INTL(C10,1,"0010011"))&gt;MONTH(C10),"",WORKDAY.INTL(C10,1,"0010011")))</f>
        <v>44288</v>
      </c>
      <c r="E10" s="13">
        <f t="shared" ref="E10:W10" si="1">IF(D10="","",IF(MONTH(WORKDAY.INTL(D10,1,"0010011"))&gt;MONTH(D10),"",WORKDAY.INTL(D10,1,"0010011")))</f>
        <v>44291</v>
      </c>
      <c r="F10" s="13">
        <f t="shared" si="1"/>
        <v>44292</v>
      </c>
      <c r="G10" s="13">
        <f t="shared" si="1"/>
        <v>44294</v>
      </c>
      <c r="H10" s="13">
        <f t="shared" si="1"/>
        <v>44295</v>
      </c>
      <c r="I10" s="13">
        <f t="shared" si="1"/>
        <v>44298</v>
      </c>
      <c r="J10" s="13">
        <f t="shared" si="1"/>
        <v>44299</v>
      </c>
      <c r="K10" s="13">
        <f t="shared" si="1"/>
        <v>44301</v>
      </c>
      <c r="L10" s="13">
        <f t="shared" si="1"/>
        <v>44302</v>
      </c>
      <c r="M10" s="13">
        <f t="shared" si="1"/>
        <v>44305</v>
      </c>
      <c r="N10" s="13">
        <f t="shared" si="1"/>
        <v>44306</v>
      </c>
      <c r="O10" s="13">
        <f t="shared" si="1"/>
        <v>44308</v>
      </c>
      <c r="P10" s="13">
        <f t="shared" si="1"/>
        <v>44309</v>
      </c>
      <c r="Q10" s="13">
        <f t="shared" si="1"/>
        <v>44312</v>
      </c>
      <c r="R10" s="13">
        <f t="shared" si="1"/>
        <v>44313</v>
      </c>
      <c r="S10" s="13">
        <f t="shared" si="1"/>
        <v>44315</v>
      </c>
      <c r="T10" s="13">
        <f t="shared" si="1"/>
        <v>44316</v>
      </c>
      <c r="U10" s="13" t="str">
        <f t="shared" si="1"/>
        <v/>
      </c>
      <c r="V10" s="13" t="str">
        <f t="shared" si="1"/>
        <v/>
      </c>
      <c r="W10" s="13" t="str">
        <f t="shared" si="1"/>
        <v/>
      </c>
      <c r="X10" s="5" t="s">
        <v>3</v>
      </c>
    </row>
    <row r="11" spans="2:24" ht="20" customHeight="1" x14ac:dyDescent="0.2">
      <c r="B11" s="15" t="s">
        <v>2</v>
      </c>
      <c r="C11" s="31"/>
      <c r="D11" s="32"/>
      <c r="E11" s="7"/>
      <c r="F11" s="7"/>
      <c r="G11" s="7"/>
      <c r="H11" s="7"/>
      <c r="I11" s="7"/>
      <c r="J11" s="7"/>
      <c r="K11" s="7"/>
      <c r="L11" s="7"/>
      <c r="M11" s="7"/>
      <c r="N11" s="7"/>
      <c r="O11" s="7"/>
      <c r="P11" s="7"/>
      <c r="Q11" s="7"/>
      <c r="R11" s="7"/>
      <c r="S11" s="7"/>
      <c r="T11" s="7"/>
      <c r="U11" s="7"/>
      <c r="V11" s="7"/>
      <c r="W11" s="7"/>
      <c r="X11" s="8">
        <f>COUNTA(Janvier!$C11:$W11)</f>
        <v>0</v>
      </c>
    </row>
    <row r="12" spans="2:24" ht="20" customHeight="1" x14ac:dyDescent="0.2">
      <c r="B12" s="16" t="s">
        <v>1</v>
      </c>
      <c r="C12" s="33"/>
      <c r="D12" s="34"/>
      <c r="E12" s="9"/>
      <c r="F12" s="9"/>
      <c r="G12" s="9"/>
      <c r="H12" s="9"/>
      <c r="I12" s="9"/>
      <c r="J12" s="9"/>
      <c r="K12" s="9"/>
      <c r="L12" s="9"/>
      <c r="M12" s="9"/>
      <c r="N12" s="9"/>
      <c r="O12" s="9"/>
      <c r="P12" s="9"/>
      <c r="Q12" s="9"/>
      <c r="R12" s="9"/>
      <c r="S12" s="9"/>
      <c r="T12" s="9"/>
      <c r="U12" s="9"/>
      <c r="V12" s="9"/>
      <c r="W12" s="9"/>
      <c r="X12" s="8">
        <f>COUNTA(Janvier!$C12:$W12)</f>
        <v>0</v>
      </c>
    </row>
    <row r="13" spans="2:24" ht="20" customHeight="1" x14ac:dyDescent="0.2">
      <c r="B13" s="16" t="s">
        <v>0</v>
      </c>
      <c r="C13" s="31"/>
      <c r="D13" s="32"/>
      <c r="E13" s="7"/>
      <c r="F13" s="7"/>
      <c r="G13" s="7"/>
      <c r="H13" s="7"/>
      <c r="I13" s="7"/>
      <c r="J13" s="7"/>
      <c r="K13" s="7"/>
      <c r="L13" s="7"/>
      <c r="M13" s="7"/>
      <c r="N13" s="7"/>
      <c r="O13" s="7"/>
      <c r="P13" s="7"/>
      <c r="Q13" s="7"/>
      <c r="R13" s="7"/>
      <c r="S13" s="7"/>
      <c r="T13" s="7"/>
      <c r="U13" s="7"/>
      <c r="V13" s="7"/>
      <c r="W13" s="7"/>
      <c r="X13" s="8">
        <f>COUNTA(Janvier!$C13:$W13)</f>
        <v>0</v>
      </c>
    </row>
    <row r="14" spans="2:24" ht="20" customHeight="1" thickBot="1" x14ac:dyDescent="0.25">
      <c r="B14" s="17" t="str">
        <f>NomMois&amp;" Total"</f>
        <v>Avril Total</v>
      </c>
      <c r="C14" s="10">
        <f>SUBTOTAL(103,Janvier!C$11:C$13)</f>
        <v>0</v>
      </c>
      <c r="D14" s="10">
        <f>SUBTOTAL(103,Janvier!D$11:D$13)</f>
        <v>0</v>
      </c>
      <c r="E14" s="10">
        <f>SUBTOTAL(103,Janvier!E$11:E$13)</f>
        <v>0</v>
      </c>
      <c r="F14" s="10">
        <f>SUBTOTAL(103,Janvier!F$11:F$13)</f>
        <v>0</v>
      </c>
      <c r="G14" s="10">
        <f>SUBTOTAL(103,Janvier!G$11:G$13)</f>
        <v>0</v>
      </c>
      <c r="H14" s="10">
        <f>SUBTOTAL(103,Janvier!H$11:H$13)</f>
        <v>0</v>
      </c>
      <c r="I14" s="10">
        <f>SUBTOTAL(103,Janvier!I$11:I$13)</f>
        <v>0</v>
      </c>
      <c r="J14" s="10">
        <f>SUBTOTAL(103,Janvier!J$11:J$13)</f>
        <v>0</v>
      </c>
      <c r="K14" s="10">
        <f>SUBTOTAL(103,Janvier!K$11:K$13)</f>
        <v>0</v>
      </c>
      <c r="L14" s="10">
        <f>SUBTOTAL(103,Janvier!L$11:L$13)</f>
        <v>0</v>
      </c>
      <c r="M14" s="10">
        <f>SUBTOTAL(103,Janvier!M$11:M$13)</f>
        <v>0</v>
      </c>
      <c r="N14" s="10">
        <f>SUBTOTAL(103,Janvier!N$11:N$13)</f>
        <v>0</v>
      </c>
      <c r="O14" s="10">
        <f>SUBTOTAL(103,Janvier!O$11:O$13)</f>
        <v>0</v>
      </c>
      <c r="P14" s="10">
        <f>SUBTOTAL(103,Janvier!P$11:P$13)</f>
        <v>0</v>
      </c>
      <c r="Q14" s="10">
        <f>SUBTOTAL(103,Janvier!Q$11:Q$13)</f>
        <v>0</v>
      </c>
      <c r="R14" s="10">
        <f>SUBTOTAL(103,Janvier!R$11:R$13)</f>
        <v>0</v>
      </c>
      <c r="S14" s="10">
        <f>SUBTOTAL(103,Janvier!S$11:S$13)</f>
        <v>0</v>
      </c>
      <c r="T14" s="10">
        <f>SUBTOTAL(103,Janvier!T$11:T$13)</f>
        <v>0</v>
      </c>
      <c r="U14" s="10">
        <f>SUBTOTAL(103,Janvier!U$11:U$13)</f>
        <v>0</v>
      </c>
      <c r="V14" s="10">
        <f>SUBTOTAL(103,Janvier!V$11:V$13)</f>
        <v>0</v>
      </c>
      <c r="W14" s="10">
        <f>SUBTOTAL(103,Janvier!W$11:W$13)</f>
        <v>0</v>
      </c>
      <c r="X14" s="11">
        <f>SUBTOTAL(109,Janvier!$X$11:$X$13)</f>
        <v>0</v>
      </c>
    </row>
    <row r="15" spans="2:24" ht="15" customHeight="1" x14ac:dyDescent="0.2"/>
    <row r="16" spans="2:24" ht="15" customHeight="1" x14ac:dyDescent="0.2">
      <c r="B16" s="61" t="s">
        <v>9</v>
      </c>
      <c r="C16" s="62"/>
      <c r="D16" s="62"/>
      <c r="E16" s="62"/>
      <c r="F16" s="62"/>
      <c r="G16" s="62"/>
      <c r="H16" s="62"/>
      <c r="I16" s="62"/>
      <c r="J16" s="62"/>
      <c r="K16" s="62"/>
      <c r="L16" s="62"/>
      <c r="M16" s="62"/>
      <c r="N16" s="62"/>
      <c r="O16" s="62"/>
      <c r="P16" s="62"/>
      <c r="Q16" s="62"/>
      <c r="R16" s="62"/>
      <c r="S16" s="62"/>
      <c r="T16" s="62"/>
      <c r="U16" s="62"/>
      <c r="V16" s="62"/>
      <c r="W16" s="62"/>
      <c r="X16" s="62"/>
    </row>
    <row r="17" spans="2:24" ht="30" customHeight="1" x14ac:dyDescent="0.2">
      <c r="B17" s="63" t="s">
        <v>10</v>
      </c>
      <c r="C17" s="63"/>
      <c r="D17" s="63"/>
      <c r="E17" s="63"/>
      <c r="F17" s="63"/>
      <c r="G17" s="63"/>
      <c r="H17" s="63"/>
      <c r="I17" s="63"/>
      <c r="J17" s="63"/>
      <c r="K17" s="63"/>
      <c r="L17" s="52">
        <f>K2</f>
        <v>44273</v>
      </c>
      <c r="M17" s="52"/>
      <c r="N17" s="52"/>
      <c r="O17" s="52"/>
      <c r="P17" s="52"/>
      <c r="Q17" s="52"/>
      <c r="R17" s="52"/>
      <c r="S17" s="52"/>
      <c r="T17" s="52"/>
      <c r="U17" s="21"/>
      <c r="V17" s="21"/>
      <c r="W17" s="21"/>
      <c r="X17" s="21"/>
    </row>
    <row r="18" spans="2:24" ht="30" customHeight="1" x14ac:dyDescent="0.2">
      <c r="B18" s="37" t="str">
        <f>B8</f>
        <v>Avril</v>
      </c>
      <c r="C18" s="60"/>
      <c r="D18" s="60"/>
      <c r="E18" s="60"/>
      <c r="F18" s="60"/>
      <c r="G18" s="60"/>
      <c r="H18" s="60"/>
      <c r="I18" s="60"/>
      <c r="J18" s="60"/>
      <c r="K18" s="60"/>
      <c r="L18" s="60"/>
      <c r="M18" s="60"/>
      <c r="N18" s="60"/>
      <c r="O18" s="60"/>
      <c r="P18" s="60"/>
      <c r="Q18" s="60"/>
      <c r="R18" s="60"/>
      <c r="S18" s="60"/>
      <c r="T18" s="60"/>
      <c r="U18" s="60"/>
      <c r="V18" s="60"/>
      <c r="W18" s="60"/>
      <c r="X18" s="37">
        <f>X8</f>
        <v>2021</v>
      </c>
    </row>
    <row r="19" spans="2:24" ht="15" customHeight="1" x14ac:dyDescent="0.2">
      <c r="B19" s="37"/>
      <c r="C19" s="14">
        <f>IF(C20&lt;&gt;"",C20,"")</f>
        <v>44287</v>
      </c>
      <c r="D19" s="14">
        <f t="shared" ref="D19:W19" si="2">IF(D20&lt;&gt;"",D20,"")</f>
        <v>44288</v>
      </c>
      <c r="E19" s="14">
        <f t="shared" si="2"/>
        <v>44291</v>
      </c>
      <c r="F19" s="14">
        <f t="shared" si="2"/>
        <v>44292</v>
      </c>
      <c r="G19" s="14">
        <f t="shared" si="2"/>
        <v>44294</v>
      </c>
      <c r="H19" s="14">
        <f t="shared" si="2"/>
        <v>44295</v>
      </c>
      <c r="I19" s="14">
        <f t="shared" si="2"/>
        <v>44298</v>
      </c>
      <c r="J19" s="14">
        <f t="shared" si="2"/>
        <v>44299</v>
      </c>
      <c r="K19" s="14">
        <f t="shared" si="2"/>
        <v>44301</v>
      </c>
      <c r="L19" s="14">
        <f t="shared" si="2"/>
        <v>44302</v>
      </c>
      <c r="M19" s="14">
        <f t="shared" si="2"/>
        <v>44305</v>
      </c>
      <c r="N19" s="14">
        <f t="shared" si="2"/>
        <v>44306</v>
      </c>
      <c r="O19" s="14">
        <f t="shared" si="2"/>
        <v>44308</v>
      </c>
      <c r="P19" s="14">
        <f t="shared" si="2"/>
        <v>44309</v>
      </c>
      <c r="Q19" s="14">
        <f t="shared" si="2"/>
        <v>44312</v>
      </c>
      <c r="R19" s="14">
        <f t="shared" si="2"/>
        <v>44313</v>
      </c>
      <c r="S19" s="14">
        <f t="shared" si="2"/>
        <v>44315</v>
      </c>
      <c r="T19" s="14">
        <f t="shared" si="2"/>
        <v>44316</v>
      </c>
      <c r="U19" s="14" t="str">
        <f t="shared" si="2"/>
        <v/>
      </c>
      <c r="V19" s="14" t="str">
        <f t="shared" si="2"/>
        <v/>
      </c>
      <c r="W19" s="14" t="str">
        <f t="shared" si="2"/>
        <v/>
      </c>
      <c r="X19" s="37"/>
    </row>
    <row r="20" spans="2:24" ht="15" customHeight="1" x14ac:dyDescent="0.2">
      <c r="B20" s="4"/>
      <c r="C20" s="12">
        <f>WORKDAY.INTL(DATEVALUE(1&amp;NomMois2&amp;AnnéeCalendrier)-1,1,"0010011")</f>
        <v>44287</v>
      </c>
      <c r="D20" s="13">
        <f t="shared" ref="D20:W20" si="3">IF(C20="","",IF(MONTH(WORKDAY.INTL(C20,1,"0010011"))&gt;MONTH(C20),"",WORKDAY.INTL(C20,1,"0010011")))</f>
        <v>44288</v>
      </c>
      <c r="E20" s="13">
        <f t="shared" si="3"/>
        <v>44291</v>
      </c>
      <c r="F20" s="13">
        <f t="shared" si="3"/>
        <v>44292</v>
      </c>
      <c r="G20" s="13">
        <f t="shared" si="3"/>
        <v>44294</v>
      </c>
      <c r="H20" s="13">
        <f t="shared" si="3"/>
        <v>44295</v>
      </c>
      <c r="I20" s="13">
        <f t="shared" si="3"/>
        <v>44298</v>
      </c>
      <c r="J20" s="13">
        <f t="shared" si="3"/>
        <v>44299</v>
      </c>
      <c r="K20" s="13">
        <f t="shared" si="3"/>
        <v>44301</v>
      </c>
      <c r="L20" s="13">
        <f t="shared" si="3"/>
        <v>44302</v>
      </c>
      <c r="M20" s="13">
        <f t="shared" si="3"/>
        <v>44305</v>
      </c>
      <c r="N20" s="13">
        <f t="shared" si="3"/>
        <v>44306</v>
      </c>
      <c r="O20" s="13">
        <f t="shared" si="3"/>
        <v>44308</v>
      </c>
      <c r="P20" s="13">
        <f t="shared" si="3"/>
        <v>44309</v>
      </c>
      <c r="Q20" s="13">
        <f t="shared" si="3"/>
        <v>44312</v>
      </c>
      <c r="R20" s="13">
        <f t="shared" si="3"/>
        <v>44313</v>
      </c>
      <c r="S20" s="13">
        <f t="shared" si="3"/>
        <v>44315</v>
      </c>
      <c r="T20" s="13">
        <f t="shared" si="3"/>
        <v>44316</v>
      </c>
      <c r="U20" s="13" t="str">
        <f t="shared" si="3"/>
        <v/>
      </c>
      <c r="V20" s="13" t="str">
        <f t="shared" si="3"/>
        <v/>
      </c>
      <c r="W20" s="13" t="str">
        <f t="shared" si="3"/>
        <v/>
      </c>
      <c r="X20" s="5" t="s">
        <v>3</v>
      </c>
    </row>
    <row r="21" spans="2:24" ht="15" customHeight="1" x14ac:dyDescent="0.2">
      <c r="B21" s="15" t="s">
        <v>2</v>
      </c>
      <c r="C21" s="6" t="str">
        <f>IF(OR(ISBLANK(C11)),"",C11)</f>
        <v/>
      </c>
      <c r="D21" s="6" t="str">
        <f t="shared" ref="D21:W23" si="4">IF(OR(ISBLANK(D11)),"",D11)</f>
        <v/>
      </c>
      <c r="E21" s="6" t="str">
        <f t="shared" si="4"/>
        <v/>
      </c>
      <c r="F21" s="6" t="str">
        <f t="shared" si="4"/>
        <v/>
      </c>
      <c r="G21" s="6" t="str">
        <f t="shared" si="4"/>
        <v/>
      </c>
      <c r="H21" s="6" t="str">
        <f t="shared" si="4"/>
        <v/>
      </c>
      <c r="I21" s="6" t="str">
        <f t="shared" si="4"/>
        <v/>
      </c>
      <c r="J21" s="6" t="str">
        <f t="shared" si="4"/>
        <v/>
      </c>
      <c r="K21" s="6" t="str">
        <f t="shared" si="4"/>
        <v/>
      </c>
      <c r="L21" s="6" t="str">
        <f t="shared" si="4"/>
        <v/>
      </c>
      <c r="M21" s="6" t="str">
        <f t="shared" si="4"/>
        <v/>
      </c>
      <c r="N21" s="6" t="str">
        <f t="shared" si="4"/>
        <v/>
      </c>
      <c r="O21" s="6" t="str">
        <f t="shared" si="4"/>
        <v/>
      </c>
      <c r="P21" s="6" t="str">
        <f t="shared" si="4"/>
        <v/>
      </c>
      <c r="Q21" s="6" t="str">
        <f t="shared" si="4"/>
        <v/>
      </c>
      <c r="R21" s="6" t="str">
        <f t="shared" si="4"/>
        <v/>
      </c>
      <c r="S21" s="6" t="str">
        <f t="shared" si="4"/>
        <v/>
      </c>
      <c r="T21" s="6" t="str">
        <f t="shared" si="4"/>
        <v/>
      </c>
      <c r="U21" s="6" t="str">
        <f t="shared" si="4"/>
        <v/>
      </c>
      <c r="V21" s="6" t="str">
        <f t="shared" si="4"/>
        <v/>
      </c>
      <c r="W21" s="6" t="str">
        <f t="shared" si="4"/>
        <v/>
      </c>
      <c r="X21" s="8">
        <f>X11</f>
        <v>0</v>
      </c>
    </row>
    <row r="22" spans="2:24" ht="15" customHeight="1" x14ac:dyDescent="0.2">
      <c r="B22" s="16" t="s">
        <v>1</v>
      </c>
      <c r="C22" s="6" t="str">
        <f>IF(OR(ISBLANK(C12)),"",C12)</f>
        <v/>
      </c>
      <c r="D22" s="6" t="str">
        <f t="shared" si="4"/>
        <v/>
      </c>
      <c r="E22" s="6" t="str">
        <f t="shared" si="4"/>
        <v/>
      </c>
      <c r="F22" s="6" t="str">
        <f t="shared" si="4"/>
        <v/>
      </c>
      <c r="G22" s="6" t="str">
        <f t="shared" si="4"/>
        <v/>
      </c>
      <c r="H22" s="6" t="str">
        <f t="shared" si="4"/>
        <v/>
      </c>
      <c r="I22" s="6" t="str">
        <f t="shared" si="4"/>
        <v/>
      </c>
      <c r="J22" s="6" t="str">
        <f t="shared" si="4"/>
        <v/>
      </c>
      <c r="K22" s="6" t="str">
        <f t="shared" si="4"/>
        <v/>
      </c>
      <c r="L22" s="6" t="str">
        <f t="shared" si="4"/>
        <v/>
      </c>
      <c r="M22" s="6" t="str">
        <f t="shared" si="4"/>
        <v/>
      </c>
      <c r="N22" s="6" t="str">
        <f t="shared" si="4"/>
        <v/>
      </c>
      <c r="O22" s="6" t="str">
        <f t="shared" si="4"/>
        <v/>
      </c>
      <c r="P22" s="6" t="str">
        <f t="shared" si="4"/>
        <v/>
      </c>
      <c r="Q22" s="6" t="str">
        <f t="shared" si="4"/>
        <v/>
      </c>
      <c r="R22" s="6" t="str">
        <f t="shared" si="4"/>
        <v/>
      </c>
      <c r="S22" s="6" t="str">
        <f t="shared" si="4"/>
        <v/>
      </c>
      <c r="T22" s="6" t="str">
        <f t="shared" si="4"/>
        <v/>
      </c>
      <c r="U22" s="6" t="str">
        <f t="shared" si="4"/>
        <v/>
      </c>
      <c r="V22" s="6" t="str">
        <f t="shared" si="4"/>
        <v/>
      </c>
      <c r="W22" s="6" t="str">
        <f t="shared" si="4"/>
        <v/>
      </c>
      <c r="X22" s="8">
        <f>X12</f>
        <v>0</v>
      </c>
    </row>
    <row r="23" spans="2:24" ht="15" customHeight="1" x14ac:dyDescent="0.2">
      <c r="B23" s="16" t="s">
        <v>0</v>
      </c>
      <c r="C23" s="6" t="str">
        <f>IF(OR(ISBLANK(C13)),"",C13)</f>
        <v/>
      </c>
      <c r="D23" s="6" t="str">
        <f t="shared" si="4"/>
        <v/>
      </c>
      <c r="E23" s="6" t="str">
        <f t="shared" si="4"/>
        <v/>
      </c>
      <c r="F23" s="6" t="str">
        <f t="shared" si="4"/>
        <v/>
      </c>
      <c r="G23" s="6" t="str">
        <f t="shared" si="4"/>
        <v/>
      </c>
      <c r="H23" s="6" t="str">
        <f t="shared" si="4"/>
        <v/>
      </c>
      <c r="I23" s="6" t="str">
        <f t="shared" si="4"/>
        <v/>
      </c>
      <c r="J23" s="6" t="str">
        <f t="shared" si="4"/>
        <v/>
      </c>
      <c r="K23" s="6" t="str">
        <f t="shared" si="4"/>
        <v/>
      </c>
      <c r="L23" s="6" t="str">
        <f t="shared" si="4"/>
        <v/>
      </c>
      <c r="M23" s="6" t="str">
        <f t="shared" si="4"/>
        <v/>
      </c>
      <c r="N23" s="6" t="str">
        <f t="shared" si="4"/>
        <v/>
      </c>
      <c r="O23" s="6" t="str">
        <f t="shared" si="4"/>
        <v/>
      </c>
      <c r="P23" s="6" t="str">
        <f t="shared" si="4"/>
        <v/>
      </c>
      <c r="Q23" s="6" t="str">
        <f t="shared" si="4"/>
        <v/>
      </c>
      <c r="R23" s="6" t="str">
        <f t="shared" si="4"/>
        <v/>
      </c>
      <c r="S23" s="6" t="str">
        <f t="shared" si="4"/>
        <v/>
      </c>
      <c r="T23" s="6" t="str">
        <f t="shared" si="4"/>
        <v/>
      </c>
      <c r="U23" s="6" t="str">
        <f t="shared" si="4"/>
        <v/>
      </c>
      <c r="V23" s="6" t="str">
        <f t="shared" si="4"/>
        <v/>
      </c>
      <c r="W23" s="6" t="str">
        <f t="shared" si="4"/>
        <v/>
      </c>
      <c r="X23" s="8">
        <f>X13</f>
        <v>0</v>
      </c>
    </row>
    <row r="24" spans="2:24" ht="15" customHeight="1" thickBot="1" x14ac:dyDescent="0.25">
      <c r="B24" s="17" t="str">
        <f>NomMois&amp;" Total"</f>
        <v>Avril Total</v>
      </c>
      <c r="C24" s="10">
        <f>SUBTOTAL(103,Janvier!C$11:C$13)</f>
        <v>0</v>
      </c>
      <c r="D24" s="10">
        <f>SUBTOTAL(103,Janvier!D$11:D$13)</f>
        <v>0</v>
      </c>
      <c r="E24" s="10">
        <f>SUBTOTAL(103,Janvier!E$11:E$13)</f>
        <v>0</v>
      </c>
      <c r="F24" s="10">
        <f>SUBTOTAL(103,Janvier!F$11:F$13)</f>
        <v>0</v>
      </c>
      <c r="G24" s="10">
        <f>SUBTOTAL(103,Janvier!G$11:G$13)</f>
        <v>0</v>
      </c>
      <c r="H24" s="10">
        <f>SUBTOTAL(103,Janvier!H$11:H$13)</f>
        <v>0</v>
      </c>
      <c r="I24" s="10">
        <f>SUBTOTAL(103,Janvier!I$11:I$13)</f>
        <v>0</v>
      </c>
      <c r="J24" s="10">
        <f>SUBTOTAL(103,Janvier!J$11:J$13)</f>
        <v>0</v>
      </c>
      <c r="K24" s="10">
        <f>SUBTOTAL(103,Janvier!K$11:K$13)</f>
        <v>0</v>
      </c>
      <c r="L24" s="10">
        <f>SUBTOTAL(103,Janvier!L$11:L$13)</f>
        <v>0</v>
      </c>
      <c r="M24" s="10">
        <f>SUBTOTAL(103,Janvier!M$11:M$13)</f>
        <v>0</v>
      </c>
      <c r="N24" s="10">
        <f>SUBTOTAL(103,Janvier!N$11:N$13)</f>
        <v>0</v>
      </c>
      <c r="O24" s="10">
        <f>SUBTOTAL(103,Janvier!O$11:O$13)</f>
        <v>0</v>
      </c>
      <c r="P24" s="10">
        <f>SUBTOTAL(103,Janvier!P$11:P$13)</f>
        <v>0</v>
      </c>
      <c r="Q24" s="10">
        <f>SUBTOTAL(103,Janvier!Q$11:Q$13)</f>
        <v>0</v>
      </c>
      <c r="R24" s="10">
        <f>SUBTOTAL(103,Janvier!R$11:R$13)</f>
        <v>0</v>
      </c>
      <c r="S24" s="10">
        <f>SUBTOTAL(103,Janvier!S$11:S$13)</f>
        <v>0</v>
      </c>
      <c r="T24" s="10">
        <f>SUBTOTAL(103,Janvier!T$11:T$13)</f>
        <v>0</v>
      </c>
      <c r="U24" s="10">
        <f>SUBTOTAL(103,Janvier!U$11:U$13)</f>
        <v>0</v>
      </c>
      <c r="V24" s="10">
        <f>SUBTOTAL(103,Janvier!V$11:V$13)</f>
        <v>0</v>
      </c>
      <c r="W24" s="10">
        <f>SUBTOTAL(103,Janvier!W$11:W$13)</f>
        <v>0</v>
      </c>
      <c r="X24" s="11">
        <f>SUBTOTAL(109,Janvier!$X$11:$X$13)</f>
        <v>0</v>
      </c>
    </row>
    <row r="25" spans="2:24" ht="13" customHeight="1" thickBot="1" x14ac:dyDescent="0.25"/>
    <row r="26" spans="2:24" ht="30" customHeight="1" x14ac:dyDescent="0.2">
      <c r="B26" s="22" t="s">
        <v>7</v>
      </c>
      <c r="C26" s="36"/>
      <c r="D26" s="56" t="str">
        <f>B8&amp;" "&amp;X8</f>
        <v>Avril 2021</v>
      </c>
      <c r="E26" s="56"/>
      <c r="F26" s="56"/>
      <c r="G26" s="56"/>
      <c r="H26" s="36"/>
      <c r="I26" s="36"/>
      <c r="J26" s="36"/>
      <c r="K26" s="24"/>
      <c r="M26" s="45" t="s">
        <v>12</v>
      </c>
      <c r="N26" s="46"/>
      <c r="O26" s="46"/>
      <c r="P26" s="46"/>
      <c r="Q26" s="46"/>
      <c r="R26" s="46"/>
      <c r="S26" s="46"/>
      <c r="T26" s="46"/>
      <c r="U26" s="46"/>
      <c r="V26" s="46"/>
      <c r="W26" s="46"/>
      <c r="X26" s="47"/>
    </row>
    <row r="27" spans="2:24" ht="30" customHeight="1" x14ac:dyDescent="0.2">
      <c r="B27" s="25" t="s">
        <v>14</v>
      </c>
      <c r="C27" s="26">
        <f>X11</f>
        <v>0</v>
      </c>
      <c r="D27" s="57">
        <v>3.37</v>
      </c>
      <c r="E27" s="57"/>
      <c r="F27" s="27" t="s">
        <v>16</v>
      </c>
      <c r="G27" s="28"/>
      <c r="H27" s="28"/>
      <c r="I27" s="57">
        <f>C27*D27</f>
        <v>0</v>
      </c>
      <c r="J27" s="58"/>
      <c r="K27" s="59"/>
      <c r="M27" s="48" t="s">
        <v>11</v>
      </c>
      <c r="N27" s="49"/>
      <c r="O27" s="49"/>
      <c r="P27" s="49"/>
      <c r="Q27" s="49"/>
      <c r="R27" s="49"/>
      <c r="S27" s="49"/>
      <c r="T27" s="49"/>
      <c r="U27" s="49"/>
      <c r="V27" s="49"/>
      <c r="W27" s="49"/>
      <c r="X27" s="50"/>
    </row>
    <row r="28" spans="2:24" ht="30" customHeight="1" thickBot="1" x14ac:dyDescent="0.25">
      <c r="B28" s="43" t="s">
        <v>15</v>
      </c>
      <c r="C28" s="44"/>
      <c r="D28" s="35"/>
      <c r="E28" s="35"/>
      <c r="F28" s="35"/>
      <c r="G28" s="35"/>
      <c r="H28" s="35"/>
      <c r="I28" s="35"/>
      <c r="J28" s="35"/>
      <c r="K28" s="30"/>
      <c r="M28" s="53" t="s">
        <v>13</v>
      </c>
      <c r="N28" s="54"/>
      <c r="O28" s="54"/>
      <c r="P28" s="54"/>
      <c r="Q28" s="54"/>
      <c r="R28" s="54"/>
      <c r="S28" s="54"/>
      <c r="T28" s="54"/>
      <c r="U28" s="54"/>
      <c r="V28" s="54"/>
      <c r="W28" s="54"/>
      <c r="X28" s="55"/>
    </row>
  </sheetData>
  <mergeCells count="20">
    <mergeCell ref="G5:I5"/>
    <mergeCell ref="J5:O5"/>
    <mergeCell ref="B1:X1"/>
    <mergeCell ref="F2:J2"/>
    <mergeCell ref="K2:S2"/>
    <mergeCell ref="B3:R3"/>
    <mergeCell ref="J4:N4"/>
    <mergeCell ref="B28:C28"/>
    <mergeCell ref="M28:X28"/>
    <mergeCell ref="F6:O6"/>
    <mergeCell ref="C8:W8"/>
    <mergeCell ref="B16:X16"/>
    <mergeCell ref="B17:K17"/>
    <mergeCell ref="L17:T17"/>
    <mergeCell ref="C18:W18"/>
    <mergeCell ref="D26:G26"/>
    <mergeCell ref="M26:X26"/>
    <mergeCell ref="D27:E27"/>
    <mergeCell ref="I27:K27"/>
    <mergeCell ref="M27:X27"/>
  </mergeCells>
  <conditionalFormatting sqref="C11:W13">
    <cfRule type="expression" priority="8" stopIfTrue="1">
      <formula>C11=""</formula>
    </cfRule>
    <cfRule type="expression" dxfId="9" priority="9" stopIfTrue="1">
      <formula>C11=CléPersonnalisée2</formula>
    </cfRule>
    <cfRule type="expression" dxfId="8" priority="10" stopIfTrue="1">
      <formula>C11=CléPersonnalisée1</formula>
    </cfRule>
    <cfRule type="expression" dxfId="7" priority="11" stopIfTrue="1">
      <formula>C11=CléMaladie</formula>
    </cfRule>
    <cfRule type="expression" dxfId="6" priority="12" stopIfTrue="1">
      <formula>C11=CléPersonnel</formula>
    </cfRule>
    <cfRule type="expression" dxfId="5" priority="13" stopIfTrue="1">
      <formula>C11=CléCongé</formula>
    </cfRule>
  </conditionalFormatting>
  <conditionalFormatting sqref="X11:X13">
    <cfRule type="dataBar" priority="14">
      <dataBar>
        <cfvo type="num" val="0"/>
        <cfvo type="num" val="31"/>
        <color theme="2" tint="-0.249977111117893"/>
      </dataBar>
      <extLst>
        <ext xmlns:x14="http://schemas.microsoft.com/office/spreadsheetml/2009/9/main" uri="{B025F937-C7B1-47D3-B67F-A62EFF666E3E}">
          <x14:id>{84755DCF-3889-444A-9370-49628D9F18E0}</x14:id>
        </ext>
      </extLst>
    </cfRule>
  </conditionalFormatting>
  <conditionalFormatting sqref="C21:W23">
    <cfRule type="expression" priority="1" stopIfTrue="1">
      <formula>C21=""</formula>
    </cfRule>
    <cfRule type="expression" dxfId="4" priority="2" stopIfTrue="1">
      <formula>C21=CléPersonnalisée2</formula>
    </cfRule>
    <cfRule type="expression" dxfId="3" priority="3" stopIfTrue="1">
      <formula>C21=CléPersonnalisée1</formula>
    </cfRule>
    <cfRule type="expression" dxfId="2" priority="4" stopIfTrue="1">
      <formula>C21=CléMaladie</formula>
    </cfRule>
    <cfRule type="expression" dxfId="1" priority="5" stopIfTrue="1">
      <formula>C21=CléPersonnel</formula>
    </cfRule>
    <cfRule type="expression" dxfId="0" priority="6" stopIfTrue="1">
      <formula>C21=CléCongé</formula>
    </cfRule>
  </conditionalFormatting>
  <conditionalFormatting sqref="X21:X23">
    <cfRule type="dataBar" priority="7">
      <dataBar>
        <cfvo type="num" val="0"/>
        <cfvo type="num" val="31"/>
        <color theme="2" tint="-0.249977111117893"/>
      </dataBar>
      <extLst>
        <ext xmlns:x14="http://schemas.microsoft.com/office/spreadsheetml/2009/9/main" uri="{B025F937-C7B1-47D3-B67F-A62EFF666E3E}">
          <x14:id>{67FF9958-BCF9-4311-AC79-599D452E5975}</x14:id>
        </ext>
      </extLst>
    </cfRule>
  </conditionalFormatting>
  <dataValidations count="7">
    <dataValidation allowBlank="1" showInputMessage="1" showErrorMessage="1" prompt="Entrez l’année dans cette cellule." sqref="X18" xr:uid="{8B6CC26F-F996-4C46-8339-E66C2BDC88D1}"/>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B10 B20" xr:uid="{6627CE10-75B6-46D1-AE93-EEE5E8A77281}"/>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10 C20" xr:uid="{E8C23C64-A34B-436F-A4A3-FAC76700D39A}"/>
    <dataValidation allowBlank="1" showInputMessage="1" showErrorMessage="1" prompt="Les jours de la semaine dans cette ligne sont mis à jour automatiquement pour le mois en fonction de l’année entrée dans AH4. Chaque jour du mois est une colonne dans laquelle noter l’absence et le motif d’absence d’un employé" sqref="C9:W9 C19:W19" xr:uid="{B842D6A4-A002-4007-8A7C-A12300B7B165}"/>
    <dataValidation allowBlank="1" showInputMessage="1" showErrorMessage="1" prompt="Calcule automatiquement le nombre total de jours d’absence d’un employé durant ce mois" sqref="X10 X20" xr:uid="{A28D6763-9244-4F80-A184-EE90043C4A18}"/>
    <dataValidation allowBlank="1" showInputMessage="1" showErrorMessage="1" prompt="Mois de ce calendrier des absences. Mettez à jour l’année dans la cellule AH4. Suivez les totaux mensuels dans la dernière cellule du tableau. Entrez les noms des employés dans la colonne B du tableau" sqref="B18" xr:uid="{0609EFBE-96AF-4D68-B848-3F7DC8557812}"/>
    <dataValidation allowBlank="1" showInputMessage="1" showErrorMessage="1" prompt="Entrez l’année dans la cellule ci-dessous" sqref="X7" xr:uid="{B78E77EB-7850-4B64-8715-06ABA5F8D74B}"/>
  </dataValidations>
  <printOptions horizontalCentered="1" verticalCentered="1"/>
  <pageMargins left="0.23622047244094491" right="0.23622047244094491" top="0.23622047244094491" bottom="0.23622047244094491" header="0.31496062992125984" footer="0.31496062992125984"/>
  <pageSetup paperSize="9" fitToHeight="0" orientation="landscape" r:id="rId1"/>
  <extLst>
    <ext xmlns:x14="http://schemas.microsoft.com/office/spreadsheetml/2009/9/main" uri="{78C0D931-6437-407d-A8EE-F0AAD7539E65}">
      <x14:conditionalFormattings>
        <x14:conditionalFormatting xmlns:xm="http://schemas.microsoft.com/office/excel/2006/main">
          <x14:cfRule type="dataBar" id="{84755DCF-3889-444A-9370-49628D9F18E0}">
            <x14:dataBar minLength="0" maxLength="100" negativeBarColorSameAsPositive="1" axisPosition="none">
              <x14:cfvo type="num">
                <xm:f>0</xm:f>
              </x14:cfvo>
              <x14:cfvo type="num">
                <xm:f>31</xm:f>
              </x14:cfvo>
            </x14:dataBar>
          </x14:cfRule>
          <xm:sqref>X11:X13</xm:sqref>
        </x14:conditionalFormatting>
        <x14:conditionalFormatting xmlns:xm="http://schemas.microsoft.com/office/excel/2006/main">
          <x14:cfRule type="dataBar" id="{67FF9958-BCF9-4311-AC79-599D452E5975}">
            <x14:dataBar minLength="0" maxLength="100" negativeBarColorSameAsPositive="1" axisPosition="none">
              <x14:cfvo type="num">
                <xm:f>0</xm:f>
              </x14:cfvo>
              <x14:cfvo type="num">
                <xm:f>31</xm:f>
              </x14:cfvo>
            </x14:dataBar>
          </x14:cfRule>
          <xm:sqref>X21:X23</xm:sqref>
        </x14:conditionalFormatting>
      </x14:conditionalFormattings>
    </ext>
    <ext xmlns:x14="http://schemas.microsoft.com/office/spreadsheetml/2009/9/main" uri="{CCE6A557-97BC-4b89-ADB6-D9C93CAAB3DF}">
      <x14:dataValidations xmlns:xm="http://schemas.microsoft.com/office/excel/2006/main" count="2">
        <x14:dataValidation type="list" allowBlank="1" showInputMessage="1" showErrorMessage="1" prompt="Entrez l’année dans cette cellule." xr:uid="{F59663F1-357F-4E1A-AD1A-5CEAB63DBB08}">
          <x14:formula1>
            <xm:f>liste!$B$3:$B$9</xm:f>
          </x14:formula1>
          <xm:sqref>X8</xm:sqref>
        </x14:dataValidation>
        <x14:dataValidation type="list" allowBlank="1" showInputMessage="1" showErrorMessage="1" prompt="Mois de ce calendrier des absences. Mettez à jour l’année dans la cellule AH4. Suivez les totaux mensuels dans la dernière cellule du tableau. Entrez les noms des employés dans la colonne B du tableau" xr:uid="{B812021C-353B-BC4A-9F8D-E8EEDA4F5386}">
          <x14:formula1>
            <xm:f>liste!$C$4:$C$15</xm:f>
          </x14:formula1>
          <xm:sqref>B8</xm:sqref>
        </x14:dataValidation>
      </x14:dataValidations>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D097A513-1CFB-4ED6-AD06-C35C5AA2A9B7}">
  <sheetPr>
    <tabColor theme="2" tint="-0.89999084444715716"/>
  </sheetPr>
  <dimension ref="A2:G15"/>
  <sheetViews>
    <sheetView workbookViewId="0">
      <selection activeCell="D14" sqref="D14"/>
    </sheetView>
  </sheetViews>
  <sheetFormatPr baseColWidth="10" defaultRowHeight="15" x14ac:dyDescent="0.2"/>
  <cols>
    <col min="5" max="5" width="21" bestFit="1" customWidth="1"/>
    <col min="7" max="7" width="30.5" bestFit="1" customWidth="1"/>
  </cols>
  <sheetData>
    <row r="2" spans="1:7" x14ac:dyDescent="0.2">
      <c r="E2" s="18"/>
    </row>
    <row r="3" spans="1:7" x14ac:dyDescent="0.2">
      <c r="A3" t="s">
        <v>29</v>
      </c>
      <c r="B3">
        <v>2019</v>
      </c>
      <c r="C3" t="s">
        <v>30</v>
      </c>
      <c r="E3">
        <f>Janvier!AnnéeCalendrier</f>
        <v>2021</v>
      </c>
      <c r="G3" s="39" t="s">
        <v>32</v>
      </c>
    </row>
    <row r="4" spans="1:7" ht="23" x14ac:dyDescent="0.2">
      <c r="B4">
        <v>2020</v>
      </c>
      <c r="C4" t="s">
        <v>21</v>
      </c>
      <c r="E4" s="40">
        <f>DATE($E$3,1,1)</f>
        <v>44197</v>
      </c>
      <c r="G4" s="41">
        <f>ROUND(DATE(E3, 4, MOD(234-11*MOD(B2, 19), 30))/7, 0)*7-6</f>
        <v>44304</v>
      </c>
    </row>
    <row r="5" spans="1:7" x14ac:dyDescent="0.2">
      <c r="B5">
        <v>2021</v>
      </c>
      <c r="C5" t="s">
        <v>22</v>
      </c>
      <c r="E5" s="40">
        <f>DATE($E$3,5,1)</f>
        <v>44317</v>
      </c>
      <c r="G5" s="39"/>
    </row>
    <row r="6" spans="1:7" x14ac:dyDescent="0.2">
      <c r="B6">
        <v>2022</v>
      </c>
      <c r="C6" t="s">
        <v>20</v>
      </c>
      <c r="E6" s="40">
        <f>DATE($E$3,5,8)</f>
        <v>44324</v>
      </c>
      <c r="G6" s="39"/>
    </row>
    <row r="7" spans="1:7" x14ac:dyDescent="0.2">
      <c r="B7">
        <v>2023</v>
      </c>
      <c r="C7" t="s">
        <v>18</v>
      </c>
      <c r="E7" s="40">
        <f>DATE($E$3,7,14)</f>
        <v>44391</v>
      </c>
      <c r="G7" s="39"/>
    </row>
    <row r="8" spans="1:7" x14ac:dyDescent="0.2">
      <c r="B8">
        <v>2024</v>
      </c>
      <c r="C8" t="s">
        <v>19</v>
      </c>
      <c r="E8" s="40">
        <f>DATE($E$3,8,15)</f>
        <v>44423</v>
      </c>
    </row>
    <row r="9" spans="1:7" x14ac:dyDescent="0.2">
      <c r="B9">
        <v>2025</v>
      </c>
      <c r="C9" t="s">
        <v>23</v>
      </c>
      <c r="E9" s="40">
        <f>DATE($E$3,11,1)</f>
        <v>44501</v>
      </c>
    </row>
    <row r="10" spans="1:7" x14ac:dyDescent="0.2">
      <c r="C10" t="s">
        <v>24</v>
      </c>
      <c r="E10" s="40">
        <f>DATE($E$3,11,11)</f>
        <v>44511</v>
      </c>
    </row>
    <row r="11" spans="1:7" x14ac:dyDescent="0.2">
      <c r="C11" t="s">
        <v>31</v>
      </c>
      <c r="E11" s="40">
        <f>DATE($E$3,12,25)</f>
        <v>44555</v>
      </c>
    </row>
    <row r="12" spans="1:7" x14ac:dyDescent="0.2">
      <c r="C12" t="s">
        <v>25</v>
      </c>
      <c r="D12" t="s">
        <v>33</v>
      </c>
      <c r="E12" s="42">
        <f>G4+1</f>
        <v>44305</v>
      </c>
    </row>
    <row r="13" spans="1:7" x14ac:dyDescent="0.2">
      <c r="C13" t="s">
        <v>26</v>
      </c>
      <c r="D13" t="s">
        <v>34</v>
      </c>
      <c r="E13" s="42">
        <f>G4+39</f>
        <v>44343</v>
      </c>
    </row>
    <row r="14" spans="1:7" x14ac:dyDescent="0.2">
      <c r="C14" t="s">
        <v>27</v>
      </c>
      <c r="E14" s="42">
        <f>G4+50</f>
        <v>44354</v>
      </c>
    </row>
    <row r="15" spans="1:7" x14ac:dyDescent="0.2">
      <c r="C15" t="s">
        <v>28</v>
      </c>
    </row>
  </sheetData>
  <pageMargins left="0.7" right="0.7" top="0.75" bottom="0.75" header="0.3" footer="0.3"/>
  <pageSetup paperSize="9" orientation="landscape" horizontalDpi="0" verticalDpi="0"/>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Feuilles de calcul</vt:lpstr>
      </vt:variant>
      <vt:variant>
        <vt:i4>3</vt:i4>
      </vt:variant>
      <vt:variant>
        <vt:lpstr>Plages nommées</vt:lpstr>
      </vt:variant>
      <vt:variant>
        <vt:i4>13</vt:i4>
      </vt:variant>
    </vt:vector>
  </HeadingPairs>
  <TitlesOfParts>
    <vt:vector size="16" baseType="lpstr">
      <vt:lpstr>mois</vt:lpstr>
      <vt:lpstr>Janvier</vt:lpstr>
      <vt:lpstr>liste</vt:lpstr>
      <vt:lpstr>Janvier!AnnéeCalendrier</vt:lpstr>
      <vt:lpstr>AnnéeCalendrier</vt:lpstr>
      <vt:lpstr>datedebut</vt:lpstr>
      <vt:lpstr>Janvier!impression_c</vt:lpstr>
      <vt:lpstr>impression_c</vt:lpstr>
      <vt:lpstr>Janvier!Impression_des_titres</vt:lpstr>
      <vt:lpstr>mois!Impression_des_titres</vt:lpstr>
      <vt:lpstr>Janvier!NomMois</vt:lpstr>
      <vt:lpstr>mois!NomMois</vt:lpstr>
      <vt:lpstr>Janvier!NomMois2</vt:lpstr>
      <vt:lpstr>NomMois2</vt:lpstr>
      <vt:lpstr>Janvier!Titre1</vt:lpstr>
      <vt:lpstr>Titre1</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Michel Pidou</dc:creator>
  <cp:lastModifiedBy>Microsoft Office User</cp:lastModifiedBy>
  <cp:lastPrinted>2021-03-08T14:52:38Z</cp:lastPrinted>
  <dcterms:created xsi:type="dcterms:W3CDTF">2021-03-04T07:57:03Z</dcterms:created>
  <dcterms:modified xsi:type="dcterms:W3CDTF">2021-03-13T09:03:08Z</dcterms:modified>
</cp:coreProperties>
</file>