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0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riziv.org\users\NG5283\Desktop\"/>
    </mc:Choice>
  </mc:AlternateContent>
  <xr:revisionPtr revIDLastSave="0" documentId="8_{4F778099-740B-4343-B6FE-98DCD15ACC2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Collecte" sheetId="1" r:id="rId1"/>
    <sheet name="Calcul de sac" sheetId="2" r:id="rId2"/>
    <sheet name="Bordereau" sheetId="3" r:id="rId3"/>
  </sheets>
  <definedNames>
    <definedName name="_xlnm._FilterDatabase" localSheetId="0" hidden="1">Collecte!$A$1:$AV$45</definedName>
    <definedName name="_xlnm.Print_Area" localSheetId="2">Bordereau!$A$1:$H$47</definedName>
    <definedName name="_xlnm.Print_Area" localSheetId="1">'Calcul de sac'!$B$2:$Y$49</definedName>
    <definedName name="_xlnm.Print_Area" localSheetId="0">Collecte!$A$1:$H$14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0" i="3" l="1"/>
  <c r="F30" i="3" s="1"/>
  <c r="C28" i="3"/>
  <c r="F28" i="3" s="1"/>
  <c r="C29" i="3"/>
  <c r="F29" i="3" s="1"/>
  <c r="C31" i="3"/>
  <c r="F31" i="3" s="1"/>
  <c r="C32" i="3"/>
  <c r="F32" i="3" s="1"/>
  <c r="D4" i="2"/>
  <c r="B24" i="3"/>
  <c r="C36" i="3" l="1"/>
  <c r="F36" i="3"/>
  <c r="D44" i="2"/>
  <c r="D41" i="2"/>
  <c r="E41" i="2" s="1"/>
  <c r="D40" i="2"/>
  <c r="E40" i="2" s="1"/>
  <c r="D39" i="2"/>
  <c r="E39" i="2" s="1"/>
  <c r="D38" i="2"/>
  <c r="E38" i="2" s="1"/>
  <c r="D37" i="2"/>
  <c r="E37" i="2" s="1"/>
  <c r="I44" i="2"/>
  <c r="I41" i="2"/>
  <c r="J41" i="2" s="1"/>
  <c r="I40" i="2"/>
  <c r="J40" i="2" s="1"/>
  <c r="I39" i="2"/>
  <c r="J39" i="2" s="1"/>
  <c r="I38" i="2"/>
  <c r="J38" i="2" s="1"/>
  <c r="I37" i="2"/>
  <c r="J37" i="2" s="1"/>
  <c r="N44" i="2"/>
  <c r="N41" i="2"/>
  <c r="O41" i="2" s="1"/>
  <c r="N40" i="2"/>
  <c r="O40" i="2" s="1"/>
  <c r="N39" i="2"/>
  <c r="O39" i="2" s="1"/>
  <c r="N38" i="2"/>
  <c r="O38" i="2" s="1"/>
  <c r="N37" i="2"/>
  <c r="O37" i="2" s="1"/>
  <c r="S44" i="2"/>
  <c r="S41" i="2"/>
  <c r="T41" i="2" s="1"/>
  <c r="S40" i="2"/>
  <c r="T40" i="2" s="1"/>
  <c r="S39" i="2"/>
  <c r="T39" i="2" s="1"/>
  <c r="S38" i="2"/>
  <c r="T38" i="2" s="1"/>
  <c r="S37" i="2"/>
  <c r="T37" i="2" s="1"/>
  <c r="X44" i="2"/>
  <c r="X41" i="2"/>
  <c r="Y41" i="2" s="1"/>
  <c r="X40" i="2"/>
  <c r="Y40" i="2" s="1"/>
  <c r="X39" i="2"/>
  <c r="Y39" i="2" s="1"/>
  <c r="X38" i="2"/>
  <c r="Y38" i="2" s="1"/>
  <c r="X37" i="2"/>
  <c r="Y37" i="2" s="1"/>
  <c r="X33" i="2"/>
  <c r="X30" i="2"/>
  <c r="Y30" i="2" s="1"/>
  <c r="X29" i="2"/>
  <c r="Y29" i="2" s="1"/>
  <c r="X28" i="2"/>
  <c r="Y28" i="2" s="1"/>
  <c r="X27" i="2"/>
  <c r="Y27" i="2" s="1"/>
  <c r="X26" i="2"/>
  <c r="Y26" i="2" s="1"/>
  <c r="S33" i="2"/>
  <c r="S30" i="2"/>
  <c r="T30" i="2" s="1"/>
  <c r="S29" i="2"/>
  <c r="T29" i="2" s="1"/>
  <c r="S28" i="2"/>
  <c r="T28" i="2" s="1"/>
  <c r="S27" i="2"/>
  <c r="T27" i="2" s="1"/>
  <c r="S26" i="2"/>
  <c r="T26" i="2" s="1"/>
  <c r="N33" i="2"/>
  <c r="N30" i="2"/>
  <c r="O30" i="2" s="1"/>
  <c r="N29" i="2"/>
  <c r="O29" i="2" s="1"/>
  <c r="N28" i="2"/>
  <c r="O28" i="2" s="1"/>
  <c r="N27" i="2"/>
  <c r="O27" i="2" s="1"/>
  <c r="N26" i="2"/>
  <c r="O26" i="2" s="1"/>
  <c r="I33" i="2"/>
  <c r="I30" i="2"/>
  <c r="J30" i="2" s="1"/>
  <c r="I29" i="2"/>
  <c r="J29" i="2" s="1"/>
  <c r="I28" i="2"/>
  <c r="J28" i="2" s="1"/>
  <c r="I27" i="2"/>
  <c r="J27" i="2" s="1"/>
  <c r="I26" i="2"/>
  <c r="J26" i="2" s="1"/>
  <c r="D33" i="2"/>
  <c r="D30" i="2"/>
  <c r="E30" i="2" s="1"/>
  <c r="D29" i="2"/>
  <c r="E29" i="2" s="1"/>
  <c r="D28" i="2"/>
  <c r="E28" i="2" s="1"/>
  <c r="D27" i="2"/>
  <c r="E27" i="2" s="1"/>
  <c r="D26" i="2"/>
  <c r="E26" i="2" s="1"/>
  <c r="D22" i="2"/>
  <c r="D19" i="2"/>
  <c r="E19" i="2" s="1"/>
  <c r="D18" i="2"/>
  <c r="E18" i="2" s="1"/>
  <c r="D17" i="2"/>
  <c r="E17" i="2" s="1"/>
  <c r="D16" i="2"/>
  <c r="E16" i="2" s="1"/>
  <c r="D15" i="2"/>
  <c r="E15" i="2" s="1"/>
  <c r="I22" i="2"/>
  <c r="I19" i="2"/>
  <c r="J19" i="2" s="1"/>
  <c r="I18" i="2"/>
  <c r="J18" i="2" s="1"/>
  <c r="I17" i="2"/>
  <c r="J17" i="2" s="1"/>
  <c r="I16" i="2"/>
  <c r="J16" i="2" s="1"/>
  <c r="I15" i="2"/>
  <c r="J15" i="2" s="1"/>
  <c r="N22" i="2"/>
  <c r="N19" i="2"/>
  <c r="O19" i="2" s="1"/>
  <c r="N18" i="2"/>
  <c r="O18" i="2" s="1"/>
  <c r="N17" i="2"/>
  <c r="O17" i="2" s="1"/>
  <c r="N16" i="2"/>
  <c r="O16" i="2" s="1"/>
  <c r="N15" i="2"/>
  <c r="O15" i="2" s="1"/>
  <c r="S22" i="2"/>
  <c r="S19" i="2"/>
  <c r="T19" i="2" s="1"/>
  <c r="S18" i="2"/>
  <c r="T18" i="2" s="1"/>
  <c r="S17" i="2"/>
  <c r="T17" i="2" s="1"/>
  <c r="S16" i="2"/>
  <c r="T16" i="2" s="1"/>
  <c r="S15" i="2"/>
  <c r="T15" i="2" s="1"/>
  <c r="X22" i="2"/>
  <c r="X19" i="2"/>
  <c r="Y19" i="2" s="1"/>
  <c r="X18" i="2"/>
  <c r="Y18" i="2" s="1"/>
  <c r="X17" i="2"/>
  <c r="Y17" i="2" s="1"/>
  <c r="X16" i="2"/>
  <c r="Y16" i="2" s="1"/>
  <c r="X15" i="2"/>
  <c r="Y15" i="2" s="1"/>
  <c r="X11" i="2"/>
  <c r="X8" i="2"/>
  <c r="Y8" i="2" s="1"/>
  <c r="X7" i="2"/>
  <c r="Y7" i="2" s="1"/>
  <c r="X6" i="2"/>
  <c r="Y6" i="2" s="1"/>
  <c r="X5" i="2"/>
  <c r="Y5" i="2" s="1"/>
  <c r="X4" i="2"/>
  <c r="Y4" i="2" s="1"/>
  <c r="S11" i="2"/>
  <c r="S8" i="2"/>
  <c r="T8" i="2" s="1"/>
  <c r="S7" i="2"/>
  <c r="T7" i="2" s="1"/>
  <c r="S6" i="2"/>
  <c r="T6" i="2" s="1"/>
  <c r="S5" i="2"/>
  <c r="T5" i="2" s="1"/>
  <c r="S4" i="2"/>
  <c r="T4" i="2" s="1"/>
  <c r="N11" i="2"/>
  <c r="N8" i="2"/>
  <c r="O8" i="2" s="1"/>
  <c r="N7" i="2"/>
  <c r="O7" i="2" s="1"/>
  <c r="N6" i="2"/>
  <c r="O6" i="2" s="1"/>
  <c r="N5" i="2"/>
  <c r="O5" i="2" s="1"/>
  <c r="N4" i="2"/>
  <c r="O4" i="2" s="1"/>
  <c r="I11" i="2"/>
  <c r="I8" i="2"/>
  <c r="J8" i="2" s="1"/>
  <c r="I7" i="2"/>
  <c r="J7" i="2" s="1"/>
  <c r="I6" i="2"/>
  <c r="J6" i="2" s="1"/>
  <c r="I5" i="2"/>
  <c r="J5" i="2" s="1"/>
  <c r="I4" i="2"/>
  <c r="J4" i="2" s="1"/>
  <c r="D11" i="2"/>
  <c r="D8" i="2"/>
  <c r="D7" i="2"/>
  <c r="D6" i="2"/>
  <c r="D5" i="2"/>
  <c r="N47" i="2" l="1"/>
  <c r="T32" i="2"/>
  <c r="E43" i="2"/>
  <c r="J43" i="2"/>
  <c r="O43" i="2"/>
  <c r="T43" i="2"/>
  <c r="Y43" i="2"/>
  <c r="Y32" i="2"/>
  <c r="O32" i="2"/>
  <c r="J32" i="2"/>
  <c r="E32" i="2"/>
  <c r="E21" i="2"/>
  <c r="J21" i="2"/>
  <c r="O21" i="2"/>
  <c r="T21" i="2"/>
  <c r="Y21" i="2"/>
  <c r="Y10" i="2"/>
  <c r="T10" i="2"/>
  <c r="O10" i="2"/>
  <c r="J10" i="2"/>
  <c r="E8" i="2"/>
  <c r="E7" i="2"/>
  <c r="E6" i="2"/>
  <c r="E5" i="2"/>
  <c r="E4" i="2"/>
  <c r="E10" i="2" l="1"/>
  <c r="B49" i="2" s="1"/>
</calcChain>
</file>

<file path=xl/sharedStrings.xml><?xml version="1.0" encoding="utf-8"?>
<sst xmlns="http://schemas.openxmlformats.org/spreadsheetml/2006/main" count="293" uniqueCount="99">
  <si>
    <t>Code horo</t>
  </si>
  <si>
    <t>Numéro de collecte</t>
  </si>
  <si>
    <t>Identifiants transactions</t>
  </si>
  <si>
    <t>Nb. trans.</t>
  </si>
  <si>
    <t>Moyen de paiement</t>
  </si>
  <si>
    <t>Revenu</t>
  </si>
  <si>
    <t>Devise</t>
  </si>
  <si>
    <t>Description zone</t>
  </si>
  <si>
    <t>Description circuit</t>
  </si>
  <si>
    <t>Date</t>
  </si>
  <si>
    <t>Mois</t>
  </si>
  <si>
    <t>Année</t>
  </si>
  <si>
    <t>Heure</t>
  </si>
  <si>
    <t>Jour de la semaine</t>
  </si>
  <si>
    <t>Mois/Année</t>
  </si>
  <si>
    <t>Adresse</t>
  </si>
  <si>
    <t>Statut</t>
  </si>
  <si>
    <t>Description statut</t>
  </si>
  <si>
    <t>Commentaires</t>
  </si>
  <si>
    <t>C1 Qté</t>
  </si>
  <si>
    <t>C1 Val</t>
  </si>
  <si>
    <t>C2 Qté</t>
  </si>
  <si>
    <t>C2 Val</t>
  </si>
  <si>
    <t>C3 Qté</t>
  </si>
  <si>
    <t>C3 Val</t>
  </si>
  <si>
    <t>C4 Qté</t>
  </si>
  <si>
    <t>C4 Val</t>
  </si>
  <si>
    <t>C5 Qté</t>
  </si>
  <si>
    <t>C5 Val</t>
  </si>
  <si>
    <t>C6 Qté</t>
  </si>
  <si>
    <t>C6 Val</t>
  </si>
  <si>
    <t>C7 Qté</t>
  </si>
  <si>
    <t>C7 Val</t>
  </si>
  <si>
    <t>C8 Qté</t>
  </si>
  <si>
    <t>C8 Val</t>
  </si>
  <si>
    <t>C9 Qté</t>
  </si>
  <si>
    <t>C9 Val</t>
  </si>
  <si>
    <t>C10 Qté</t>
  </si>
  <si>
    <t>C10 Val</t>
  </si>
  <si>
    <t>C11 Qté</t>
  </si>
  <si>
    <t>C11 Val</t>
  </si>
  <si>
    <t>C12 Qté</t>
  </si>
  <si>
    <t>C12 Val</t>
  </si>
  <si>
    <t>C13 Qté</t>
  </si>
  <si>
    <t>C13 Val</t>
  </si>
  <si>
    <t>C14 Qté</t>
  </si>
  <si>
    <t>Nb</t>
  </si>
  <si>
    <t>Montant</t>
  </si>
  <si>
    <t>Jetons</t>
  </si>
  <si>
    <t>Total pièces</t>
  </si>
  <si>
    <t>SAC</t>
  </si>
  <si>
    <t>Total de la collecte</t>
  </si>
  <si>
    <t>Jetons :</t>
  </si>
  <si>
    <t>BORDEREAU DE VERSEMENT D'ESPECES ILLICODE</t>
  </si>
  <si>
    <t>à insérer dans le sac scellé</t>
  </si>
  <si>
    <t>MONNAIE</t>
  </si>
  <si>
    <t>CODE A BARRES PERSONNALISE</t>
  </si>
  <si>
    <t>Société :</t>
  </si>
  <si>
    <t>N° émetteur ILLICODE :</t>
  </si>
  <si>
    <t>Point Remettant :</t>
  </si>
  <si>
    <t>Adresse :</t>
  </si>
  <si>
    <t>B5F</t>
  </si>
  <si>
    <t>Date :</t>
  </si>
  <si>
    <t>Quotité</t>
  </si>
  <si>
    <t>Quantité</t>
  </si>
  <si>
    <t>TOTAL</t>
  </si>
  <si>
    <t>Monnaie en vrac sans rouleau</t>
  </si>
  <si>
    <t>Nom du signataire :</t>
  </si>
  <si>
    <t>Visa :</t>
  </si>
  <si>
    <t>N° Sac :</t>
  </si>
  <si>
    <t>C14 Val</t>
  </si>
  <si>
    <t>174776-176169</t>
  </si>
  <si>
    <t>Pièces</t>
  </si>
  <si>
    <t>EUR</t>
  </si>
  <si>
    <t>Zone A</t>
  </si>
  <si>
    <t>Circuit A</t>
  </si>
  <si>
    <t>Mars</t>
  </si>
  <si>
    <t>Mardi</t>
  </si>
  <si>
    <t>Ok</t>
  </si>
  <si>
    <t>[0] La collecte est cohérente</t>
  </si>
  <si>
    <t>60224-61231</t>
  </si>
  <si>
    <t>128127-129437</t>
  </si>
  <si>
    <t>157342-158551</t>
  </si>
  <si>
    <t>81568-82921</t>
  </si>
  <si>
    <t>223652-224738</t>
  </si>
  <si>
    <t>Zone B</t>
  </si>
  <si>
    <t>Circuit B</t>
  </si>
  <si>
    <t>265854-267544</t>
  </si>
  <si>
    <t>75913-77328</t>
  </si>
  <si>
    <t>209299-210691</t>
  </si>
  <si>
    <t>62534-63984</t>
  </si>
  <si>
    <t>136813-138822</t>
  </si>
  <si>
    <t>147587-149317</t>
  </si>
  <si>
    <t>************</t>
  </si>
  <si>
    <t>Date heure machine</t>
  </si>
  <si>
    <t xml:space="preserve">Ordre </t>
  </si>
  <si>
    <t>****************************************</t>
  </si>
  <si>
    <t>********************************</t>
  </si>
  <si>
    <t>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</si>
</sst>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[$-40C]d\ mmmm\ yyyy;@"/>
  </numFmts>
  <fonts count="25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4"/>
      <color theme="1"/>
      <name val="Arial"/>
      <family val="2"/>
    </font>
    <font>
      <sz val="12"/>
      <color theme="1"/>
      <name val="Arial"/>
      <family val="2"/>
    </font>
    <font>
      <b/>
      <sz val="14"/>
      <color theme="1"/>
      <name val="Arial"/>
      <family val="2"/>
    </font>
    <font>
      <b/>
      <sz val="14"/>
      <color theme="0"/>
      <name val="Arial"/>
      <family val="2"/>
    </font>
    <font>
      <b/>
      <sz val="18"/>
      <color theme="0"/>
      <name val="Arial"/>
      <family val="2"/>
    </font>
    <font>
      <sz val="7"/>
      <color theme="1"/>
      <name val="Arial"/>
      <family val="2"/>
    </font>
    <font>
      <sz val="10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</fills>
  <borders count="5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93">
    <xf numFmtId="0" fontId="0" fillId="0" borderId="0" xfId="0"/>
    <xf numFmtId="14" fontId="0" fillId="0" borderId="0" xfId="0" applyNumberFormat="1"/>
    <xf numFmtId="17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164" fontId="0" fillId="0" borderId="12" xfId="0" applyNumberFormat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0" fontId="0" fillId="0" borderId="31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4" fontId="0" fillId="0" borderId="32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164" fontId="0" fillId="0" borderId="33" xfId="0" applyNumberFormat="1" applyBorder="1" applyAlignment="1">
      <alignment horizontal="center"/>
    </xf>
    <xf numFmtId="0" fontId="0" fillId="0" borderId="23" xfId="0" applyBorder="1" applyAlignment="1">
      <alignment horizontal="center"/>
    </xf>
    <xf numFmtId="164" fontId="0" fillId="0" borderId="34" xfId="0" applyNumberFormat="1" applyBorder="1" applyAlignment="1">
      <alignment horizontal="center"/>
    </xf>
    <xf numFmtId="164" fontId="0" fillId="0" borderId="35" xfId="0" applyNumberFormat="1" applyBorder="1" applyAlignment="1">
      <alignment horizontal="center"/>
    </xf>
    <xf numFmtId="164" fontId="0" fillId="0" borderId="23" xfId="0" applyNumberFormat="1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41" xfId="0" applyBorder="1" applyAlignment="1">
      <alignment horizontal="center"/>
    </xf>
    <xf numFmtId="164" fontId="0" fillId="0" borderId="37" xfId="0" applyNumberFormat="1" applyBorder="1" applyAlignment="1">
      <alignment horizontal="center"/>
    </xf>
    <xf numFmtId="164" fontId="0" fillId="0" borderId="41" xfId="0" applyNumberFormat="1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17" xfId="0" applyBorder="1" applyAlignment="1">
      <alignment horizontal="center"/>
    </xf>
    <xf numFmtId="164" fontId="0" fillId="0" borderId="39" xfId="0" applyNumberFormat="1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42" xfId="0" applyBorder="1" applyAlignment="1">
      <alignment horizontal="center"/>
    </xf>
    <xf numFmtId="164" fontId="0" fillId="0" borderId="45" xfId="0" applyNumberFormat="1" applyBorder="1" applyAlignment="1">
      <alignment horizontal="center"/>
    </xf>
    <xf numFmtId="0" fontId="0" fillId="0" borderId="45" xfId="0" applyBorder="1" applyAlignment="1">
      <alignment horizontal="center"/>
    </xf>
    <xf numFmtId="164" fontId="0" fillId="0" borderId="46" xfId="0" applyNumberFormat="1" applyBorder="1" applyAlignment="1">
      <alignment horizontal="center"/>
    </xf>
    <xf numFmtId="164" fontId="0" fillId="0" borderId="44" xfId="0" applyNumberFormat="1" applyBorder="1" applyAlignment="1">
      <alignment horizontal="center"/>
    </xf>
    <xf numFmtId="0" fontId="0" fillId="0" borderId="50" xfId="0" applyBorder="1"/>
    <xf numFmtId="0" fontId="0" fillId="0" borderId="0" xfId="0" applyBorder="1"/>
    <xf numFmtId="0" fontId="0" fillId="0" borderId="51" xfId="0" applyBorder="1"/>
    <xf numFmtId="0" fontId="0" fillId="0" borderId="52" xfId="0" applyBorder="1"/>
    <xf numFmtId="0" fontId="0" fillId="0" borderId="53" xfId="0" applyBorder="1"/>
    <xf numFmtId="0" fontId="0" fillId="0" borderId="31" xfId="0" applyBorder="1"/>
    <xf numFmtId="0" fontId="0" fillId="0" borderId="0" xfId="0" applyAlignment="1">
      <alignment vertical="center"/>
    </xf>
    <xf numFmtId="0" fontId="24" fillId="0" borderId="0" xfId="0" applyFont="1" applyFill="1"/>
    <xf numFmtId="22" fontId="24" fillId="0" borderId="0" xfId="0" applyNumberFormat="1" applyFont="1" applyFill="1"/>
    <xf numFmtId="0" fontId="0" fillId="0" borderId="0" xfId="0" applyFill="1"/>
    <xf numFmtId="22" fontId="0" fillId="0" borderId="0" xfId="0" applyNumberFormat="1" applyFill="1"/>
    <xf numFmtId="14" fontId="0" fillId="0" borderId="0" xfId="0" applyNumberFormat="1" applyFill="1"/>
    <xf numFmtId="17" fontId="0" fillId="0" borderId="0" xfId="0" applyNumberFormat="1" applyFill="1"/>
    <xf numFmtId="0" fontId="18" fillId="0" borderId="0" xfId="0" applyFont="1" applyFill="1"/>
    <xf numFmtId="22" fontId="18" fillId="0" borderId="0" xfId="0" applyNumberFormat="1" applyFont="1" applyFill="1"/>
    <xf numFmtId="22" fontId="0" fillId="0" borderId="0" xfId="0" applyNumberFormat="1"/>
    <xf numFmtId="0" fontId="0" fillId="35" borderId="0" xfId="0" applyFill="1"/>
    <xf numFmtId="0" fontId="18" fillId="35" borderId="0" xfId="0" applyFont="1" applyFill="1"/>
    <xf numFmtId="0" fontId="0" fillId="36" borderId="0" xfId="0" applyFill="1" applyAlignment="1">
      <alignment horizontal="left"/>
    </xf>
    <xf numFmtId="164" fontId="0" fillId="0" borderId="22" xfId="0" applyNumberFormat="1" applyBorder="1" applyAlignment="1">
      <alignment horizontal="center"/>
    </xf>
    <xf numFmtId="164" fontId="0" fillId="0" borderId="24" xfId="0" applyNumberFormat="1" applyBorder="1" applyAlignment="1">
      <alignment horizontal="center"/>
    </xf>
    <xf numFmtId="0" fontId="0" fillId="0" borderId="40" xfId="0" applyBorder="1" applyAlignment="1">
      <alignment horizontal="center" vertical="top" textRotation="90"/>
    </xf>
    <xf numFmtId="0" fontId="0" fillId="0" borderId="13" xfId="0" applyBorder="1" applyAlignment="1">
      <alignment horizontal="center" vertical="top" textRotation="90"/>
    </xf>
    <xf numFmtId="0" fontId="0" fillId="0" borderId="36" xfId="0" applyBorder="1" applyAlignment="1">
      <alignment horizontal="center" vertical="top" textRotation="90"/>
    </xf>
    <xf numFmtId="0" fontId="0" fillId="0" borderId="15" xfId="0" applyBorder="1" applyAlignment="1">
      <alignment horizontal="center" vertical="top" textRotation="90"/>
    </xf>
    <xf numFmtId="164" fontId="16" fillId="0" borderId="28" xfId="0" applyNumberFormat="1" applyFont="1" applyBorder="1" applyAlignment="1">
      <alignment horizontal="center"/>
    </xf>
    <xf numFmtId="0" fontId="16" fillId="0" borderId="29" xfId="0" applyFont="1" applyBorder="1" applyAlignment="1">
      <alignment horizontal="center"/>
    </xf>
    <xf numFmtId="0" fontId="16" fillId="0" borderId="30" xfId="0" applyFont="1" applyBorder="1" applyAlignment="1">
      <alignment horizontal="center"/>
    </xf>
    <xf numFmtId="0" fontId="0" fillId="0" borderId="19" xfId="0" applyBorder="1" applyAlignment="1">
      <alignment horizontal="right"/>
    </xf>
    <xf numFmtId="0" fontId="0" fillId="0" borderId="20" xfId="0" applyBorder="1" applyAlignment="1">
      <alignment horizontal="right"/>
    </xf>
    <xf numFmtId="0" fontId="0" fillId="0" borderId="20" xfId="0" applyBorder="1" applyAlignment="1">
      <alignment horizontal="left"/>
    </xf>
    <xf numFmtId="0" fontId="0" fillId="0" borderId="21" xfId="0" applyBorder="1" applyAlignment="1">
      <alignment horizontal="left"/>
    </xf>
    <xf numFmtId="0" fontId="16" fillId="0" borderId="25" xfId="0" applyFont="1" applyBorder="1" applyAlignment="1">
      <alignment horizontal="center"/>
    </xf>
    <xf numFmtId="0" fontId="16" fillId="0" borderId="26" xfId="0" applyFont="1" applyBorder="1" applyAlignment="1">
      <alignment horizontal="center"/>
    </xf>
    <xf numFmtId="0" fontId="16" fillId="0" borderId="27" xfId="0" applyFont="1" applyBorder="1" applyAlignment="1">
      <alignment horizontal="center"/>
    </xf>
    <xf numFmtId="0" fontId="0" fillId="0" borderId="47" xfId="0" applyBorder="1" applyAlignment="1">
      <alignment horizontal="left"/>
    </xf>
    <xf numFmtId="0" fontId="0" fillId="0" borderId="48" xfId="0" applyBorder="1" applyAlignment="1">
      <alignment horizontal="left"/>
    </xf>
    <xf numFmtId="0" fontId="0" fillId="0" borderId="48" xfId="0" applyBorder="1" applyAlignment="1">
      <alignment horizontal="center"/>
    </xf>
    <xf numFmtId="0" fontId="0" fillId="0" borderId="49" xfId="0" applyBorder="1" applyAlignment="1">
      <alignment horizontal="center"/>
    </xf>
    <xf numFmtId="0" fontId="23" fillId="0" borderId="0" xfId="0" applyFont="1" applyAlignment="1">
      <alignment horizontal="center" wrapText="1"/>
    </xf>
    <xf numFmtId="165" fontId="0" fillId="0" borderId="0" xfId="0" applyNumberFormat="1" applyAlignment="1">
      <alignment horizontal="left"/>
    </xf>
    <xf numFmtId="164" fontId="16" fillId="33" borderId="10" xfId="0" applyNumberFormat="1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0" fontId="16" fillId="33" borderId="10" xfId="0" applyFont="1" applyFill="1" applyBorder="1" applyAlignment="1">
      <alignment horizontal="center" vertical="center"/>
    </xf>
    <xf numFmtId="0" fontId="16" fillId="0" borderId="10" xfId="0" applyFont="1" applyBorder="1" applyAlignment="1">
      <alignment horizontal="center" vertical="center"/>
    </xf>
    <xf numFmtId="164" fontId="16" fillId="0" borderId="10" xfId="0" applyNumberFormat="1" applyFont="1" applyBorder="1" applyAlignment="1">
      <alignment horizontal="center" vertical="center"/>
    </xf>
    <xf numFmtId="0" fontId="20" fillId="0" borderId="0" xfId="0" applyFont="1" applyAlignment="1">
      <alignment horizontal="center"/>
    </xf>
    <xf numFmtId="0" fontId="18" fillId="0" borderId="0" xfId="0" applyFont="1" applyAlignment="1">
      <alignment horizontal="center"/>
    </xf>
    <xf numFmtId="0" fontId="22" fillId="34" borderId="0" xfId="0" applyFont="1" applyFill="1" applyAlignment="1">
      <alignment horizontal="center"/>
    </xf>
    <xf numFmtId="0" fontId="0" fillId="0" borderId="47" xfId="0" applyBorder="1" applyAlignment="1">
      <alignment horizontal="center"/>
    </xf>
    <xf numFmtId="0" fontId="0" fillId="0" borderId="5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1" xfId="0" applyBorder="1" applyAlignment="1">
      <alignment horizontal="center"/>
    </xf>
    <xf numFmtId="0" fontId="19" fillId="0" borderId="52" xfId="0" applyFont="1" applyBorder="1" applyAlignment="1">
      <alignment horizontal="center"/>
    </xf>
    <xf numFmtId="0" fontId="19" fillId="0" borderId="53" xfId="0" applyFont="1" applyBorder="1" applyAlignment="1">
      <alignment horizontal="center"/>
    </xf>
    <xf numFmtId="0" fontId="19" fillId="0" borderId="31" xfId="0" applyFont="1" applyBorder="1" applyAlignment="1">
      <alignment horizontal="center"/>
    </xf>
    <xf numFmtId="0" fontId="21" fillId="34" borderId="10" xfId="0" applyFont="1" applyFill="1" applyBorder="1" applyAlignment="1">
      <alignment horizontal="center" vertical="center"/>
    </xf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1028700</xdr:colOff>
      <xdr:row>16</xdr:row>
      <xdr:rowOff>0</xdr:rowOff>
    </xdr:from>
    <xdr:to>
      <xdr:col>15</xdr:col>
      <xdr:colOff>426720</xdr:colOff>
      <xdr:row>33</xdr:row>
      <xdr:rowOff>38100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297680" y="2842260"/>
          <a:ext cx="8884920" cy="320802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*Premiere Chose</a:t>
          </a:r>
        </a:p>
        <a:p>
          <a:pPr algn="l"/>
          <a:endParaRPr lang="fr-FR" sz="1400"/>
        </a:p>
        <a:p>
          <a:pPr algn="l"/>
          <a:r>
            <a:rPr lang="fr-FR" sz="1400"/>
            <a:t>Ordre A1 , c'est</a:t>
          </a:r>
          <a:r>
            <a:rPr lang="fr-FR" sz="1400" baseline="0"/>
            <a:t> pour calculer le nombre de sac je le fais manuellement  .</a:t>
          </a:r>
        </a:p>
        <a:p>
          <a:pPr algn="l"/>
          <a:endParaRPr lang="fr-FR" sz="1400" baseline="0"/>
        </a:p>
        <a:p>
          <a:pPr algn="l"/>
          <a:r>
            <a:rPr lang="fr-FR" sz="1400" baseline="0"/>
            <a:t>et je voudrais calculer mes sacs automatiquement Seuil a pas  dépasser entre 1500€ a 1600€ max par sac .</a:t>
          </a:r>
        </a:p>
        <a:p>
          <a:pPr algn="l"/>
          <a:endParaRPr lang="fr-FR" sz="1400" baseline="0"/>
        </a:p>
        <a:p>
          <a:pPr algn="l"/>
          <a:r>
            <a:rPr lang="fr-FR" sz="1400" baseline="0"/>
            <a:t>sur la totalite de la somme de  H (revenu)   , voir Onglet  Calcul de sac .</a:t>
          </a:r>
        </a:p>
        <a:p>
          <a:pPr algn="l"/>
          <a:endParaRPr lang="fr-FR" sz="1400" baseline="0"/>
        </a:p>
        <a:p>
          <a:pPr algn="l"/>
          <a:r>
            <a:rPr lang="fr-FR" sz="1400" baseline="0"/>
            <a:t>*Deuxieme Choses .</a:t>
          </a:r>
        </a:p>
        <a:p>
          <a:pPr algn="l"/>
          <a:endParaRPr lang="fr-FR" sz="1400" baseline="0"/>
        </a:p>
        <a:p>
          <a:pPr algn="l"/>
          <a:r>
            <a:rPr lang="fr-FR" sz="1400" baseline="0"/>
            <a:t>Solution pour l'impression des bordereau , je doit aller sur l'onglet (bandereau) en B40 je tape le sac 1 et imprime en deux emplaires , ensuite je change par 2 , ect ... jusqu'au nombre de sacs prevu pour ce jour la ! </a:t>
          </a:r>
        </a:p>
        <a:p>
          <a:pPr algn="l"/>
          <a:endParaRPr lang="fr-FR" sz="1400" baseline="0"/>
        </a:p>
        <a:p>
          <a:pPr algn="l"/>
          <a:r>
            <a:rPr lang="fr-FR" sz="1400" baseline="0"/>
            <a:t>je voudrais rendre les deux automatiquement si posssible ! </a:t>
          </a:r>
        </a:p>
        <a:p>
          <a:pPr algn="l"/>
          <a:endParaRPr lang="fr-FR" sz="1400" baseline="0"/>
        </a:p>
        <a:p>
          <a:pPr algn="l"/>
          <a:endParaRPr lang="fr-FR" sz="1400"/>
        </a:p>
      </xdr:txBody>
    </xdr:sp>
    <xdr:clientData/>
  </xdr:twoCellAnchor>
  <xdr:twoCellAnchor>
    <xdr:from>
      <xdr:col>1</xdr:col>
      <xdr:colOff>15240</xdr:colOff>
      <xdr:row>17</xdr:row>
      <xdr:rowOff>198120</xdr:rowOff>
    </xdr:from>
    <xdr:to>
      <xdr:col>3</xdr:col>
      <xdr:colOff>929640</xdr:colOff>
      <xdr:row>21</xdr:row>
      <xdr:rowOff>190500</xdr:rowOff>
    </xdr:to>
    <xdr:cxnSp macro="">
      <xdr:nvCxnSpPr>
        <xdr:cNvPr id="5" name="Connecteur en angl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CxnSpPr/>
      </xdr:nvCxnSpPr>
      <xdr:spPr>
        <a:xfrm>
          <a:off x="807720" y="3261360"/>
          <a:ext cx="3390900" cy="876300"/>
        </a:xfrm>
        <a:prstGeom prst="bentConnector3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142875</xdr:rowOff>
    </xdr:from>
    <xdr:to>
      <xdr:col>1</xdr:col>
      <xdr:colOff>190500</xdr:colOff>
      <xdr:row>5</xdr:row>
      <xdr:rowOff>19050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"/>
          <a:ext cx="952500" cy="952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342901</xdr:colOff>
      <xdr:row>7</xdr:row>
      <xdr:rowOff>76201</xdr:rowOff>
    </xdr:from>
    <xdr:to>
      <xdr:col>6</xdr:col>
      <xdr:colOff>419100</xdr:colOff>
      <xdr:row>10</xdr:row>
      <xdr:rowOff>95249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4901" y="1476376"/>
          <a:ext cx="3886199" cy="50482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AW51"/>
  <sheetViews>
    <sheetView tabSelected="1" workbookViewId="0">
      <selection activeCell="D15" sqref="D15"/>
    </sheetView>
  </sheetViews>
  <sheetFormatPr defaultColWidth="11.42578125" defaultRowHeight="12.75" x14ac:dyDescent="0.2"/>
  <cols>
    <col min="2" max="2" width="26.5703125" customWidth="1"/>
    <col min="3" max="3" width="9.5703125" bestFit="1" customWidth="1"/>
    <col min="4" max="4" width="16.7109375" bestFit="1" customWidth="1"/>
    <col min="5" max="5" width="20.28515625" bestFit="1" customWidth="1"/>
    <col min="6" max="6" width="8.85546875" bestFit="1" customWidth="1"/>
    <col min="7" max="7" width="17" bestFit="1" customWidth="1"/>
    <col min="8" max="8" width="7" bestFit="1" customWidth="1"/>
    <col min="9" max="9" width="6.42578125" bestFit="1" customWidth="1"/>
    <col min="10" max="10" width="14.7109375" bestFit="1" customWidth="1"/>
    <col min="11" max="11" width="15.7109375" bestFit="1" customWidth="1"/>
    <col min="12" max="12" width="10.140625" bestFit="1" customWidth="1"/>
    <col min="13" max="13" width="9.42578125" bestFit="1" customWidth="1"/>
    <col min="14" max="14" width="6.28515625" bestFit="1" customWidth="1"/>
    <col min="15" max="15" width="5.85546875" bestFit="1" customWidth="1"/>
    <col min="16" max="16" width="16.5703125" bestFit="1" customWidth="1"/>
    <col min="17" max="17" width="10.5703125" bestFit="1" customWidth="1"/>
    <col min="18" max="18" width="25" bestFit="1" customWidth="1"/>
    <col min="19" max="19" width="5.5703125" bestFit="1" customWidth="1"/>
    <col min="20" max="20" width="24.140625" bestFit="1" customWidth="1"/>
    <col min="21" max="21" width="12.7109375" bestFit="1" customWidth="1"/>
    <col min="22" max="22" width="6.7109375" bestFit="1" customWidth="1"/>
    <col min="23" max="23" width="6.42578125" bestFit="1" customWidth="1"/>
    <col min="24" max="24" width="6.7109375" bestFit="1" customWidth="1"/>
    <col min="25" max="25" width="6.42578125" bestFit="1" customWidth="1"/>
    <col min="26" max="26" width="6.7109375" bestFit="1" customWidth="1"/>
    <col min="27" max="27" width="6.42578125" bestFit="1" customWidth="1"/>
    <col min="28" max="28" width="6.7109375" bestFit="1" customWidth="1"/>
    <col min="29" max="29" width="6.42578125" bestFit="1" customWidth="1"/>
    <col min="30" max="30" width="6.7109375" bestFit="1" customWidth="1"/>
    <col min="31" max="31" width="6.42578125" bestFit="1" customWidth="1"/>
    <col min="32" max="32" width="6.7109375" bestFit="1" customWidth="1"/>
    <col min="33" max="33" width="6.42578125" bestFit="1" customWidth="1"/>
    <col min="34" max="34" width="6.7109375" bestFit="1" customWidth="1"/>
    <col min="35" max="35" width="6.42578125" bestFit="1" customWidth="1"/>
    <col min="36" max="36" width="6.7109375" bestFit="1" customWidth="1"/>
    <col min="37" max="37" width="6.42578125" bestFit="1" customWidth="1"/>
    <col min="38" max="38" width="6.7109375" bestFit="1" customWidth="1"/>
    <col min="39" max="39" width="6.42578125" bestFit="1" customWidth="1"/>
    <col min="40" max="40" width="7.7109375" bestFit="1" customWidth="1"/>
    <col min="41" max="41" width="7.42578125" bestFit="1" customWidth="1"/>
    <col min="42" max="42" width="7.7109375" bestFit="1" customWidth="1"/>
    <col min="43" max="43" width="7.42578125" bestFit="1" customWidth="1"/>
    <col min="44" max="44" width="7.7109375" bestFit="1" customWidth="1"/>
    <col min="45" max="45" width="7.42578125" bestFit="1" customWidth="1"/>
    <col min="46" max="46" width="7.7109375" bestFit="1" customWidth="1"/>
    <col min="47" max="47" width="7.42578125" bestFit="1" customWidth="1"/>
    <col min="48" max="48" width="7.7109375" bestFit="1" customWidth="1"/>
    <col min="49" max="49" width="7.42578125" bestFit="1" customWidth="1"/>
  </cols>
  <sheetData>
    <row r="1" spans="1:49" x14ac:dyDescent="0.2">
      <c r="A1" t="s">
        <v>95</v>
      </c>
      <c r="B1" t="s">
        <v>94</v>
      </c>
      <c r="C1" t="s">
        <v>0</v>
      </c>
      <c r="D1" t="s">
        <v>1</v>
      </c>
      <c r="E1" t="s">
        <v>2</v>
      </c>
      <c r="F1" t="s">
        <v>3</v>
      </c>
      <c r="G1" t="s">
        <v>4</v>
      </c>
      <c r="H1" t="s">
        <v>5</v>
      </c>
      <c r="I1" t="s">
        <v>6</v>
      </c>
      <c r="J1" t="s">
        <v>7</v>
      </c>
      <c r="K1" t="s">
        <v>8</v>
      </c>
      <c r="L1" t="s">
        <v>9</v>
      </c>
      <c r="M1" t="s">
        <v>10</v>
      </c>
      <c r="N1" t="s">
        <v>11</v>
      </c>
      <c r="O1" t="s">
        <v>12</v>
      </c>
      <c r="P1" t="s">
        <v>13</v>
      </c>
      <c r="Q1" t="s">
        <v>14</v>
      </c>
      <c r="R1" t="s">
        <v>15</v>
      </c>
      <c r="S1" t="s">
        <v>16</v>
      </c>
      <c r="T1" t="s">
        <v>17</v>
      </c>
      <c r="U1" t="s">
        <v>18</v>
      </c>
      <c r="V1" t="s">
        <v>19</v>
      </c>
      <c r="W1" t="s">
        <v>20</v>
      </c>
      <c r="X1" t="s">
        <v>21</v>
      </c>
      <c r="Y1" t="s">
        <v>22</v>
      </c>
      <c r="Z1" t="s">
        <v>23</v>
      </c>
      <c r="AA1" t="s">
        <v>24</v>
      </c>
      <c r="AB1" t="s">
        <v>25</v>
      </c>
      <c r="AC1" t="s">
        <v>26</v>
      </c>
      <c r="AD1" t="s">
        <v>27</v>
      </c>
      <c r="AE1" t="s">
        <v>28</v>
      </c>
      <c r="AF1" t="s">
        <v>29</v>
      </c>
      <c r="AG1" t="s">
        <v>30</v>
      </c>
      <c r="AH1" t="s">
        <v>31</v>
      </c>
      <c r="AI1" t="s">
        <v>32</v>
      </c>
      <c r="AJ1" t="s">
        <v>33</v>
      </c>
      <c r="AK1" t="s">
        <v>34</v>
      </c>
      <c r="AL1" t="s">
        <v>35</v>
      </c>
      <c r="AM1" t="s">
        <v>36</v>
      </c>
      <c r="AN1" t="s">
        <v>37</v>
      </c>
      <c r="AO1" t="s">
        <v>38</v>
      </c>
      <c r="AP1" t="s">
        <v>39</v>
      </c>
      <c r="AQ1" t="s">
        <v>40</v>
      </c>
      <c r="AR1" t="s">
        <v>41</v>
      </c>
      <c r="AS1" t="s">
        <v>42</v>
      </c>
      <c r="AT1" t="s">
        <v>43</v>
      </c>
      <c r="AU1" t="s">
        <v>44</v>
      </c>
      <c r="AV1" t="s">
        <v>45</v>
      </c>
      <c r="AW1" t="s">
        <v>70</v>
      </c>
    </row>
    <row r="2" spans="1:49" x14ac:dyDescent="0.2">
      <c r="A2" s="51">
        <v>1</v>
      </c>
      <c r="B2" s="50">
        <v>44999.297222222223</v>
      </c>
      <c r="C2">
        <v>24</v>
      </c>
      <c r="D2">
        <v>467</v>
      </c>
      <c r="E2" t="s">
        <v>84</v>
      </c>
      <c r="F2">
        <v>450</v>
      </c>
      <c r="G2" t="s">
        <v>72</v>
      </c>
      <c r="H2">
        <v>645.5</v>
      </c>
      <c r="I2" t="s">
        <v>73</v>
      </c>
      <c r="J2" t="s">
        <v>85</v>
      </c>
      <c r="K2" t="s">
        <v>86</v>
      </c>
      <c r="L2" s="1">
        <v>44999</v>
      </c>
      <c r="M2" t="s">
        <v>76</v>
      </c>
      <c r="N2">
        <v>2023</v>
      </c>
      <c r="O2">
        <v>7</v>
      </c>
      <c r="P2" t="s">
        <v>77</v>
      </c>
      <c r="Q2" s="2">
        <v>44986</v>
      </c>
      <c r="R2" t="s">
        <v>93</v>
      </c>
      <c r="S2" t="s">
        <v>78</v>
      </c>
      <c r="T2" t="s">
        <v>79</v>
      </c>
      <c r="AJ2">
        <v>134</v>
      </c>
      <c r="AK2">
        <v>0.1</v>
      </c>
      <c r="AL2">
        <v>228</v>
      </c>
      <c r="AM2">
        <v>0.2</v>
      </c>
      <c r="AP2">
        <v>231</v>
      </c>
      <c r="AQ2">
        <v>0.5</v>
      </c>
      <c r="AR2">
        <v>213</v>
      </c>
      <c r="AS2">
        <v>1</v>
      </c>
      <c r="AT2">
        <v>129</v>
      </c>
      <c r="AU2">
        <v>2</v>
      </c>
    </row>
    <row r="3" spans="1:49" x14ac:dyDescent="0.2">
      <c r="A3" s="51">
        <v>1</v>
      </c>
      <c r="B3" s="50">
        <v>44999.293749999997</v>
      </c>
      <c r="C3">
        <v>41</v>
      </c>
      <c r="D3">
        <v>450</v>
      </c>
      <c r="E3" t="s">
        <v>82</v>
      </c>
      <c r="F3">
        <v>452</v>
      </c>
      <c r="G3" t="s">
        <v>72</v>
      </c>
      <c r="H3">
        <v>586</v>
      </c>
      <c r="I3" t="s">
        <v>73</v>
      </c>
      <c r="J3" t="s">
        <v>74</v>
      </c>
      <c r="K3" t="s">
        <v>75</v>
      </c>
      <c r="L3" s="1">
        <v>44999</v>
      </c>
      <c r="M3" t="s">
        <v>76</v>
      </c>
      <c r="N3">
        <v>2023</v>
      </c>
      <c r="O3">
        <v>7</v>
      </c>
      <c r="P3" t="s">
        <v>77</v>
      </c>
      <c r="Q3" s="2">
        <v>44986</v>
      </c>
      <c r="R3" t="s">
        <v>93</v>
      </c>
      <c r="S3" t="s">
        <v>78</v>
      </c>
      <c r="T3" t="s">
        <v>79</v>
      </c>
      <c r="AJ3">
        <v>190</v>
      </c>
      <c r="AK3">
        <v>0.1</v>
      </c>
      <c r="AL3">
        <v>230</v>
      </c>
      <c r="AM3">
        <v>0.2</v>
      </c>
      <c r="AP3">
        <v>236</v>
      </c>
      <c r="AQ3">
        <v>0.5</v>
      </c>
      <c r="AR3">
        <v>213</v>
      </c>
      <c r="AS3">
        <v>1</v>
      </c>
      <c r="AT3">
        <v>95</v>
      </c>
      <c r="AU3">
        <v>2</v>
      </c>
    </row>
    <row r="4" spans="1:49" x14ac:dyDescent="0.2">
      <c r="A4" s="51">
        <v>1</v>
      </c>
      <c r="B4" s="50">
        <v>44999.289583333331</v>
      </c>
      <c r="C4">
        <v>9</v>
      </c>
      <c r="D4">
        <v>241</v>
      </c>
      <c r="E4" t="s">
        <v>80</v>
      </c>
      <c r="F4">
        <v>351</v>
      </c>
      <c r="G4" t="s">
        <v>72</v>
      </c>
      <c r="H4">
        <v>584.79999999999995</v>
      </c>
      <c r="I4" t="s">
        <v>73</v>
      </c>
      <c r="J4" t="s">
        <v>74</v>
      </c>
      <c r="K4" t="s">
        <v>75</v>
      </c>
      <c r="L4" s="1">
        <v>44999</v>
      </c>
      <c r="M4" t="s">
        <v>76</v>
      </c>
      <c r="N4">
        <v>2023</v>
      </c>
      <c r="O4">
        <v>6</v>
      </c>
      <c r="P4" t="s">
        <v>77</v>
      </c>
      <c r="Q4" s="2">
        <v>44986</v>
      </c>
      <c r="R4" t="s">
        <v>93</v>
      </c>
      <c r="S4" t="s">
        <v>78</v>
      </c>
      <c r="T4" t="s">
        <v>79</v>
      </c>
      <c r="AJ4">
        <v>215</v>
      </c>
      <c r="AK4">
        <v>0.1</v>
      </c>
      <c r="AL4">
        <v>324</v>
      </c>
      <c r="AM4">
        <v>0.2</v>
      </c>
      <c r="AP4">
        <v>199</v>
      </c>
      <c r="AQ4">
        <v>0.5</v>
      </c>
      <c r="AR4">
        <v>169</v>
      </c>
      <c r="AS4">
        <v>1</v>
      </c>
      <c r="AT4">
        <v>115</v>
      </c>
      <c r="AU4">
        <v>2</v>
      </c>
    </row>
    <row r="5" spans="1:49" x14ac:dyDescent="0.2">
      <c r="A5" s="51">
        <v>2</v>
      </c>
      <c r="B5" s="50">
        <v>44999.300694444442</v>
      </c>
      <c r="C5">
        <v>47</v>
      </c>
      <c r="D5">
        <v>406</v>
      </c>
      <c r="E5" t="s">
        <v>88</v>
      </c>
      <c r="F5">
        <v>400</v>
      </c>
      <c r="G5" t="s">
        <v>72</v>
      </c>
      <c r="H5">
        <v>569.9</v>
      </c>
      <c r="I5" t="s">
        <v>73</v>
      </c>
      <c r="J5" t="s">
        <v>85</v>
      </c>
      <c r="K5" t="s">
        <v>86</v>
      </c>
      <c r="L5" s="1">
        <v>44999</v>
      </c>
      <c r="M5" t="s">
        <v>76</v>
      </c>
      <c r="N5">
        <v>2023</v>
      </c>
      <c r="O5">
        <v>7</v>
      </c>
      <c r="P5" t="s">
        <v>77</v>
      </c>
      <c r="Q5" s="2">
        <v>44986</v>
      </c>
      <c r="R5" t="s">
        <v>93</v>
      </c>
      <c r="S5" t="s">
        <v>78</v>
      </c>
      <c r="T5" t="s">
        <v>79</v>
      </c>
      <c r="AJ5">
        <v>217</v>
      </c>
      <c r="AK5">
        <v>0.1</v>
      </c>
      <c r="AL5">
        <v>226</v>
      </c>
      <c r="AM5">
        <v>0.2</v>
      </c>
      <c r="AP5">
        <v>186</v>
      </c>
      <c r="AQ5">
        <v>0.5</v>
      </c>
      <c r="AR5">
        <v>178</v>
      </c>
      <c r="AS5">
        <v>1</v>
      </c>
      <c r="AT5">
        <v>116</v>
      </c>
      <c r="AU5">
        <v>2</v>
      </c>
    </row>
    <row r="6" spans="1:49" x14ac:dyDescent="0.2">
      <c r="A6" s="51">
        <v>2</v>
      </c>
      <c r="B6" s="50">
        <v>44999.305555555555</v>
      </c>
      <c r="C6">
        <v>82</v>
      </c>
      <c r="D6">
        <v>430</v>
      </c>
      <c r="E6" t="s">
        <v>90</v>
      </c>
      <c r="F6">
        <v>485</v>
      </c>
      <c r="G6" t="s">
        <v>72</v>
      </c>
      <c r="H6">
        <v>615.79999999999995</v>
      </c>
      <c r="I6" t="s">
        <v>73</v>
      </c>
      <c r="J6" t="s">
        <v>74</v>
      </c>
      <c r="K6" t="s">
        <v>75</v>
      </c>
      <c r="L6" s="1">
        <v>44999</v>
      </c>
      <c r="M6" t="s">
        <v>76</v>
      </c>
      <c r="N6">
        <v>2023</v>
      </c>
      <c r="O6">
        <v>7</v>
      </c>
      <c r="P6" t="s">
        <v>77</v>
      </c>
      <c r="Q6" s="2">
        <v>44986</v>
      </c>
      <c r="R6" t="s">
        <v>93</v>
      </c>
      <c r="S6" t="s">
        <v>78</v>
      </c>
      <c r="T6" t="s">
        <v>79</v>
      </c>
      <c r="AJ6">
        <v>228</v>
      </c>
      <c r="AK6">
        <v>0.1</v>
      </c>
      <c r="AL6">
        <v>300</v>
      </c>
      <c r="AM6">
        <v>0.2</v>
      </c>
      <c r="AP6">
        <v>256</v>
      </c>
      <c r="AQ6">
        <v>0.5</v>
      </c>
      <c r="AR6">
        <v>193</v>
      </c>
      <c r="AS6">
        <v>1</v>
      </c>
      <c r="AT6">
        <v>106</v>
      </c>
      <c r="AU6">
        <v>2</v>
      </c>
    </row>
    <row r="7" spans="1:49" x14ac:dyDescent="0.2">
      <c r="A7" s="51">
        <v>2</v>
      </c>
      <c r="B7" s="50">
        <v>44999.309027777781</v>
      </c>
      <c r="C7">
        <v>2</v>
      </c>
      <c r="D7">
        <v>387</v>
      </c>
      <c r="E7" t="s">
        <v>92</v>
      </c>
      <c r="F7">
        <v>506</v>
      </c>
      <c r="G7" t="s">
        <v>72</v>
      </c>
      <c r="H7">
        <v>603.79999999999995</v>
      </c>
      <c r="I7" t="s">
        <v>73</v>
      </c>
      <c r="J7" t="s">
        <v>85</v>
      </c>
      <c r="K7" t="s">
        <v>86</v>
      </c>
      <c r="L7" s="1">
        <v>44999</v>
      </c>
      <c r="M7" t="s">
        <v>76</v>
      </c>
      <c r="N7">
        <v>2023</v>
      </c>
      <c r="O7">
        <v>7</v>
      </c>
      <c r="P7" t="s">
        <v>77</v>
      </c>
      <c r="Q7" s="2">
        <v>44986</v>
      </c>
      <c r="R7" t="s">
        <v>93</v>
      </c>
      <c r="S7" t="s">
        <v>78</v>
      </c>
      <c r="T7" t="s">
        <v>79</v>
      </c>
      <c r="AJ7">
        <v>277</v>
      </c>
      <c r="AK7">
        <v>0.1</v>
      </c>
      <c r="AL7">
        <v>318</v>
      </c>
      <c r="AM7">
        <v>0.2</v>
      </c>
      <c r="AP7">
        <v>263</v>
      </c>
      <c r="AQ7">
        <v>0.5</v>
      </c>
      <c r="AR7">
        <v>171</v>
      </c>
      <c r="AS7">
        <v>1</v>
      </c>
      <c r="AT7">
        <v>105</v>
      </c>
      <c r="AU7">
        <v>2</v>
      </c>
    </row>
    <row r="8" spans="1:49" x14ac:dyDescent="0.2">
      <c r="A8" s="51">
        <v>3</v>
      </c>
      <c r="B8" s="50">
        <v>44999.303472222222</v>
      </c>
      <c r="C8">
        <v>38</v>
      </c>
      <c r="D8">
        <v>452</v>
      </c>
      <c r="E8" t="s">
        <v>89</v>
      </c>
      <c r="F8">
        <v>499</v>
      </c>
      <c r="G8" t="s">
        <v>72</v>
      </c>
      <c r="H8">
        <v>627.5</v>
      </c>
      <c r="I8" t="s">
        <v>73</v>
      </c>
      <c r="J8" t="s">
        <v>85</v>
      </c>
      <c r="K8" t="s">
        <v>86</v>
      </c>
      <c r="L8" s="1">
        <v>44999</v>
      </c>
      <c r="M8" t="s">
        <v>76</v>
      </c>
      <c r="N8">
        <v>2023</v>
      </c>
      <c r="O8">
        <v>7</v>
      </c>
      <c r="P8" t="s">
        <v>77</v>
      </c>
      <c r="Q8" s="2">
        <v>44986</v>
      </c>
      <c r="R8" t="s">
        <v>93</v>
      </c>
      <c r="S8" t="s">
        <v>78</v>
      </c>
      <c r="T8" t="s">
        <v>79</v>
      </c>
      <c r="AJ8">
        <v>186</v>
      </c>
      <c r="AK8">
        <v>0.1</v>
      </c>
      <c r="AL8">
        <v>262</v>
      </c>
      <c r="AM8">
        <v>0.2</v>
      </c>
      <c r="AP8">
        <v>275</v>
      </c>
      <c r="AQ8">
        <v>0.5</v>
      </c>
      <c r="AR8">
        <v>209</v>
      </c>
      <c r="AS8">
        <v>1</v>
      </c>
      <c r="AT8">
        <v>105</v>
      </c>
      <c r="AU8">
        <v>2</v>
      </c>
    </row>
    <row r="9" spans="1:49" x14ac:dyDescent="0.2">
      <c r="A9" s="51">
        <v>3</v>
      </c>
      <c r="B9" s="50">
        <v>44999.291666666664</v>
      </c>
      <c r="C9">
        <v>16</v>
      </c>
      <c r="D9">
        <v>307</v>
      </c>
      <c r="E9" t="s">
        <v>81</v>
      </c>
      <c r="F9">
        <v>468</v>
      </c>
      <c r="G9" t="s">
        <v>72</v>
      </c>
      <c r="H9">
        <v>593</v>
      </c>
      <c r="I9" t="s">
        <v>73</v>
      </c>
      <c r="J9" t="s">
        <v>74</v>
      </c>
      <c r="K9" t="s">
        <v>75</v>
      </c>
      <c r="L9" s="1">
        <v>44999</v>
      </c>
      <c r="M9" t="s">
        <v>76</v>
      </c>
      <c r="N9">
        <v>2023</v>
      </c>
      <c r="O9">
        <v>7</v>
      </c>
      <c r="P9" t="s">
        <v>77</v>
      </c>
      <c r="Q9" s="2">
        <v>44986</v>
      </c>
      <c r="R9" t="s">
        <v>93</v>
      </c>
      <c r="S9" t="s">
        <v>78</v>
      </c>
      <c r="T9" t="s">
        <v>79</v>
      </c>
      <c r="AJ9">
        <v>205</v>
      </c>
      <c r="AK9">
        <v>0.1</v>
      </c>
      <c r="AL9">
        <v>275</v>
      </c>
      <c r="AM9">
        <v>0.2</v>
      </c>
      <c r="AP9">
        <v>267</v>
      </c>
      <c r="AQ9">
        <v>0.5</v>
      </c>
      <c r="AR9">
        <v>178</v>
      </c>
      <c r="AS9">
        <v>1</v>
      </c>
      <c r="AT9">
        <v>103</v>
      </c>
      <c r="AU9">
        <v>2</v>
      </c>
    </row>
    <row r="10" spans="1:49" x14ac:dyDescent="0.2">
      <c r="A10" s="51">
        <v>3</v>
      </c>
      <c r="B10" s="50">
        <v>44999.288888888892</v>
      </c>
      <c r="C10">
        <v>7</v>
      </c>
      <c r="D10">
        <v>413</v>
      </c>
      <c r="E10" t="s">
        <v>71</v>
      </c>
      <c r="F10">
        <v>492</v>
      </c>
      <c r="G10" t="s">
        <v>72</v>
      </c>
      <c r="H10">
        <v>708.4</v>
      </c>
      <c r="I10" t="s">
        <v>73</v>
      </c>
      <c r="J10" t="s">
        <v>74</v>
      </c>
      <c r="K10" t="s">
        <v>75</v>
      </c>
      <c r="L10" s="1">
        <v>44999</v>
      </c>
      <c r="M10" t="s">
        <v>76</v>
      </c>
      <c r="N10">
        <v>2023</v>
      </c>
      <c r="O10">
        <v>6</v>
      </c>
      <c r="P10" t="s">
        <v>77</v>
      </c>
      <c r="Q10" s="2">
        <v>44986</v>
      </c>
      <c r="R10" t="s">
        <v>93</v>
      </c>
      <c r="S10" t="s">
        <v>78</v>
      </c>
      <c r="T10" t="s">
        <v>79</v>
      </c>
      <c r="AJ10">
        <v>192</v>
      </c>
      <c r="AK10">
        <v>0.1</v>
      </c>
      <c r="AL10">
        <v>256</v>
      </c>
      <c r="AM10">
        <v>0.2</v>
      </c>
      <c r="AP10">
        <v>232</v>
      </c>
      <c r="AQ10">
        <v>0.5</v>
      </c>
      <c r="AR10">
        <v>254</v>
      </c>
      <c r="AS10">
        <v>1</v>
      </c>
      <c r="AT10">
        <v>134</v>
      </c>
      <c r="AU10">
        <v>2</v>
      </c>
    </row>
    <row r="11" spans="1:49" x14ac:dyDescent="0.2">
      <c r="A11" s="51">
        <v>4</v>
      </c>
      <c r="B11" s="50">
        <v>44999.307638888888</v>
      </c>
      <c r="C11">
        <v>39</v>
      </c>
      <c r="D11">
        <v>310</v>
      </c>
      <c r="E11" t="s">
        <v>91</v>
      </c>
      <c r="F11">
        <v>532</v>
      </c>
      <c r="G11" t="s">
        <v>72</v>
      </c>
      <c r="H11">
        <v>650.20000000000005</v>
      </c>
      <c r="I11" t="s">
        <v>73</v>
      </c>
      <c r="J11" t="s">
        <v>85</v>
      </c>
      <c r="K11" t="s">
        <v>86</v>
      </c>
      <c r="L11" s="1">
        <v>44999</v>
      </c>
      <c r="M11" t="s">
        <v>76</v>
      </c>
      <c r="N11">
        <v>2023</v>
      </c>
      <c r="O11">
        <v>7</v>
      </c>
      <c r="P11" t="s">
        <v>77</v>
      </c>
      <c r="Q11" s="2">
        <v>44986</v>
      </c>
      <c r="R11" t="s">
        <v>93</v>
      </c>
      <c r="S11" t="s">
        <v>78</v>
      </c>
      <c r="T11" t="s">
        <v>79</v>
      </c>
      <c r="AH11">
        <v>2</v>
      </c>
      <c r="AI11">
        <v>1</v>
      </c>
      <c r="AJ11">
        <v>198</v>
      </c>
      <c r="AK11">
        <v>0.1</v>
      </c>
      <c r="AL11">
        <v>262</v>
      </c>
      <c r="AM11">
        <v>0.2</v>
      </c>
      <c r="AP11">
        <v>264</v>
      </c>
      <c r="AQ11">
        <v>0.5</v>
      </c>
      <c r="AR11">
        <v>184</v>
      </c>
      <c r="AS11">
        <v>1</v>
      </c>
      <c r="AT11">
        <v>130</v>
      </c>
      <c r="AU11">
        <v>2</v>
      </c>
    </row>
    <row r="12" spans="1:49" x14ac:dyDescent="0.2">
      <c r="A12" s="51">
        <v>4</v>
      </c>
      <c r="B12" s="50">
        <v>44999.29791666667</v>
      </c>
      <c r="C12">
        <v>26</v>
      </c>
      <c r="D12">
        <v>424</v>
      </c>
      <c r="E12" t="s">
        <v>87</v>
      </c>
      <c r="F12">
        <v>741</v>
      </c>
      <c r="G12" t="s">
        <v>72</v>
      </c>
      <c r="H12">
        <v>1075.2</v>
      </c>
      <c r="I12" t="s">
        <v>73</v>
      </c>
      <c r="J12" t="s">
        <v>85</v>
      </c>
      <c r="K12" t="s">
        <v>86</v>
      </c>
      <c r="L12" s="1">
        <v>44999</v>
      </c>
      <c r="M12" t="s">
        <v>76</v>
      </c>
      <c r="N12">
        <v>2023</v>
      </c>
      <c r="O12">
        <v>7</v>
      </c>
      <c r="P12" t="s">
        <v>77</v>
      </c>
      <c r="Q12" s="2">
        <v>44986</v>
      </c>
      <c r="R12" t="s">
        <v>93</v>
      </c>
      <c r="S12" t="s">
        <v>78</v>
      </c>
      <c r="T12" t="s">
        <v>79</v>
      </c>
      <c r="AH12">
        <v>1</v>
      </c>
      <c r="AI12">
        <v>1</v>
      </c>
      <c r="AJ12">
        <v>298</v>
      </c>
      <c r="AK12">
        <v>0.1</v>
      </c>
      <c r="AL12">
        <v>417</v>
      </c>
      <c r="AM12">
        <v>0.2</v>
      </c>
      <c r="AP12">
        <v>354</v>
      </c>
      <c r="AQ12">
        <v>0.5</v>
      </c>
      <c r="AR12">
        <v>352</v>
      </c>
      <c r="AS12">
        <v>1</v>
      </c>
      <c r="AT12">
        <v>216</v>
      </c>
      <c r="AU12">
        <v>2</v>
      </c>
    </row>
    <row r="13" spans="1:49" x14ac:dyDescent="0.2">
      <c r="A13" s="51">
        <v>4</v>
      </c>
      <c r="B13" s="50">
        <v>44999.294444444444</v>
      </c>
      <c r="C13">
        <v>19</v>
      </c>
      <c r="D13">
        <v>398</v>
      </c>
      <c r="E13" t="s">
        <v>83</v>
      </c>
      <c r="F13">
        <v>444</v>
      </c>
      <c r="G13" t="s">
        <v>72</v>
      </c>
      <c r="H13">
        <v>563.4</v>
      </c>
      <c r="I13" t="s">
        <v>73</v>
      </c>
      <c r="J13" t="s">
        <v>74</v>
      </c>
      <c r="K13" t="s">
        <v>75</v>
      </c>
      <c r="L13" s="1">
        <v>44999</v>
      </c>
      <c r="M13" t="s">
        <v>76</v>
      </c>
      <c r="N13">
        <v>2023</v>
      </c>
      <c r="O13">
        <v>7</v>
      </c>
      <c r="P13" t="s">
        <v>77</v>
      </c>
      <c r="Q13" s="2">
        <v>44986</v>
      </c>
      <c r="R13" t="s">
        <v>93</v>
      </c>
      <c r="S13" t="s">
        <v>78</v>
      </c>
      <c r="T13" t="s">
        <v>79</v>
      </c>
      <c r="AJ13">
        <v>126</v>
      </c>
      <c r="AK13">
        <v>0.1</v>
      </c>
      <c r="AL13">
        <v>234</v>
      </c>
      <c r="AM13">
        <v>0.2</v>
      </c>
      <c r="AP13">
        <v>226</v>
      </c>
      <c r="AQ13">
        <v>0.5</v>
      </c>
      <c r="AR13">
        <v>209</v>
      </c>
      <c r="AS13">
        <v>1</v>
      </c>
      <c r="AT13">
        <v>91</v>
      </c>
      <c r="AU13">
        <v>2</v>
      </c>
    </row>
    <row r="14" spans="1:49" ht="18" x14ac:dyDescent="0.25">
      <c r="A14" s="52"/>
      <c r="B14" s="49"/>
      <c r="C14" s="48"/>
      <c r="L14" s="1"/>
      <c r="Q14" s="2"/>
    </row>
    <row r="15" spans="1:49" ht="18" x14ac:dyDescent="0.25">
      <c r="A15" s="52"/>
      <c r="B15" s="49"/>
      <c r="C15" s="48"/>
      <c r="L15" s="1"/>
      <c r="Q15" s="2"/>
    </row>
    <row r="16" spans="1:49" ht="18" x14ac:dyDescent="0.25">
      <c r="A16" s="52"/>
      <c r="B16" s="49"/>
      <c r="C16" s="48"/>
      <c r="L16" s="1"/>
      <c r="Q16" s="2"/>
    </row>
    <row r="17" spans="1:25" ht="18" x14ac:dyDescent="0.25">
      <c r="A17" s="52"/>
      <c r="B17" s="49"/>
      <c r="C17" s="48"/>
      <c r="L17" s="1"/>
      <c r="Q17" s="2"/>
    </row>
    <row r="18" spans="1:25" ht="18" x14ac:dyDescent="0.25">
      <c r="A18" s="52"/>
      <c r="B18" s="49"/>
      <c r="C18" s="48"/>
      <c r="L18" s="1"/>
      <c r="Q18" s="2"/>
    </row>
    <row r="19" spans="1:25" ht="18" x14ac:dyDescent="0.25">
      <c r="A19" s="48"/>
      <c r="B19" s="49"/>
      <c r="C19" s="48"/>
      <c r="L19" s="1"/>
      <c r="Q19" s="2"/>
    </row>
    <row r="20" spans="1:25" ht="18" x14ac:dyDescent="0.25">
      <c r="A20" s="48"/>
      <c r="B20" s="49"/>
      <c r="C20" s="48"/>
      <c r="L20" s="1"/>
      <c r="Q20" s="2"/>
    </row>
    <row r="21" spans="1:25" ht="18" x14ac:dyDescent="0.25">
      <c r="A21" s="48"/>
      <c r="B21" s="49"/>
      <c r="C21" s="48"/>
      <c r="L21" s="1"/>
      <c r="Q21" s="2"/>
    </row>
    <row r="22" spans="1:25" ht="18" x14ac:dyDescent="0.25">
      <c r="A22" s="48"/>
      <c r="B22" s="49"/>
      <c r="C22" s="48"/>
      <c r="L22" s="1"/>
      <c r="Q22" s="2"/>
    </row>
    <row r="23" spans="1:25" x14ac:dyDescent="0.2">
      <c r="A23" s="44"/>
      <c r="B23" s="45"/>
      <c r="C23" s="44"/>
      <c r="D23" s="44"/>
      <c r="E23" s="44"/>
      <c r="F23" s="44"/>
      <c r="G23" s="44"/>
      <c r="H23" s="44"/>
      <c r="I23" s="44"/>
      <c r="J23" s="44"/>
      <c r="K23" s="44"/>
      <c r="L23" s="46"/>
      <c r="M23" s="44"/>
      <c r="N23" s="44"/>
      <c r="O23" s="44"/>
      <c r="P23" s="44"/>
      <c r="Q23" s="47"/>
      <c r="R23" s="44"/>
      <c r="S23" s="44"/>
      <c r="T23" s="44"/>
      <c r="U23" s="44"/>
      <c r="V23" s="44"/>
      <c r="W23" s="44"/>
      <c r="X23" s="44"/>
      <c r="Y23" s="44"/>
    </row>
    <row r="24" spans="1:25" x14ac:dyDescent="0.2">
      <c r="A24" s="44"/>
      <c r="B24" s="45"/>
      <c r="C24" s="44"/>
      <c r="D24" s="44"/>
      <c r="E24" s="44"/>
      <c r="F24" s="44"/>
      <c r="G24" s="44"/>
      <c r="H24" s="44"/>
      <c r="I24" s="44"/>
      <c r="J24" s="44"/>
      <c r="K24" s="44"/>
      <c r="L24" s="46"/>
      <c r="M24" s="44"/>
      <c r="N24" s="44"/>
      <c r="O24" s="44"/>
      <c r="P24" s="44"/>
      <c r="Q24" s="47"/>
      <c r="R24" s="44"/>
      <c r="S24" s="44"/>
      <c r="T24" s="44"/>
      <c r="U24" s="44"/>
      <c r="V24" s="44"/>
      <c r="W24" s="44"/>
      <c r="X24" s="44"/>
      <c r="Y24" s="44"/>
    </row>
    <row r="25" spans="1:25" x14ac:dyDescent="0.2">
      <c r="A25" s="44"/>
      <c r="B25" s="45"/>
      <c r="C25" s="44"/>
      <c r="D25" s="44"/>
      <c r="E25" s="44"/>
      <c r="F25" s="44"/>
      <c r="G25" s="44"/>
      <c r="H25" s="44"/>
      <c r="I25" s="44"/>
      <c r="J25" s="44"/>
      <c r="K25" s="44"/>
      <c r="L25" s="46"/>
      <c r="M25" s="44"/>
      <c r="N25" s="44"/>
      <c r="O25" s="44"/>
      <c r="P25" s="44"/>
      <c r="Q25" s="47"/>
      <c r="R25" s="44"/>
      <c r="S25" s="44"/>
      <c r="T25" s="44"/>
      <c r="U25" s="44"/>
      <c r="V25" s="44"/>
      <c r="W25" s="44"/>
      <c r="X25" s="44"/>
      <c r="Y25" s="44"/>
    </row>
    <row r="26" spans="1:25" x14ac:dyDescent="0.2">
      <c r="A26" s="44"/>
      <c r="B26" s="45"/>
      <c r="C26" s="44"/>
      <c r="D26" s="44"/>
      <c r="E26" s="44"/>
      <c r="F26" s="44"/>
      <c r="G26" s="44"/>
      <c r="H26" s="44"/>
      <c r="I26" s="44"/>
      <c r="J26" s="44"/>
      <c r="K26" s="44"/>
      <c r="L26" s="46"/>
      <c r="M26" s="44"/>
      <c r="N26" s="44"/>
      <c r="O26" s="44"/>
      <c r="P26" s="44"/>
      <c r="Q26" s="47"/>
      <c r="R26" s="44"/>
      <c r="S26" s="44"/>
      <c r="T26" s="44"/>
      <c r="U26" s="44"/>
      <c r="V26" s="44"/>
      <c r="W26" s="44"/>
      <c r="X26" s="44"/>
      <c r="Y26" s="44"/>
    </row>
    <row r="27" spans="1:25" x14ac:dyDescent="0.2">
      <c r="A27" s="44"/>
      <c r="B27" s="45"/>
      <c r="C27" s="44"/>
      <c r="D27" s="44"/>
      <c r="E27" s="44"/>
      <c r="F27" s="44"/>
      <c r="G27" s="44"/>
      <c r="H27" s="44"/>
      <c r="I27" s="44"/>
      <c r="J27" s="44"/>
      <c r="K27" s="44"/>
      <c r="L27" s="46"/>
      <c r="M27" s="44"/>
      <c r="N27" s="44"/>
      <c r="O27" s="44"/>
      <c r="P27" s="44"/>
      <c r="Q27" s="47"/>
      <c r="R27" s="44"/>
      <c r="S27" s="44"/>
      <c r="T27" s="44"/>
      <c r="U27" s="44"/>
      <c r="V27" s="44"/>
      <c r="W27" s="44"/>
      <c r="X27" s="44"/>
      <c r="Y27" s="44"/>
    </row>
    <row r="28" spans="1:25" x14ac:dyDescent="0.2">
      <c r="A28" s="44"/>
      <c r="B28" s="45"/>
      <c r="C28" s="44"/>
      <c r="D28" s="44"/>
      <c r="E28" s="44"/>
      <c r="F28" s="44"/>
      <c r="G28" s="44"/>
      <c r="H28" s="44"/>
      <c r="I28" s="44"/>
      <c r="J28" s="44"/>
      <c r="K28" s="44"/>
      <c r="L28" s="46"/>
      <c r="M28" s="44"/>
      <c r="N28" s="44"/>
      <c r="O28" s="44"/>
      <c r="P28" s="44"/>
      <c r="Q28" s="47"/>
      <c r="R28" s="44"/>
      <c r="S28" s="44"/>
      <c r="T28" s="44"/>
      <c r="U28" s="44"/>
      <c r="V28" s="44"/>
      <c r="W28" s="44"/>
      <c r="X28" s="44"/>
      <c r="Y28" s="44"/>
    </row>
    <row r="29" spans="1:25" x14ac:dyDescent="0.2">
      <c r="A29" s="44"/>
      <c r="B29" s="45"/>
      <c r="C29" s="44"/>
      <c r="D29" s="44"/>
      <c r="E29" s="44"/>
      <c r="F29" s="44"/>
      <c r="G29" s="44"/>
      <c r="H29" s="44"/>
      <c r="I29" s="44"/>
      <c r="J29" s="44"/>
      <c r="K29" s="44"/>
      <c r="L29" s="46"/>
      <c r="M29" s="44"/>
      <c r="N29" s="44"/>
      <c r="O29" s="44"/>
      <c r="P29" s="44"/>
      <c r="Q29" s="47"/>
      <c r="R29" s="44"/>
      <c r="S29" s="44"/>
      <c r="T29" s="44"/>
      <c r="U29" s="44"/>
      <c r="V29" s="44"/>
      <c r="W29" s="44"/>
      <c r="X29" s="44"/>
      <c r="Y29" s="44"/>
    </row>
    <row r="30" spans="1:25" x14ac:dyDescent="0.2">
      <c r="A30" s="44"/>
      <c r="B30" s="45"/>
      <c r="C30" s="44"/>
      <c r="D30" s="44"/>
      <c r="E30" s="44"/>
      <c r="F30" s="44"/>
      <c r="G30" s="44"/>
      <c r="H30" s="44"/>
      <c r="I30" s="44"/>
      <c r="J30" s="44"/>
      <c r="K30" s="44"/>
      <c r="L30" s="46"/>
      <c r="M30" s="44"/>
      <c r="N30" s="44"/>
      <c r="O30" s="44"/>
      <c r="P30" s="44"/>
      <c r="Q30" s="47"/>
      <c r="R30" s="44"/>
      <c r="S30" s="44"/>
      <c r="T30" s="44"/>
      <c r="U30" s="44"/>
      <c r="V30" s="44"/>
      <c r="W30" s="44"/>
      <c r="X30" s="44"/>
      <c r="Y30" s="44"/>
    </row>
    <row r="31" spans="1:25" x14ac:dyDescent="0.2">
      <c r="A31" s="44"/>
      <c r="B31" s="45"/>
      <c r="C31" s="44"/>
      <c r="D31" s="44"/>
      <c r="E31" s="44"/>
      <c r="F31" s="44"/>
      <c r="G31" s="44"/>
      <c r="H31" s="44"/>
      <c r="I31" s="44"/>
      <c r="J31" s="44"/>
      <c r="K31" s="44"/>
      <c r="L31" s="46"/>
      <c r="M31" s="44"/>
      <c r="N31" s="44"/>
      <c r="O31" s="44"/>
      <c r="P31" s="44"/>
      <c r="Q31" s="47"/>
      <c r="R31" s="44"/>
      <c r="S31" s="44"/>
      <c r="T31" s="44"/>
      <c r="U31" s="44"/>
      <c r="V31" s="44"/>
      <c r="W31" s="44"/>
      <c r="X31" s="44"/>
      <c r="Y31" s="44"/>
    </row>
    <row r="32" spans="1:25" x14ac:dyDescent="0.2">
      <c r="A32" s="44"/>
      <c r="B32" s="45"/>
      <c r="C32" s="44"/>
      <c r="D32" s="44"/>
      <c r="E32" s="44"/>
      <c r="F32" s="44"/>
      <c r="G32" s="44"/>
      <c r="H32" s="44"/>
      <c r="I32" s="44"/>
      <c r="J32" s="44"/>
      <c r="K32" s="44"/>
      <c r="L32" s="46"/>
      <c r="M32" s="44"/>
      <c r="N32" s="44"/>
      <c r="O32" s="44"/>
      <c r="P32" s="44"/>
      <c r="Q32" s="47"/>
      <c r="R32" s="44"/>
      <c r="S32" s="44"/>
      <c r="T32" s="44"/>
      <c r="U32" s="44"/>
      <c r="V32" s="44"/>
      <c r="W32" s="44"/>
      <c r="X32" s="44"/>
      <c r="Y32" s="44"/>
    </row>
    <row r="33" spans="1:25" x14ac:dyDescent="0.2">
      <c r="A33" s="44"/>
      <c r="B33" s="45"/>
      <c r="C33" s="44"/>
      <c r="D33" s="44"/>
      <c r="E33" s="44"/>
      <c r="F33" s="44"/>
      <c r="G33" s="44"/>
      <c r="H33" s="44"/>
      <c r="I33" s="44"/>
      <c r="J33" s="44"/>
      <c r="K33" s="44"/>
      <c r="L33" s="46"/>
      <c r="M33" s="44"/>
      <c r="N33" s="44"/>
      <c r="O33" s="44"/>
      <c r="P33" s="44"/>
      <c r="Q33" s="47"/>
      <c r="R33" s="44"/>
      <c r="S33" s="44"/>
      <c r="T33" s="44"/>
      <c r="U33" s="44"/>
      <c r="V33" s="44"/>
      <c r="W33" s="44"/>
      <c r="X33" s="44"/>
      <c r="Y33" s="44"/>
    </row>
    <row r="34" spans="1:25" x14ac:dyDescent="0.2">
      <c r="A34" s="44"/>
      <c r="B34" s="45"/>
      <c r="C34" s="44"/>
      <c r="D34" s="44"/>
      <c r="E34" s="44"/>
      <c r="F34" s="44"/>
      <c r="G34" s="44"/>
      <c r="H34" s="44"/>
      <c r="I34" s="44"/>
      <c r="J34" s="44"/>
      <c r="K34" s="44"/>
      <c r="L34" s="46"/>
      <c r="M34" s="44"/>
      <c r="N34" s="44"/>
      <c r="O34" s="44"/>
      <c r="P34" s="44"/>
      <c r="Q34" s="47"/>
      <c r="R34" s="44"/>
      <c r="S34" s="44"/>
      <c r="T34" s="44"/>
      <c r="U34" s="44"/>
      <c r="V34" s="44"/>
      <c r="W34" s="44"/>
      <c r="X34" s="44"/>
      <c r="Y34" s="44"/>
    </row>
    <row r="35" spans="1:25" x14ac:dyDescent="0.2">
      <c r="A35" s="44"/>
      <c r="B35" s="45"/>
      <c r="C35" s="44"/>
      <c r="D35" s="44"/>
      <c r="E35" s="44"/>
      <c r="F35" s="44"/>
      <c r="G35" s="44"/>
      <c r="H35" s="44"/>
      <c r="I35" s="44"/>
      <c r="J35" s="44"/>
      <c r="K35" s="44"/>
      <c r="L35" s="46"/>
      <c r="M35" s="44"/>
      <c r="N35" s="44"/>
      <c r="O35" s="44"/>
      <c r="P35" s="44"/>
      <c r="Q35" s="47"/>
      <c r="R35" s="44"/>
      <c r="S35" s="44"/>
      <c r="T35" s="44"/>
      <c r="U35" s="44"/>
      <c r="V35" s="44"/>
      <c r="W35" s="44"/>
      <c r="X35" s="44"/>
      <c r="Y35" s="44"/>
    </row>
    <row r="36" spans="1:25" x14ac:dyDescent="0.2">
      <c r="A36" s="44"/>
      <c r="B36" s="45"/>
      <c r="C36" s="44"/>
      <c r="D36" s="44"/>
      <c r="E36" s="44"/>
      <c r="F36" s="44"/>
      <c r="G36" s="44"/>
      <c r="H36" s="44"/>
      <c r="I36" s="44"/>
      <c r="J36" s="44"/>
      <c r="K36" s="44"/>
      <c r="L36" s="46"/>
      <c r="M36" s="44"/>
      <c r="N36" s="44"/>
      <c r="O36" s="44"/>
      <c r="P36" s="44"/>
      <c r="Q36" s="47"/>
      <c r="R36" s="44"/>
      <c r="S36" s="44"/>
      <c r="T36" s="44"/>
      <c r="U36" s="44"/>
      <c r="V36" s="44"/>
      <c r="W36" s="44"/>
      <c r="X36" s="44"/>
      <c r="Y36" s="44"/>
    </row>
    <row r="37" spans="1:25" x14ac:dyDescent="0.2">
      <c r="A37" s="44"/>
      <c r="B37" s="45"/>
      <c r="C37" s="44"/>
      <c r="D37" s="44"/>
      <c r="E37" s="44"/>
      <c r="F37" s="44"/>
      <c r="G37" s="44"/>
      <c r="H37" s="44"/>
      <c r="I37" s="44"/>
      <c r="J37" s="44"/>
      <c r="K37" s="44"/>
      <c r="L37" s="46"/>
      <c r="M37" s="44"/>
      <c r="N37" s="44"/>
      <c r="O37" s="44"/>
      <c r="P37" s="44"/>
      <c r="Q37" s="47"/>
      <c r="R37" s="44"/>
      <c r="S37" s="44"/>
      <c r="T37" s="44"/>
      <c r="U37" s="44"/>
      <c r="V37" s="44"/>
      <c r="W37" s="44"/>
      <c r="X37" s="44"/>
      <c r="Y37" s="44"/>
    </row>
    <row r="38" spans="1:25" x14ac:dyDescent="0.2">
      <c r="A38" s="44"/>
      <c r="B38" s="45"/>
      <c r="C38" s="44"/>
      <c r="D38" s="44"/>
      <c r="E38" s="44"/>
      <c r="F38" s="44"/>
      <c r="G38" s="44"/>
      <c r="H38" s="44"/>
      <c r="I38" s="44"/>
      <c r="J38" s="44"/>
      <c r="K38" s="44"/>
      <c r="L38" s="46"/>
      <c r="M38" s="44"/>
      <c r="N38" s="44"/>
      <c r="O38" s="44"/>
      <c r="P38" s="44"/>
      <c r="Q38" s="47"/>
      <c r="R38" s="44"/>
      <c r="S38" s="44"/>
      <c r="T38" s="44"/>
      <c r="U38" s="44"/>
      <c r="V38" s="44"/>
      <c r="W38" s="44"/>
      <c r="X38" s="44"/>
      <c r="Y38" s="44"/>
    </row>
    <row r="39" spans="1:25" x14ac:dyDescent="0.2">
      <c r="A39" s="44"/>
      <c r="B39" s="45"/>
      <c r="C39" s="44"/>
      <c r="D39" s="44"/>
      <c r="E39" s="44"/>
      <c r="F39" s="44"/>
      <c r="G39" s="44"/>
      <c r="H39" s="44"/>
      <c r="I39" s="44"/>
      <c r="J39" s="44"/>
      <c r="K39" s="44"/>
      <c r="L39" s="46"/>
      <c r="M39" s="44"/>
      <c r="N39" s="44"/>
      <c r="O39" s="44"/>
      <c r="P39" s="44"/>
      <c r="Q39" s="47"/>
      <c r="R39" s="44"/>
      <c r="S39" s="44"/>
      <c r="T39" s="44"/>
      <c r="U39" s="44"/>
      <c r="V39" s="44"/>
      <c r="W39" s="44"/>
      <c r="X39" s="44"/>
      <c r="Y39" s="44"/>
    </row>
    <row r="40" spans="1:25" x14ac:dyDescent="0.2">
      <c r="A40" s="44"/>
      <c r="B40" s="45"/>
      <c r="C40" s="44"/>
      <c r="D40" s="44"/>
      <c r="E40" s="44"/>
      <c r="F40" s="44"/>
      <c r="G40" s="44"/>
      <c r="H40" s="44"/>
      <c r="I40" s="44"/>
      <c r="J40" s="44"/>
      <c r="K40" s="44"/>
      <c r="L40" s="46"/>
      <c r="M40" s="44"/>
      <c r="N40" s="44"/>
      <c r="O40" s="44"/>
      <c r="P40" s="44"/>
      <c r="Q40" s="47"/>
      <c r="R40" s="44"/>
      <c r="S40" s="44"/>
      <c r="T40" s="44"/>
      <c r="U40" s="44"/>
      <c r="V40" s="44"/>
      <c r="W40" s="44"/>
      <c r="X40" s="44"/>
      <c r="Y40" s="44"/>
    </row>
    <row r="41" spans="1:25" x14ac:dyDescent="0.2">
      <c r="A41" s="44"/>
      <c r="B41" s="45"/>
      <c r="C41" s="44"/>
      <c r="D41" s="44"/>
      <c r="E41" s="44"/>
      <c r="F41" s="44"/>
      <c r="G41" s="44"/>
      <c r="H41" s="44"/>
      <c r="I41" s="44"/>
      <c r="J41" s="44"/>
      <c r="K41" s="44"/>
      <c r="L41" s="46"/>
      <c r="M41" s="44"/>
      <c r="N41" s="44"/>
      <c r="O41" s="44"/>
      <c r="P41" s="44"/>
      <c r="Q41" s="47"/>
      <c r="R41" s="44"/>
      <c r="S41" s="44"/>
      <c r="T41" s="44"/>
      <c r="U41" s="44"/>
      <c r="V41" s="44"/>
      <c r="W41" s="44"/>
      <c r="X41" s="44"/>
      <c r="Y41" s="44"/>
    </row>
    <row r="42" spans="1:25" x14ac:dyDescent="0.2">
      <c r="A42" s="44"/>
      <c r="B42" s="45"/>
      <c r="C42" s="44"/>
      <c r="D42" s="44"/>
      <c r="E42" s="44"/>
      <c r="F42" s="44"/>
      <c r="G42" s="44"/>
      <c r="H42" s="44"/>
      <c r="I42" s="44"/>
      <c r="J42" s="44"/>
      <c r="K42" s="44"/>
      <c r="L42" s="46"/>
      <c r="M42" s="44"/>
      <c r="N42" s="44"/>
      <c r="O42" s="44"/>
      <c r="P42" s="44"/>
      <c r="Q42" s="47"/>
      <c r="R42" s="44"/>
      <c r="S42" s="44"/>
      <c r="T42" s="44"/>
      <c r="U42" s="44"/>
      <c r="V42" s="44"/>
      <c r="W42" s="44"/>
      <c r="X42" s="44"/>
      <c r="Y42" s="44"/>
    </row>
    <row r="43" spans="1:25" x14ac:dyDescent="0.2">
      <c r="A43" s="44"/>
      <c r="B43" s="45"/>
      <c r="C43" s="44"/>
      <c r="D43" s="44"/>
      <c r="E43" s="44"/>
      <c r="F43" s="44"/>
      <c r="G43" s="44"/>
      <c r="H43" s="44"/>
      <c r="I43" s="44"/>
      <c r="J43" s="44"/>
      <c r="K43" s="44"/>
      <c r="L43" s="46"/>
      <c r="M43" s="44"/>
      <c r="N43" s="44"/>
      <c r="O43" s="44"/>
      <c r="P43" s="44"/>
      <c r="Q43" s="47"/>
      <c r="R43" s="44"/>
      <c r="S43" s="44"/>
      <c r="T43" s="44"/>
      <c r="U43" s="44"/>
      <c r="V43" s="44"/>
      <c r="W43" s="44"/>
      <c r="X43" s="44"/>
      <c r="Y43" s="44"/>
    </row>
    <row r="44" spans="1:25" x14ac:dyDescent="0.2">
      <c r="A44" s="44"/>
      <c r="B44" s="45"/>
      <c r="C44" s="44"/>
      <c r="D44" s="44"/>
      <c r="E44" s="44"/>
      <c r="F44" s="44"/>
      <c r="G44" s="44"/>
      <c r="H44" s="44"/>
      <c r="I44" s="44"/>
      <c r="J44" s="44"/>
      <c r="K44" s="44"/>
      <c r="L44" s="46"/>
      <c r="M44" s="44"/>
      <c r="N44" s="44"/>
      <c r="O44" s="44"/>
      <c r="P44" s="44"/>
      <c r="Q44" s="47"/>
      <c r="R44" s="44"/>
      <c r="S44" s="44"/>
      <c r="T44" s="44"/>
      <c r="U44" s="44"/>
      <c r="V44" s="44"/>
      <c r="W44" s="44"/>
      <c r="X44" s="44"/>
      <c r="Y44" s="44"/>
    </row>
    <row r="45" spans="1:25" x14ac:dyDescent="0.2">
      <c r="A45" s="42"/>
      <c r="B45" s="43"/>
      <c r="C45" s="42"/>
      <c r="D45" s="42"/>
      <c r="E45" s="44"/>
      <c r="F45" s="44"/>
      <c r="G45" s="44"/>
      <c r="H45" s="44"/>
      <c r="I45" s="44"/>
      <c r="J45" s="44"/>
      <c r="K45" s="44"/>
      <c r="L45" s="46"/>
      <c r="M45" s="44"/>
      <c r="N45" s="44"/>
      <c r="O45" s="44"/>
      <c r="P45" s="44"/>
      <c r="Q45" s="47"/>
      <c r="R45" s="44"/>
      <c r="S45" s="44"/>
      <c r="T45" s="44"/>
      <c r="U45" s="44"/>
      <c r="V45" s="44"/>
      <c r="W45" s="44"/>
      <c r="X45" s="44"/>
      <c r="Y45" s="44"/>
    </row>
    <row r="46" spans="1:25" x14ac:dyDescent="0.2">
      <c r="A46" s="42"/>
      <c r="B46" s="43"/>
      <c r="C46" s="42"/>
      <c r="D46" s="42"/>
      <c r="E46" s="44"/>
      <c r="F46" s="44"/>
      <c r="G46" s="44"/>
      <c r="H46" s="44"/>
      <c r="I46" s="44"/>
      <c r="J46" s="44"/>
      <c r="K46" s="44"/>
      <c r="L46" s="46"/>
      <c r="M46" s="44"/>
      <c r="N46" s="44"/>
      <c r="O46" s="44"/>
      <c r="P46" s="44"/>
      <c r="Q46" s="47"/>
      <c r="R46" s="44"/>
      <c r="S46" s="44"/>
      <c r="T46" s="44"/>
      <c r="U46" s="44"/>
      <c r="V46" s="44"/>
      <c r="W46" s="44"/>
      <c r="X46" s="44"/>
      <c r="Y46" s="44"/>
    </row>
    <row r="47" spans="1:25" x14ac:dyDescent="0.2">
      <c r="A47" s="42"/>
      <c r="B47" s="43"/>
      <c r="C47" s="42"/>
      <c r="D47" s="42"/>
      <c r="E47" s="44"/>
      <c r="F47" s="44"/>
      <c r="G47" s="44"/>
      <c r="H47" s="44"/>
      <c r="I47" s="44"/>
      <c r="J47" s="44"/>
      <c r="K47" s="44"/>
      <c r="L47" s="46"/>
      <c r="M47" s="44"/>
      <c r="N47" s="44"/>
      <c r="O47" s="44"/>
      <c r="P47" s="44"/>
      <c r="Q47" s="47"/>
      <c r="R47" s="44"/>
      <c r="S47" s="44"/>
      <c r="T47" s="44"/>
      <c r="U47" s="44"/>
      <c r="V47" s="44"/>
      <c r="W47" s="44"/>
      <c r="X47" s="44"/>
      <c r="Y47" s="44"/>
    </row>
    <row r="48" spans="1:25" x14ac:dyDescent="0.2">
      <c r="A48" s="42"/>
      <c r="B48" s="43"/>
      <c r="C48" s="42"/>
      <c r="D48" s="42"/>
      <c r="L48" s="1"/>
      <c r="Q48" s="2"/>
    </row>
    <row r="49" spans="1:17" x14ac:dyDescent="0.2">
      <c r="A49" s="42"/>
      <c r="B49" s="43"/>
      <c r="C49" s="42"/>
      <c r="D49" s="42"/>
      <c r="L49" s="1"/>
      <c r="Q49" s="2"/>
    </row>
    <row r="50" spans="1:17" x14ac:dyDescent="0.2">
      <c r="A50" s="42"/>
      <c r="B50" s="42"/>
      <c r="C50" s="42"/>
      <c r="D50" s="42"/>
    </row>
    <row r="51" spans="1:17" x14ac:dyDescent="0.2">
      <c r="A51" s="42"/>
      <c r="B51" s="42"/>
      <c r="C51" s="42"/>
      <c r="D51" s="42"/>
    </row>
  </sheetData>
  <sortState xmlns:xlrd2="http://schemas.microsoft.com/office/spreadsheetml/2017/richdata2" ref="A2:AW51">
    <sortCondition descending="1" ref="A2:A51"/>
  </sortState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>
    <pageSetUpPr fitToPage="1"/>
  </sheetPr>
  <dimension ref="B1:Z49"/>
  <sheetViews>
    <sheetView zoomScaleNormal="100" workbookViewId="0">
      <selection activeCell="B49" sqref="B49:Y49"/>
    </sheetView>
  </sheetViews>
  <sheetFormatPr defaultColWidth="11.42578125" defaultRowHeight="12.75" x14ac:dyDescent="0.2"/>
  <cols>
    <col min="1" max="1" width="11.42578125" style="4"/>
    <col min="2" max="2" width="3" style="4" bestFit="1" customWidth="1"/>
    <col min="3" max="3" width="11" style="3" bestFit="1" customWidth="1"/>
    <col min="4" max="4" width="4" style="4" bestFit="1" customWidth="1"/>
    <col min="5" max="5" width="9.7109375" style="3" bestFit="1" customWidth="1"/>
    <col min="6" max="6" width="2.7109375" style="3" customWidth="1"/>
    <col min="7" max="7" width="3" style="4" bestFit="1" customWidth="1"/>
    <col min="8" max="8" width="11" style="4" bestFit="1" customWidth="1"/>
    <col min="9" max="9" width="4" style="4" bestFit="1" customWidth="1"/>
    <col min="10" max="10" width="9.7109375" style="4" bestFit="1" customWidth="1"/>
    <col min="11" max="11" width="2.7109375" style="4" customWidth="1"/>
    <col min="12" max="12" width="3" style="4" bestFit="1" customWidth="1"/>
    <col min="13" max="13" width="11" style="4" bestFit="1" customWidth="1"/>
    <col min="14" max="14" width="4" style="4" bestFit="1" customWidth="1"/>
    <col min="15" max="15" width="9.7109375" style="4" bestFit="1" customWidth="1"/>
    <col min="16" max="16" width="2.7109375" style="4" customWidth="1"/>
    <col min="17" max="17" width="3" style="4" bestFit="1" customWidth="1"/>
    <col min="18" max="18" width="11" style="4" bestFit="1" customWidth="1"/>
    <col min="19" max="19" width="4" style="4" bestFit="1" customWidth="1"/>
    <col min="20" max="20" width="9.7109375" style="4" bestFit="1" customWidth="1"/>
    <col min="21" max="21" width="2.7109375" style="4" customWidth="1"/>
    <col min="22" max="22" width="3" style="4" bestFit="1" customWidth="1"/>
    <col min="23" max="23" width="11" style="4" bestFit="1" customWidth="1"/>
    <col min="24" max="24" width="4" style="4" bestFit="1" customWidth="1"/>
    <col min="25" max="25" width="9.7109375" style="4" bestFit="1" customWidth="1"/>
    <col min="26" max="16384" width="11.42578125" style="4"/>
  </cols>
  <sheetData>
    <row r="1" spans="2:26" ht="13.5" thickBot="1" x14ac:dyDescent="0.25">
      <c r="E1" s="14"/>
      <c r="H1" s="16"/>
      <c r="M1" s="16"/>
      <c r="S1" s="16"/>
      <c r="T1" s="16"/>
      <c r="W1" s="16"/>
    </row>
    <row r="2" spans="2:26" ht="13.5" thickBot="1" x14ac:dyDescent="0.25">
      <c r="B2" s="26">
        <v>1</v>
      </c>
      <c r="C2" s="14"/>
      <c r="D2" s="22"/>
      <c r="E2" s="24"/>
      <c r="F2" s="15"/>
      <c r="G2" s="32">
        <v>2</v>
      </c>
      <c r="H2" s="33"/>
      <c r="I2" s="22"/>
      <c r="J2" s="24"/>
      <c r="K2" s="15"/>
      <c r="L2" s="32">
        <v>3</v>
      </c>
      <c r="M2" s="33"/>
      <c r="N2" s="22"/>
      <c r="O2" s="24"/>
      <c r="P2" s="15"/>
      <c r="Q2" s="32">
        <v>4</v>
      </c>
      <c r="R2" s="33"/>
      <c r="S2" s="22"/>
      <c r="T2" s="24"/>
      <c r="U2" s="15"/>
      <c r="V2" s="32">
        <v>5</v>
      </c>
      <c r="W2" s="33"/>
      <c r="X2" s="22"/>
      <c r="Y2" s="24"/>
      <c r="Z2" s="16"/>
    </row>
    <row r="3" spans="2:26" ht="13.5" thickBot="1" x14ac:dyDescent="0.25">
      <c r="B3" s="56" t="s">
        <v>50</v>
      </c>
      <c r="C3" s="28"/>
      <c r="D3" s="29" t="s">
        <v>46</v>
      </c>
      <c r="E3" s="17" t="s">
        <v>47</v>
      </c>
      <c r="G3" s="56" t="s">
        <v>50</v>
      </c>
      <c r="H3" s="28"/>
      <c r="I3" s="29" t="s">
        <v>46</v>
      </c>
      <c r="J3" s="17" t="s">
        <v>47</v>
      </c>
      <c r="K3" s="3"/>
      <c r="L3" s="56" t="s">
        <v>50</v>
      </c>
      <c r="M3" s="33"/>
      <c r="N3" s="29" t="s">
        <v>46</v>
      </c>
      <c r="O3" s="17" t="s">
        <v>47</v>
      </c>
      <c r="P3" s="3"/>
      <c r="Q3" s="56" t="s">
        <v>50</v>
      </c>
      <c r="R3" s="28"/>
      <c r="S3" s="29" t="s">
        <v>46</v>
      </c>
      <c r="T3" s="17" t="s">
        <v>47</v>
      </c>
      <c r="U3" s="3"/>
      <c r="V3" s="56" t="s">
        <v>50</v>
      </c>
      <c r="W3" s="33"/>
      <c r="X3" s="29" t="s">
        <v>46</v>
      </c>
      <c r="Y3" s="17" t="s">
        <v>47</v>
      </c>
    </row>
    <row r="4" spans="2:26" x14ac:dyDescent="0.2">
      <c r="B4" s="57"/>
      <c r="C4" s="12">
        <v>2</v>
      </c>
      <c r="D4" s="5">
        <f>SUMIF(Collecte!$A:$A,'Calcul de sac'!B2,Collecte!$AT:$AT)</f>
        <v>339</v>
      </c>
      <c r="E4" s="9">
        <f>D4*C4</f>
        <v>678</v>
      </c>
      <c r="G4" s="57"/>
      <c r="H4" s="12">
        <v>2</v>
      </c>
      <c r="I4" s="5">
        <f>SUMIF(Collecte!$A:$A,'Calcul de sac'!G2,Collecte!$AT:$AT)</f>
        <v>327</v>
      </c>
      <c r="J4" s="9">
        <f>I4*H4</f>
        <v>654</v>
      </c>
      <c r="K4" s="3"/>
      <c r="L4" s="57"/>
      <c r="M4" s="8">
        <v>2</v>
      </c>
      <c r="N4" s="5">
        <f>SUMIF(Collecte!$A:$A,'Calcul de sac'!L2,Collecte!$AT:$AT)</f>
        <v>342</v>
      </c>
      <c r="O4" s="9">
        <f>N4*M4</f>
        <v>684</v>
      </c>
      <c r="P4" s="3"/>
      <c r="Q4" s="57"/>
      <c r="R4" s="12">
        <v>2</v>
      </c>
      <c r="S4" s="5">
        <f>SUMIF(Collecte!$A:$A,'Calcul de sac'!Q2,Collecte!$AT:$AT)</f>
        <v>437</v>
      </c>
      <c r="T4" s="9">
        <f>S4*R4</f>
        <v>874</v>
      </c>
      <c r="U4" s="3"/>
      <c r="V4" s="57"/>
      <c r="W4" s="8">
        <v>2</v>
      </c>
      <c r="X4" s="5">
        <f>SUMIF(Collecte!$A:$A,'Calcul de sac'!V2,Collecte!$AT:$AT)</f>
        <v>0</v>
      </c>
      <c r="Y4" s="9">
        <f>X4*W4</f>
        <v>0</v>
      </c>
    </row>
    <row r="5" spans="2:26" x14ac:dyDescent="0.2">
      <c r="B5" s="57"/>
      <c r="C5" s="6">
        <v>1</v>
      </c>
      <c r="D5" s="5">
        <f>SUMIF(Collecte!$A:$A,'Calcul de sac'!B2,Collecte!$AR:$AR)</f>
        <v>595</v>
      </c>
      <c r="E5" s="9">
        <f t="shared" ref="E5:E8" si="0">D5*C5</f>
        <v>595</v>
      </c>
      <c r="G5" s="57"/>
      <c r="H5" s="6">
        <v>1</v>
      </c>
      <c r="I5" s="5">
        <f>SUMIF(Collecte!$A:$A,'Calcul de sac'!G2,Collecte!$AR:$AR)</f>
        <v>542</v>
      </c>
      <c r="J5" s="9">
        <f t="shared" ref="J5:J8" si="1">I5*H5</f>
        <v>542</v>
      </c>
      <c r="K5" s="3"/>
      <c r="L5" s="57"/>
      <c r="M5" s="6">
        <v>1</v>
      </c>
      <c r="N5" s="5">
        <f>SUMIF(Collecte!$A:$A,'Calcul de sac'!L2,Collecte!$AR:$AR)</f>
        <v>641</v>
      </c>
      <c r="O5" s="9">
        <f t="shared" ref="O5:O8" si="2">N5*M5</f>
        <v>641</v>
      </c>
      <c r="P5" s="3"/>
      <c r="Q5" s="57"/>
      <c r="R5" s="6">
        <v>1</v>
      </c>
      <c r="S5" s="5">
        <f>SUMIF(Collecte!$A:$A,'Calcul de sac'!Q2,Collecte!$AR:$AR)</f>
        <v>745</v>
      </c>
      <c r="T5" s="9">
        <f t="shared" ref="T5:T8" si="3">S5*R5</f>
        <v>745</v>
      </c>
      <c r="U5" s="3"/>
      <c r="V5" s="57"/>
      <c r="W5" s="6">
        <v>1</v>
      </c>
      <c r="X5" s="5">
        <f>SUMIF(Collecte!$A:$A,'Calcul de sac'!V2,Collecte!$AR:$AR)</f>
        <v>0</v>
      </c>
      <c r="Y5" s="9">
        <f t="shared" ref="Y5:Y8" si="4">X5*W5</f>
        <v>0</v>
      </c>
    </row>
    <row r="6" spans="2:26" x14ac:dyDescent="0.2">
      <c r="B6" s="57"/>
      <c r="C6" s="6">
        <v>0.5</v>
      </c>
      <c r="D6" s="5">
        <f>SUMIF(Collecte!$A:$A,'Calcul de sac'!B2,Collecte!$AP:$AP)</f>
        <v>666</v>
      </c>
      <c r="E6" s="9">
        <f t="shared" si="0"/>
        <v>333</v>
      </c>
      <c r="G6" s="57"/>
      <c r="H6" s="6">
        <v>0.5</v>
      </c>
      <c r="I6" s="5">
        <f>SUMIF(Collecte!$A:$A,'Calcul de sac'!G2,Collecte!$AP:$AP)</f>
        <v>705</v>
      </c>
      <c r="J6" s="9">
        <f t="shared" si="1"/>
        <v>352.5</v>
      </c>
      <c r="K6" s="3"/>
      <c r="L6" s="57"/>
      <c r="M6" s="6">
        <v>0.5</v>
      </c>
      <c r="N6" s="5">
        <f>SUMIF(Collecte!$A:$A,'Calcul de sac'!L2,Collecte!$AP:$AP)</f>
        <v>774</v>
      </c>
      <c r="O6" s="9">
        <f t="shared" si="2"/>
        <v>387</v>
      </c>
      <c r="P6" s="3"/>
      <c r="Q6" s="57"/>
      <c r="R6" s="6">
        <v>0.5</v>
      </c>
      <c r="S6" s="5">
        <f>SUMIF(Collecte!$A:$A,'Calcul de sac'!Q2,Collecte!$AP:$AP)</f>
        <v>844</v>
      </c>
      <c r="T6" s="9">
        <f t="shared" si="3"/>
        <v>422</v>
      </c>
      <c r="U6" s="3"/>
      <c r="V6" s="57"/>
      <c r="W6" s="6">
        <v>0.5</v>
      </c>
      <c r="X6" s="5">
        <f>SUMIF(Collecte!$A:$A,'Calcul de sac'!V2,Collecte!$AP:$AP)</f>
        <v>0</v>
      </c>
      <c r="Y6" s="9">
        <f t="shared" si="4"/>
        <v>0</v>
      </c>
    </row>
    <row r="7" spans="2:26" x14ac:dyDescent="0.2">
      <c r="B7" s="57"/>
      <c r="C7" s="6">
        <v>0.2</v>
      </c>
      <c r="D7" s="5">
        <f>SUMIF(Collecte!$A:$A,'Calcul de sac'!B2,Collecte!$AL:$AL)</f>
        <v>782</v>
      </c>
      <c r="E7" s="9">
        <f t="shared" si="0"/>
        <v>156.4</v>
      </c>
      <c r="G7" s="57"/>
      <c r="H7" s="6">
        <v>0.2</v>
      </c>
      <c r="I7" s="5">
        <f>SUMIF(Collecte!$A:$A,'Calcul de sac'!G2,Collecte!$AL:$AL)</f>
        <v>844</v>
      </c>
      <c r="J7" s="9">
        <f t="shared" si="1"/>
        <v>168.8</v>
      </c>
      <c r="K7" s="3"/>
      <c r="L7" s="57"/>
      <c r="M7" s="6">
        <v>0.2</v>
      </c>
      <c r="N7" s="5">
        <f>SUMIF(Collecte!$A:$A,'Calcul de sac'!L2,Collecte!$AL:$AL)</f>
        <v>793</v>
      </c>
      <c r="O7" s="9">
        <f t="shared" si="2"/>
        <v>158.60000000000002</v>
      </c>
      <c r="P7" s="3"/>
      <c r="Q7" s="57"/>
      <c r="R7" s="6">
        <v>0.2</v>
      </c>
      <c r="S7" s="5">
        <f>SUMIF(Collecte!$A:$A,'Calcul de sac'!Q2,Collecte!$AL:$AL)</f>
        <v>913</v>
      </c>
      <c r="T7" s="9">
        <f t="shared" si="3"/>
        <v>182.60000000000002</v>
      </c>
      <c r="U7" s="3"/>
      <c r="V7" s="57"/>
      <c r="W7" s="6">
        <v>0.2</v>
      </c>
      <c r="X7" s="5">
        <f>SUMIF(Collecte!$A:$A,'Calcul de sac'!V2,Collecte!$AL:$AL)</f>
        <v>0</v>
      </c>
      <c r="Y7" s="9">
        <f t="shared" si="4"/>
        <v>0</v>
      </c>
    </row>
    <row r="8" spans="2:26" x14ac:dyDescent="0.2">
      <c r="B8" s="57"/>
      <c r="C8" s="6">
        <v>0.1</v>
      </c>
      <c r="D8" s="5">
        <f>SUMIF(Collecte!$A:$A,'Calcul de sac'!B2,Collecte!$AJ:$AJ)</f>
        <v>539</v>
      </c>
      <c r="E8" s="9">
        <f t="shared" si="0"/>
        <v>53.900000000000006</v>
      </c>
      <c r="G8" s="57"/>
      <c r="H8" s="6">
        <v>0.1</v>
      </c>
      <c r="I8" s="5">
        <f>SUMIF(Collecte!$A:$A,'Calcul de sac'!G2,Collecte!$AJ:$AJ)</f>
        <v>722</v>
      </c>
      <c r="J8" s="9">
        <f t="shared" si="1"/>
        <v>72.2</v>
      </c>
      <c r="K8" s="3"/>
      <c r="L8" s="57"/>
      <c r="M8" s="6">
        <v>0.1</v>
      </c>
      <c r="N8" s="5">
        <f>SUMIF(Collecte!$A:$A,'Calcul de sac'!L2,Collecte!$AJ:$AJ)</f>
        <v>583</v>
      </c>
      <c r="O8" s="9">
        <f t="shared" si="2"/>
        <v>58.300000000000004</v>
      </c>
      <c r="P8" s="3"/>
      <c r="Q8" s="57"/>
      <c r="R8" s="6">
        <v>0.1</v>
      </c>
      <c r="S8" s="5">
        <f>SUMIF(Collecte!$A:$A,'Calcul de sac'!Q2,Collecte!$AJ:$AJ)</f>
        <v>622</v>
      </c>
      <c r="T8" s="9">
        <f t="shared" si="3"/>
        <v>62.2</v>
      </c>
      <c r="U8" s="3"/>
      <c r="V8" s="57"/>
      <c r="W8" s="6">
        <v>0.1</v>
      </c>
      <c r="X8" s="5">
        <f>SUMIF(Collecte!$A:$A,'Calcul de sac'!V2,Collecte!$AJ:$AJ)</f>
        <v>0</v>
      </c>
      <c r="Y8" s="9">
        <f t="shared" si="4"/>
        <v>0</v>
      </c>
    </row>
    <row r="9" spans="2:26" x14ac:dyDescent="0.2">
      <c r="B9" s="58"/>
      <c r="C9" s="21"/>
      <c r="D9" s="18"/>
      <c r="E9" s="19"/>
      <c r="G9" s="58"/>
      <c r="H9" s="21"/>
      <c r="I9" s="18"/>
      <c r="J9" s="19"/>
      <c r="K9" s="3"/>
      <c r="L9" s="58"/>
      <c r="M9" s="21"/>
      <c r="N9" s="18"/>
      <c r="O9" s="19"/>
      <c r="P9" s="3"/>
      <c r="Q9" s="58"/>
      <c r="R9" s="21"/>
      <c r="S9" s="18"/>
      <c r="T9" s="19"/>
      <c r="U9" s="3"/>
      <c r="V9" s="58"/>
      <c r="W9" s="21"/>
      <c r="X9" s="18"/>
      <c r="Y9" s="19"/>
    </row>
    <row r="10" spans="2:26" ht="13.5" thickBot="1" x14ac:dyDescent="0.25">
      <c r="B10" s="57"/>
      <c r="C10" s="54" t="s">
        <v>49</v>
      </c>
      <c r="D10" s="55"/>
      <c r="E10" s="11">
        <f>SUM(E4:E8)</f>
        <v>1816.3000000000002</v>
      </c>
      <c r="G10" s="57"/>
      <c r="H10" s="54" t="s">
        <v>49</v>
      </c>
      <c r="I10" s="55"/>
      <c r="J10" s="11">
        <f>SUM(J4:J8)</f>
        <v>1789.5</v>
      </c>
      <c r="K10" s="3"/>
      <c r="L10" s="57"/>
      <c r="M10" s="54" t="s">
        <v>49</v>
      </c>
      <c r="N10" s="55"/>
      <c r="O10" s="20">
        <f>SUM(O4:O8)</f>
        <v>1928.8999999999999</v>
      </c>
      <c r="P10" s="3"/>
      <c r="Q10" s="57"/>
      <c r="R10" s="54" t="s">
        <v>49</v>
      </c>
      <c r="S10" s="55"/>
      <c r="T10" s="20">
        <f>SUM(T4:T8)</f>
        <v>2285.7999999999997</v>
      </c>
      <c r="U10" s="3"/>
      <c r="V10" s="57"/>
      <c r="W10" s="54" t="s">
        <v>49</v>
      </c>
      <c r="X10" s="55"/>
      <c r="Y10" s="20">
        <f>SUM(Y4:Y8)</f>
        <v>0</v>
      </c>
    </row>
    <row r="11" spans="2:26" ht="13.5" thickBot="1" x14ac:dyDescent="0.25">
      <c r="B11" s="59"/>
      <c r="C11" s="10" t="s">
        <v>48</v>
      </c>
      <c r="D11" s="30">
        <f>SUMIF(Collecte!$A:$A,'Calcul de sac'!B2,Collecte!$AH:$AH)</f>
        <v>0</v>
      </c>
      <c r="E11" s="31"/>
      <c r="F11" s="15"/>
      <c r="G11" s="59"/>
      <c r="H11" s="10" t="s">
        <v>48</v>
      </c>
      <c r="I11" s="30">
        <f>SUMIF(Collecte!$A:$A,'Calcul de sac'!G2,Collecte!$AH:$AH)</f>
        <v>0</v>
      </c>
      <c r="J11" s="31"/>
      <c r="K11" s="15"/>
      <c r="L11" s="59"/>
      <c r="M11" s="10" t="s">
        <v>48</v>
      </c>
      <c r="N11" s="27">
        <f>SUMIF(Collecte!$A:$A,'Calcul de sac'!L2,Collecte!$AH:$AH)</f>
        <v>0</v>
      </c>
      <c r="O11" s="25"/>
      <c r="P11" s="3"/>
      <c r="Q11" s="59"/>
      <c r="R11" s="10" t="s">
        <v>48</v>
      </c>
      <c r="S11" s="30">
        <f>SUMIF(Collecte!$A:$A,'Calcul de sac'!Q2,Collecte!$AH:$AH)</f>
        <v>3</v>
      </c>
      <c r="T11" s="31"/>
      <c r="U11" s="3"/>
      <c r="V11" s="59"/>
      <c r="W11" s="10" t="s">
        <v>48</v>
      </c>
      <c r="X11" s="30">
        <f>SUMIF(Collecte!$A:$A,'Calcul de sac'!V2,Collecte!$AH:$AH)</f>
        <v>0</v>
      </c>
      <c r="Y11" s="31"/>
    </row>
    <row r="12" spans="2:26" ht="13.5" thickBot="1" x14ac:dyDescent="0.25">
      <c r="D12" s="23"/>
      <c r="I12" s="23"/>
      <c r="N12" s="23"/>
      <c r="T12" s="16"/>
      <c r="Y12" s="16"/>
    </row>
    <row r="13" spans="2:26" ht="13.5" thickBot="1" x14ac:dyDescent="0.25">
      <c r="B13" s="32">
        <v>6</v>
      </c>
      <c r="C13" s="33"/>
      <c r="D13" s="22"/>
      <c r="E13" s="24"/>
      <c r="F13" s="15"/>
      <c r="G13" s="32">
        <v>7</v>
      </c>
      <c r="H13" s="33"/>
      <c r="I13" s="22"/>
      <c r="J13" s="24"/>
      <c r="K13" s="15"/>
      <c r="L13" s="32">
        <v>8</v>
      </c>
      <c r="M13" s="33"/>
      <c r="N13" s="22"/>
      <c r="O13" s="24"/>
      <c r="P13" s="15"/>
      <c r="Q13" s="32">
        <v>9</v>
      </c>
      <c r="R13" s="33"/>
      <c r="S13" s="22"/>
      <c r="T13" s="24"/>
      <c r="U13" s="15"/>
      <c r="V13" s="32">
        <v>10</v>
      </c>
      <c r="W13" s="33"/>
      <c r="X13" s="22"/>
      <c r="Y13" s="24"/>
      <c r="Z13" s="16"/>
    </row>
    <row r="14" spans="2:26" ht="13.5" thickBot="1" x14ac:dyDescent="0.25">
      <c r="B14" s="56" t="s">
        <v>50</v>
      </c>
      <c r="C14" s="28"/>
      <c r="D14" s="29" t="s">
        <v>46</v>
      </c>
      <c r="E14" s="17" t="s">
        <v>47</v>
      </c>
      <c r="G14" s="56" t="s">
        <v>50</v>
      </c>
      <c r="H14" s="34"/>
      <c r="I14" s="13" t="s">
        <v>46</v>
      </c>
      <c r="J14" s="17" t="s">
        <v>47</v>
      </c>
      <c r="K14" s="3"/>
      <c r="L14" s="56" t="s">
        <v>50</v>
      </c>
      <c r="M14" s="34"/>
      <c r="N14" s="13" t="s">
        <v>46</v>
      </c>
      <c r="O14" s="17" t="s">
        <v>47</v>
      </c>
      <c r="P14" s="3"/>
      <c r="Q14" s="56" t="s">
        <v>50</v>
      </c>
      <c r="R14" s="33"/>
      <c r="S14" s="29" t="s">
        <v>46</v>
      </c>
      <c r="T14" s="17" t="s">
        <v>47</v>
      </c>
      <c r="U14" s="3"/>
      <c r="V14" s="56" t="s">
        <v>50</v>
      </c>
      <c r="W14" s="33"/>
      <c r="X14" s="29" t="s">
        <v>46</v>
      </c>
      <c r="Y14" s="17" t="s">
        <v>47</v>
      </c>
    </row>
    <row r="15" spans="2:26" x14ac:dyDescent="0.2">
      <c r="B15" s="57"/>
      <c r="C15" s="12">
        <v>2</v>
      </c>
      <c r="D15" s="5">
        <f>SUMIF(Collecte!$A:$A,'Calcul de sac'!B13,Collecte!$AT:$AT)</f>
        <v>0</v>
      </c>
      <c r="E15" s="9">
        <f>D15*C15</f>
        <v>0</v>
      </c>
      <c r="G15" s="57"/>
      <c r="H15" s="8">
        <v>2</v>
      </c>
      <c r="I15" s="5">
        <f>SUMIF(Collecte!$A:$A,'Calcul de sac'!G13,Collecte!$AT:$AT)</f>
        <v>0</v>
      </c>
      <c r="J15" s="9">
        <f>I15*H15</f>
        <v>0</v>
      </c>
      <c r="K15" s="3"/>
      <c r="L15" s="57"/>
      <c r="M15" s="8">
        <v>2</v>
      </c>
      <c r="N15" s="5">
        <f>SUMIF(Collecte!$A:$A,'Calcul de sac'!L13,Collecte!$AT:$AT)</f>
        <v>0</v>
      </c>
      <c r="O15" s="9">
        <f>N15*M15</f>
        <v>0</v>
      </c>
      <c r="P15" s="3"/>
      <c r="Q15" s="57"/>
      <c r="R15" s="8">
        <v>2</v>
      </c>
      <c r="S15" s="5">
        <f>SUMIF(Collecte!$A:$A,'Calcul de sac'!Q13,Collecte!$AT:$AT)</f>
        <v>0</v>
      </c>
      <c r="T15" s="9">
        <f>S15*R15</f>
        <v>0</v>
      </c>
      <c r="U15" s="3"/>
      <c r="V15" s="57"/>
      <c r="W15" s="8">
        <v>2</v>
      </c>
      <c r="X15" s="5">
        <f>SUMIF(Collecte!$A:$A,'Calcul de sac'!V13,Collecte!$AT:$AT)</f>
        <v>0</v>
      </c>
      <c r="Y15" s="9">
        <f>X15*W15</f>
        <v>0</v>
      </c>
    </row>
    <row r="16" spans="2:26" x14ac:dyDescent="0.2">
      <c r="B16" s="57"/>
      <c r="C16" s="6">
        <v>1</v>
      </c>
      <c r="D16" s="5">
        <f>SUMIF(Collecte!$A:$A,'Calcul de sac'!B13,Collecte!$AR:$AR)</f>
        <v>0</v>
      </c>
      <c r="E16" s="9">
        <f t="shared" ref="E16:E19" si="5">D16*C16</f>
        <v>0</v>
      </c>
      <c r="G16" s="57"/>
      <c r="H16" s="6">
        <v>1</v>
      </c>
      <c r="I16" s="5">
        <f>SUMIF(Collecte!$A:$A,'Calcul de sac'!G13,Collecte!$AR:$AR)</f>
        <v>0</v>
      </c>
      <c r="J16" s="9">
        <f t="shared" ref="J16:J19" si="6">I16*H16</f>
        <v>0</v>
      </c>
      <c r="K16" s="3"/>
      <c r="L16" s="57"/>
      <c r="M16" s="6">
        <v>1</v>
      </c>
      <c r="N16" s="5">
        <f>SUMIF(Collecte!$A:$A,'Calcul de sac'!L13,Collecte!$AR:$AR)</f>
        <v>0</v>
      </c>
      <c r="O16" s="9">
        <f t="shared" ref="O16:O19" si="7">N16*M16</f>
        <v>0</v>
      </c>
      <c r="P16" s="3"/>
      <c r="Q16" s="57"/>
      <c r="R16" s="6">
        <v>1</v>
      </c>
      <c r="S16" s="5">
        <f>SUMIF(Collecte!$A:$A,'Calcul de sac'!Q13,Collecte!$AR:$AR)</f>
        <v>0</v>
      </c>
      <c r="T16" s="9">
        <f t="shared" ref="T16:T19" si="8">S16*R16</f>
        <v>0</v>
      </c>
      <c r="U16" s="3"/>
      <c r="V16" s="57"/>
      <c r="W16" s="6">
        <v>1</v>
      </c>
      <c r="X16" s="5">
        <f>SUMIF(Collecte!$A:$A,'Calcul de sac'!V13,Collecte!$AR:$AR)</f>
        <v>0</v>
      </c>
      <c r="Y16" s="9">
        <f t="shared" ref="Y16:Y19" si="9">X16*W16</f>
        <v>0</v>
      </c>
    </row>
    <row r="17" spans="2:26" x14ac:dyDescent="0.2">
      <c r="B17" s="57"/>
      <c r="C17" s="6">
        <v>0.5</v>
      </c>
      <c r="D17" s="5">
        <f>SUMIF(Collecte!$A:$A,'Calcul de sac'!B13,Collecte!$AP:$AP)</f>
        <v>0</v>
      </c>
      <c r="E17" s="9">
        <f t="shared" si="5"/>
        <v>0</v>
      </c>
      <c r="G17" s="57"/>
      <c r="H17" s="6">
        <v>0.5</v>
      </c>
      <c r="I17" s="5">
        <f>SUMIF(Collecte!$A:$A,'Calcul de sac'!G13,Collecte!$AP:$AP)</f>
        <v>0</v>
      </c>
      <c r="J17" s="9">
        <f t="shared" si="6"/>
        <v>0</v>
      </c>
      <c r="K17" s="3"/>
      <c r="L17" s="57"/>
      <c r="M17" s="6">
        <v>0.5</v>
      </c>
      <c r="N17" s="5">
        <f>SUMIF(Collecte!$A:$A,'Calcul de sac'!L13,Collecte!$AP:$AP)</f>
        <v>0</v>
      </c>
      <c r="O17" s="9">
        <f t="shared" si="7"/>
        <v>0</v>
      </c>
      <c r="P17" s="3"/>
      <c r="Q17" s="57"/>
      <c r="R17" s="6">
        <v>0.5</v>
      </c>
      <c r="S17" s="5">
        <f>SUMIF(Collecte!$A:$A,'Calcul de sac'!Q13,Collecte!$AP:$AP)</f>
        <v>0</v>
      </c>
      <c r="T17" s="9">
        <f t="shared" si="8"/>
        <v>0</v>
      </c>
      <c r="U17" s="3"/>
      <c r="V17" s="57"/>
      <c r="W17" s="6">
        <v>0.5</v>
      </c>
      <c r="X17" s="5">
        <f>SUMIF(Collecte!$A:$A,'Calcul de sac'!V13,Collecte!$AP:$AP)</f>
        <v>0</v>
      </c>
      <c r="Y17" s="9">
        <f t="shared" si="9"/>
        <v>0</v>
      </c>
    </row>
    <row r="18" spans="2:26" x14ac:dyDescent="0.2">
      <c r="B18" s="57"/>
      <c r="C18" s="6">
        <v>0.2</v>
      </c>
      <c r="D18" s="5">
        <f>SUMIF(Collecte!$A:$A,'Calcul de sac'!B13,Collecte!$AL:$AL)</f>
        <v>0</v>
      </c>
      <c r="E18" s="9">
        <f t="shared" si="5"/>
        <v>0</v>
      </c>
      <c r="G18" s="57"/>
      <c r="H18" s="6">
        <v>0.2</v>
      </c>
      <c r="I18" s="5">
        <f>SUMIF(Collecte!$A:$A,'Calcul de sac'!G13,Collecte!$AL:$AL)</f>
        <v>0</v>
      </c>
      <c r="J18" s="9">
        <f t="shared" si="6"/>
        <v>0</v>
      </c>
      <c r="K18" s="3"/>
      <c r="L18" s="57"/>
      <c r="M18" s="6">
        <v>0.2</v>
      </c>
      <c r="N18" s="5">
        <f>SUMIF(Collecte!$A:$A,'Calcul de sac'!L13,Collecte!$AL:$AL)</f>
        <v>0</v>
      </c>
      <c r="O18" s="9">
        <f t="shared" si="7"/>
        <v>0</v>
      </c>
      <c r="P18" s="3"/>
      <c r="Q18" s="57"/>
      <c r="R18" s="6">
        <v>0.2</v>
      </c>
      <c r="S18" s="5">
        <f>SUMIF(Collecte!$A:$A,'Calcul de sac'!Q13,Collecte!$AL:$AL)</f>
        <v>0</v>
      </c>
      <c r="T18" s="9">
        <f t="shared" si="8"/>
        <v>0</v>
      </c>
      <c r="U18" s="3"/>
      <c r="V18" s="57"/>
      <c r="W18" s="6">
        <v>0.2</v>
      </c>
      <c r="X18" s="5">
        <f>SUMIF(Collecte!$A:$A,'Calcul de sac'!V13,Collecte!$AL:$AL)</f>
        <v>0</v>
      </c>
      <c r="Y18" s="9">
        <f t="shared" si="9"/>
        <v>0</v>
      </c>
    </row>
    <row r="19" spans="2:26" x14ac:dyDescent="0.2">
      <c r="B19" s="57"/>
      <c r="C19" s="6">
        <v>0.1</v>
      </c>
      <c r="D19" s="5">
        <f>SUMIF(Collecte!$A:$A,'Calcul de sac'!B13,Collecte!$AJ:$AJ)</f>
        <v>0</v>
      </c>
      <c r="E19" s="9">
        <f t="shared" si="5"/>
        <v>0</v>
      </c>
      <c r="G19" s="57"/>
      <c r="H19" s="6">
        <v>0.1</v>
      </c>
      <c r="I19" s="5">
        <f>SUMIF(Collecte!$A:$A,'Calcul de sac'!G13,Collecte!$AJ:$AJ)</f>
        <v>0</v>
      </c>
      <c r="J19" s="9">
        <f t="shared" si="6"/>
        <v>0</v>
      </c>
      <c r="K19" s="3"/>
      <c r="L19" s="57"/>
      <c r="M19" s="6">
        <v>0.1</v>
      </c>
      <c r="N19" s="5">
        <f>SUMIF(Collecte!$A:$A,'Calcul de sac'!L13,Collecte!$AJ:$AJ)</f>
        <v>0</v>
      </c>
      <c r="O19" s="9">
        <f t="shared" si="7"/>
        <v>0</v>
      </c>
      <c r="P19" s="3"/>
      <c r="Q19" s="57"/>
      <c r="R19" s="6">
        <v>0.1</v>
      </c>
      <c r="S19" s="5">
        <f>SUMIF(Collecte!$A:$A,'Calcul de sac'!Q13,Collecte!$AJ:$AJ)</f>
        <v>0</v>
      </c>
      <c r="T19" s="9">
        <f t="shared" si="8"/>
        <v>0</v>
      </c>
      <c r="U19" s="3"/>
      <c r="V19" s="57"/>
      <c r="W19" s="6">
        <v>0.1</v>
      </c>
      <c r="X19" s="5">
        <f>SUMIF(Collecte!$A:$A,'Calcul de sac'!V13,Collecte!$AJ:$AJ)</f>
        <v>0</v>
      </c>
      <c r="Y19" s="9">
        <f t="shared" si="9"/>
        <v>0</v>
      </c>
    </row>
    <row r="20" spans="2:26" x14ac:dyDescent="0.2">
      <c r="B20" s="58"/>
      <c r="C20" s="21"/>
      <c r="D20" s="18"/>
      <c r="E20" s="19"/>
      <c r="G20" s="58"/>
      <c r="H20" s="21"/>
      <c r="I20" s="18"/>
      <c r="J20" s="19"/>
      <c r="K20" s="3"/>
      <c r="L20" s="58"/>
      <c r="M20" s="21"/>
      <c r="N20" s="18"/>
      <c r="O20" s="19"/>
      <c r="P20" s="3"/>
      <c r="Q20" s="58"/>
      <c r="R20" s="21"/>
      <c r="S20" s="18"/>
      <c r="T20" s="19"/>
      <c r="U20" s="3"/>
      <c r="V20" s="58"/>
      <c r="W20" s="21"/>
      <c r="X20" s="18"/>
      <c r="Y20" s="19"/>
    </row>
    <row r="21" spans="2:26" ht="13.5" thickBot="1" x14ac:dyDescent="0.25">
      <c r="B21" s="57"/>
      <c r="C21" s="54" t="s">
        <v>49</v>
      </c>
      <c r="D21" s="55"/>
      <c r="E21" s="11">
        <f>SUM(E15:E19)</f>
        <v>0</v>
      </c>
      <c r="G21" s="57"/>
      <c r="H21" s="54" t="s">
        <v>49</v>
      </c>
      <c r="I21" s="55"/>
      <c r="J21" s="20">
        <f>SUM(J15:J19)</f>
        <v>0</v>
      </c>
      <c r="K21" s="3"/>
      <c r="L21" s="57"/>
      <c r="M21" s="54" t="s">
        <v>49</v>
      </c>
      <c r="N21" s="55"/>
      <c r="O21" s="20">
        <f>SUM(O15:O19)</f>
        <v>0</v>
      </c>
      <c r="P21" s="3"/>
      <c r="Q21" s="57"/>
      <c r="R21" s="54" t="s">
        <v>49</v>
      </c>
      <c r="S21" s="55"/>
      <c r="T21" s="11">
        <f>SUM(T15:T19)</f>
        <v>0</v>
      </c>
      <c r="U21" s="3"/>
      <c r="V21" s="57"/>
      <c r="W21" s="54" t="s">
        <v>49</v>
      </c>
      <c r="X21" s="55"/>
      <c r="Y21" s="11">
        <f>SUM(Y15:Y19)</f>
        <v>0</v>
      </c>
    </row>
    <row r="22" spans="2:26" ht="13.5" thickBot="1" x14ac:dyDescent="0.25">
      <c r="B22" s="59"/>
      <c r="C22" s="10" t="s">
        <v>48</v>
      </c>
      <c r="D22" s="30">
        <f>SUMIF(Collecte!$A:$A,'Calcul de sac'!B13,Collecte!$AH:$AH)</f>
        <v>0</v>
      </c>
      <c r="E22" s="31"/>
      <c r="F22" s="15"/>
      <c r="G22" s="59"/>
      <c r="H22" s="10" t="s">
        <v>48</v>
      </c>
      <c r="I22" s="30">
        <f>SUMIF(Collecte!$A:$A,'Calcul de sac'!G13,Collecte!$AH:$AH)</f>
        <v>0</v>
      </c>
      <c r="J22" s="31"/>
      <c r="K22" s="15"/>
      <c r="L22" s="59"/>
      <c r="M22" s="10" t="s">
        <v>48</v>
      </c>
      <c r="N22" s="30">
        <f>SUMIF(Collecte!$A:$A,'Calcul de sac'!L13,Collecte!$AH:$AH)</f>
        <v>0</v>
      </c>
      <c r="O22" s="31"/>
      <c r="P22" s="15"/>
      <c r="Q22" s="59"/>
      <c r="R22" s="10" t="s">
        <v>48</v>
      </c>
      <c r="S22" s="27">
        <f>SUMIF(Collecte!$A:$A,'Calcul de sac'!Q13,Collecte!$AH:$AH)</f>
        <v>0</v>
      </c>
      <c r="T22" s="14"/>
      <c r="U22" s="15"/>
      <c r="V22" s="59"/>
      <c r="W22" s="10" t="s">
        <v>48</v>
      </c>
      <c r="X22" s="30">
        <f>SUMIF(Collecte!$A:$A,'Calcul de sac'!V13,Collecte!$AH:$AH)</f>
        <v>0</v>
      </c>
      <c r="Y22" s="31"/>
      <c r="Z22" s="16"/>
    </row>
    <row r="23" spans="2:26" ht="13.5" thickBot="1" x14ac:dyDescent="0.25">
      <c r="D23" s="23"/>
      <c r="J23" s="16"/>
      <c r="O23" s="16"/>
      <c r="T23" s="16"/>
      <c r="Y23" s="16"/>
    </row>
    <row r="24" spans="2:26" ht="13.5" thickBot="1" x14ac:dyDescent="0.25">
      <c r="B24" s="32">
        <v>11</v>
      </c>
      <c r="C24" s="33"/>
      <c r="D24" s="22"/>
      <c r="E24" s="24"/>
      <c r="F24" s="15"/>
      <c r="G24" s="32">
        <v>12</v>
      </c>
      <c r="H24" s="33"/>
      <c r="I24" s="22"/>
      <c r="J24" s="24"/>
      <c r="K24" s="15"/>
      <c r="L24" s="32">
        <v>13</v>
      </c>
      <c r="M24" s="33"/>
      <c r="N24" s="22"/>
      <c r="O24" s="24"/>
      <c r="P24" s="15"/>
      <c r="Q24" s="32">
        <v>14</v>
      </c>
      <c r="R24" s="33"/>
      <c r="S24" s="22"/>
      <c r="T24" s="24"/>
      <c r="U24" s="3"/>
      <c r="V24" s="32">
        <v>15</v>
      </c>
      <c r="W24" s="33"/>
      <c r="X24" s="22"/>
      <c r="Y24" s="24"/>
      <c r="Z24" s="16"/>
    </row>
    <row r="25" spans="2:26" ht="13.5" thickBot="1" x14ac:dyDescent="0.25">
      <c r="B25" s="56" t="s">
        <v>50</v>
      </c>
      <c r="C25" s="33"/>
      <c r="D25" s="29" t="s">
        <v>46</v>
      </c>
      <c r="E25" s="17" t="s">
        <v>47</v>
      </c>
      <c r="G25" s="56" t="s">
        <v>50</v>
      </c>
      <c r="H25" s="28"/>
      <c r="I25" s="29" t="s">
        <v>46</v>
      </c>
      <c r="J25" s="17" t="s">
        <v>47</v>
      </c>
      <c r="K25" s="3"/>
      <c r="L25" s="56" t="s">
        <v>50</v>
      </c>
      <c r="M25" s="33"/>
      <c r="N25" s="29" t="s">
        <v>46</v>
      </c>
      <c r="O25" s="17" t="s">
        <v>47</v>
      </c>
      <c r="P25" s="3"/>
      <c r="Q25" s="56" t="s">
        <v>50</v>
      </c>
      <c r="R25" s="33"/>
      <c r="S25" s="7" t="s">
        <v>46</v>
      </c>
      <c r="T25" s="17" t="s">
        <v>47</v>
      </c>
      <c r="U25" s="3"/>
      <c r="V25" s="56" t="s">
        <v>50</v>
      </c>
      <c r="W25" s="33"/>
      <c r="X25" s="29" t="s">
        <v>46</v>
      </c>
      <c r="Y25" s="17" t="s">
        <v>47</v>
      </c>
    </row>
    <row r="26" spans="2:26" x14ac:dyDescent="0.2">
      <c r="B26" s="57"/>
      <c r="C26" s="8">
        <v>2</v>
      </c>
      <c r="D26" s="5">
        <f>SUMIF(Collecte!$A:$A,'Calcul de sac'!B24,Collecte!$AT:$AT)</f>
        <v>0</v>
      </c>
      <c r="E26" s="9">
        <f>D26*C26</f>
        <v>0</v>
      </c>
      <c r="G26" s="57"/>
      <c r="H26" s="12">
        <v>2</v>
      </c>
      <c r="I26" s="5">
        <f>SUMIF(Collecte!$A:$A,'Calcul de sac'!G24,Collecte!$AT:$AT)</f>
        <v>0</v>
      </c>
      <c r="J26" s="9">
        <f>I26*H26</f>
        <v>0</v>
      </c>
      <c r="K26" s="3"/>
      <c r="L26" s="57"/>
      <c r="M26" s="8">
        <v>2</v>
      </c>
      <c r="N26" s="5">
        <f>SUMIF(Collecte!$A:$A,'Calcul de sac'!L24,Collecte!$AT:$AT)</f>
        <v>0</v>
      </c>
      <c r="O26" s="9">
        <f>N26*M26</f>
        <v>0</v>
      </c>
      <c r="P26" s="3"/>
      <c r="Q26" s="57"/>
      <c r="R26" s="8">
        <v>2</v>
      </c>
      <c r="S26" s="5">
        <f>SUMIF(Collecte!$A:$A,'Calcul de sac'!Q24,Collecte!$AT:$AT)</f>
        <v>0</v>
      </c>
      <c r="T26" s="9">
        <f>S26*R26</f>
        <v>0</v>
      </c>
      <c r="U26" s="3"/>
      <c r="V26" s="57"/>
      <c r="W26" s="8">
        <v>2</v>
      </c>
      <c r="X26" s="5">
        <f>SUMIF(Collecte!$A:$A,'Calcul de sac'!V24,Collecte!$AT:$AT)</f>
        <v>0</v>
      </c>
      <c r="Y26" s="9">
        <f>X26*W26</f>
        <v>0</v>
      </c>
    </row>
    <row r="27" spans="2:26" x14ac:dyDescent="0.2">
      <c r="B27" s="57"/>
      <c r="C27" s="6">
        <v>1</v>
      </c>
      <c r="D27" s="5">
        <f>SUMIF(Collecte!$A:$A,'Calcul de sac'!B24,Collecte!$AR:$AR)</f>
        <v>0</v>
      </c>
      <c r="E27" s="9">
        <f t="shared" ref="E27:E30" si="10">D27*C27</f>
        <v>0</v>
      </c>
      <c r="G27" s="57"/>
      <c r="H27" s="6">
        <v>1</v>
      </c>
      <c r="I27" s="5">
        <f>SUMIF(Collecte!$A:$A,'Calcul de sac'!G24,Collecte!$AR:$AR)</f>
        <v>0</v>
      </c>
      <c r="J27" s="9">
        <f t="shared" ref="J27:J30" si="11">I27*H27</f>
        <v>0</v>
      </c>
      <c r="K27" s="3"/>
      <c r="L27" s="57"/>
      <c r="M27" s="6">
        <v>1</v>
      </c>
      <c r="N27" s="5">
        <f>SUMIF(Collecte!$A:$A,'Calcul de sac'!L24,Collecte!$AR:$AR)</f>
        <v>0</v>
      </c>
      <c r="O27" s="9">
        <f t="shared" ref="O27:O30" si="12">N27*M27</f>
        <v>0</v>
      </c>
      <c r="P27" s="3"/>
      <c r="Q27" s="57"/>
      <c r="R27" s="6">
        <v>1</v>
      </c>
      <c r="S27" s="5">
        <f>SUMIF(Collecte!$A:$A,'Calcul de sac'!Q24,Collecte!$AR:$AR)</f>
        <v>0</v>
      </c>
      <c r="T27" s="9">
        <f t="shared" ref="T27:T30" si="13">S27*R27</f>
        <v>0</v>
      </c>
      <c r="U27" s="3"/>
      <c r="V27" s="57"/>
      <c r="W27" s="6">
        <v>1</v>
      </c>
      <c r="X27" s="5">
        <f>SUMIF(Collecte!$A:$A,'Calcul de sac'!V24,Collecte!$AR:$AR)</f>
        <v>0</v>
      </c>
      <c r="Y27" s="9">
        <f t="shared" ref="Y27:Y30" si="14">X27*W27</f>
        <v>0</v>
      </c>
    </row>
    <row r="28" spans="2:26" x14ac:dyDescent="0.2">
      <c r="B28" s="57"/>
      <c r="C28" s="6">
        <v>0.5</v>
      </c>
      <c r="D28" s="5">
        <f>SUMIF(Collecte!$A:$A,'Calcul de sac'!B24,Collecte!$AP:$AP)</f>
        <v>0</v>
      </c>
      <c r="E28" s="9">
        <f t="shared" si="10"/>
        <v>0</v>
      </c>
      <c r="G28" s="57"/>
      <c r="H28" s="6">
        <v>0.5</v>
      </c>
      <c r="I28" s="5">
        <f>SUMIF(Collecte!$A:$A,'Calcul de sac'!G24,Collecte!$AP:$AP)</f>
        <v>0</v>
      </c>
      <c r="J28" s="9">
        <f t="shared" si="11"/>
        <v>0</v>
      </c>
      <c r="K28" s="3"/>
      <c r="L28" s="57"/>
      <c r="M28" s="6">
        <v>0.5</v>
      </c>
      <c r="N28" s="5">
        <f>SUMIF(Collecte!$A:$A,'Calcul de sac'!L24,Collecte!$AP:$AP)</f>
        <v>0</v>
      </c>
      <c r="O28" s="9">
        <f t="shared" si="12"/>
        <v>0</v>
      </c>
      <c r="P28" s="3"/>
      <c r="Q28" s="57"/>
      <c r="R28" s="6">
        <v>0.5</v>
      </c>
      <c r="S28" s="5">
        <f>SUMIF(Collecte!$A:$A,'Calcul de sac'!Q24,Collecte!$AP:$AP)</f>
        <v>0</v>
      </c>
      <c r="T28" s="9">
        <f t="shared" si="13"/>
        <v>0</v>
      </c>
      <c r="U28" s="3"/>
      <c r="V28" s="57"/>
      <c r="W28" s="6">
        <v>0.5</v>
      </c>
      <c r="X28" s="5">
        <f>SUMIF(Collecte!$A:$A,'Calcul de sac'!V24,Collecte!$AP:$AP)</f>
        <v>0</v>
      </c>
      <c r="Y28" s="9">
        <f t="shared" si="14"/>
        <v>0</v>
      </c>
    </row>
    <row r="29" spans="2:26" x14ac:dyDescent="0.2">
      <c r="B29" s="57"/>
      <c r="C29" s="6">
        <v>0.2</v>
      </c>
      <c r="D29" s="5">
        <f>SUMIF(Collecte!$A:$A,'Calcul de sac'!B24,Collecte!$AL:$AL)</f>
        <v>0</v>
      </c>
      <c r="E29" s="9">
        <f t="shared" si="10"/>
        <v>0</v>
      </c>
      <c r="G29" s="57"/>
      <c r="H29" s="6">
        <v>0.2</v>
      </c>
      <c r="I29" s="5">
        <f>SUMIF(Collecte!$A:$A,'Calcul de sac'!G24,Collecte!$AL:$AL)</f>
        <v>0</v>
      </c>
      <c r="J29" s="9">
        <f t="shared" si="11"/>
        <v>0</v>
      </c>
      <c r="K29" s="3"/>
      <c r="L29" s="57"/>
      <c r="M29" s="6">
        <v>0.2</v>
      </c>
      <c r="N29" s="5">
        <f>SUMIF(Collecte!$A:$A,'Calcul de sac'!L24,Collecte!$AL:$AL)</f>
        <v>0</v>
      </c>
      <c r="O29" s="9">
        <f t="shared" si="12"/>
        <v>0</v>
      </c>
      <c r="P29" s="3"/>
      <c r="Q29" s="57"/>
      <c r="R29" s="6">
        <v>0.2</v>
      </c>
      <c r="S29" s="5">
        <f>SUMIF(Collecte!$A:$A,'Calcul de sac'!Q24,Collecte!$AL:$AL)</f>
        <v>0</v>
      </c>
      <c r="T29" s="9">
        <f t="shared" si="13"/>
        <v>0</v>
      </c>
      <c r="U29" s="3"/>
      <c r="V29" s="57"/>
      <c r="W29" s="6">
        <v>0.2</v>
      </c>
      <c r="X29" s="5">
        <f>SUMIF(Collecte!$A:$A,'Calcul de sac'!V24,Collecte!$AL:$AL)</f>
        <v>0</v>
      </c>
      <c r="Y29" s="9">
        <f t="shared" si="14"/>
        <v>0</v>
      </c>
    </row>
    <row r="30" spans="2:26" x14ac:dyDescent="0.2">
      <c r="B30" s="57"/>
      <c r="C30" s="6">
        <v>0.1</v>
      </c>
      <c r="D30" s="5">
        <f>SUMIF(Collecte!$A:$A,'Calcul de sac'!B24,Collecte!$AJ:$AJ)</f>
        <v>0</v>
      </c>
      <c r="E30" s="9">
        <f t="shared" si="10"/>
        <v>0</v>
      </c>
      <c r="G30" s="57"/>
      <c r="H30" s="6">
        <v>0.1</v>
      </c>
      <c r="I30" s="5">
        <f>SUMIF(Collecte!$A:$A,'Calcul de sac'!G24,Collecte!$AJ:$AJ)</f>
        <v>0</v>
      </c>
      <c r="J30" s="9">
        <f t="shared" si="11"/>
        <v>0</v>
      </c>
      <c r="K30" s="3"/>
      <c r="L30" s="57"/>
      <c r="M30" s="6">
        <v>0.1</v>
      </c>
      <c r="N30" s="5">
        <f>SUMIF(Collecte!$A:$A,'Calcul de sac'!L24,Collecte!$AJ:$AJ)</f>
        <v>0</v>
      </c>
      <c r="O30" s="9">
        <f t="shared" si="12"/>
        <v>0</v>
      </c>
      <c r="P30" s="3"/>
      <c r="Q30" s="57"/>
      <c r="R30" s="6">
        <v>0.1</v>
      </c>
      <c r="S30" s="5">
        <f>SUMIF(Collecte!$A:$A,'Calcul de sac'!Q24,Collecte!$AJ:$AJ)</f>
        <v>0</v>
      </c>
      <c r="T30" s="9">
        <f t="shared" si="13"/>
        <v>0</v>
      </c>
      <c r="U30" s="3"/>
      <c r="V30" s="57"/>
      <c r="W30" s="6">
        <v>0.1</v>
      </c>
      <c r="X30" s="5">
        <f>SUMIF(Collecte!$A:$A,'Calcul de sac'!V24,Collecte!$AJ:$AJ)</f>
        <v>0</v>
      </c>
      <c r="Y30" s="9">
        <f t="shared" si="14"/>
        <v>0</v>
      </c>
    </row>
    <row r="31" spans="2:26" x14ac:dyDescent="0.2">
      <c r="B31" s="58"/>
      <c r="C31" s="21"/>
      <c r="D31" s="18"/>
      <c r="E31" s="19"/>
      <c r="G31" s="58"/>
      <c r="H31" s="21"/>
      <c r="I31" s="18"/>
      <c r="J31" s="19"/>
      <c r="K31" s="3"/>
      <c r="L31" s="58"/>
      <c r="M31" s="21"/>
      <c r="N31" s="18"/>
      <c r="O31" s="19"/>
      <c r="P31" s="3"/>
      <c r="Q31" s="58"/>
      <c r="R31" s="21"/>
      <c r="S31" s="18"/>
      <c r="T31" s="19"/>
      <c r="U31" s="3"/>
      <c r="V31" s="58"/>
      <c r="W31" s="21"/>
      <c r="X31" s="18"/>
      <c r="Y31" s="19"/>
    </row>
    <row r="32" spans="2:26" ht="13.5" thickBot="1" x14ac:dyDescent="0.25">
      <c r="B32" s="57"/>
      <c r="C32" s="54" t="s">
        <v>49</v>
      </c>
      <c r="D32" s="55"/>
      <c r="E32" s="20">
        <f>SUM(E26:E30)</f>
        <v>0</v>
      </c>
      <c r="G32" s="57"/>
      <c r="H32" s="54" t="s">
        <v>49</v>
      </c>
      <c r="I32" s="55"/>
      <c r="J32" s="20">
        <f>SUM(J26:J30)</f>
        <v>0</v>
      </c>
      <c r="K32" s="3"/>
      <c r="L32" s="57"/>
      <c r="M32" s="54" t="s">
        <v>49</v>
      </c>
      <c r="N32" s="55"/>
      <c r="O32" s="20">
        <f>SUM(O26:O30)</f>
        <v>0</v>
      </c>
      <c r="P32" s="3"/>
      <c r="Q32" s="57"/>
      <c r="R32" s="54" t="s">
        <v>49</v>
      </c>
      <c r="S32" s="55"/>
      <c r="T32" s="20">
        <f>SUM(T26:T30)</f>
        <v>0</v>
      </c>
      <c r="U32" s="3"/>
      <c r="V32" s="57"/>
      <c r="W32" s="54" t="s">
        <v>49</v>
      </c>
      <c r="X32" s="55"/>
      <c r="Y32" s="20">
        <f>SUM(Y26:Y30)</f>
        <v>0</v>
      </c>
    </row>
    <row r="33" spans="2:26" ht="13.5" thickBot="1" x14ac:dyDescent="0.25">
      <c r="B33" s="59"/>
      <c r="C33" s="10" t="s">
        <v>48</v>
      </c>
      <c r="D33" s="30">
        <f>SUMIF(Collecte!$A:$A,'Calcul de sac'!B24,Collecte!$AH:$AH)</f>
        <v>0</v>
      </c>
      <c r="E33" s="31"/>
      <c r="F33" s="15"/>
      <c r="G33" s="59"/>
      <c r="H33" s="10" t="s">
        <v>48</v>
      </c>
      <c r="I33" s="30">
        <f>SUMIF(Collecte!$A:$A,'Calcul de sac'!G24,Collecte!$AH:$AH)</f>
        <v>0</v>
      </c>
      <c r="J33" s="31"/>
      <c r="K33" s="3"/>
      <c r="L33" s="59"/>
      <c r="M33" s="10" t="s">
        <v>48</v>
      </c>
      <c r="N33" s="30">
        <f>SUMIF(Collecte!$A:$A,'Calcul de sac'!L24,Collecte!$AH:$AH)</f>
        <v>0</v>
      </c>
      <c r="O33" s="31"/>
      <c r="P33" s="15"/>
      <c r="Q33" s="59"/>
      <c r="R33" s="10" t="s">
        <v>48</v>
      </c>
      <c r="S33" s="30">
        <f>SUMIF(Collecte!$A:$A,'Calcul de sac'!Q24,Collecte!$AH:$AH)</f>
        <v>0</v>
      </c>
      <c r="T33" s="31"/>
      <c r="U33" s="3"/>
      <c r="V33" s="59"/>
      <c r="W33" s="10" t="s">
        <v>48</v>
      </c>
      <c r="X33" s="30">
        <f>SUMIF(Collecte!$A:$A,'Calcul de sac'!V24,Collecte!$AH:$AH)</f>
        <v>0</v>
      </c>
      <c r="Y33" s="31"/>
      <c r="Z33" s="16"/>
    </row>
    <row r="34" spans="2:26" ht="13.5" thickBot="1" x14ac:dyDescent="0.25">
      <c r="C34" s="25"/>
      <c r="H34" s="3"/>
      <c r="J34" s="3"/>
      <c r="K34" s="3"/>
      <c r="M34" s="3"/>
      <c r="O34" s="14"/>
      <c r="P34" s="3"/>
      <c r="R34" s="25"/>
      <c r="T34" s="14"/>
      <c r="U34" s="3"/>
      <c r="W34" s="3"/>
      <c r="X34" s="23"/>
      <c r="Y34" s="14"/>
    </row>
    <row r="35" spans="2:26" ht="13.5" thickBot="1" x14ac:dyDescent="0.25">
      <c r="B35" s="32">
        <v>16</v>
      </c>
      <c r="C35" s="33"/>
      <c r="D35" s="22"/>
      <c r="E35" s="24"/>
      <c r="F35" s="15"/>
      <c r="G35" s="32">
        <v>17</v>
      </c>
      <c r="H35" s="33"/>
      <c r="I35" s="22"/>
      <c r="J35" s="24"/>
      <c r="K35" s="15"/>
      <c r="L35" s="32">
        <v>18</v>
      </c>
      <c r="M35" s="33"/>
      <c r="N35" s="22"/>
      <c r="O35" s="24"/>
      <c r="P35" s="15"/>
      <c r="Q35" s="32">
        <v>19</v>
      </c>
      <c r="R35" s="33"/>
      <c r="S35" s="22"/>
      <c r="T35" s="24"/>
      <c r="U35" s="15"/>
      <c r="V35" s="32">
        <v>20</v>
      </c>
      <c r="W35" s="33"/>
      <c r="X35" s="22"/>
      <c r="Y35" s="24"/>
      <c r="Z35" s="16"/>
    </row>
    <row r="36" spans="2:26" ht="13.5" thickBot="1" x14ac:dyDescent="0.25">
      <c r="B36" s="56" t="s">
        <v>50</v>
      </c>
      <c r="C36" s="33"/>
      <c r="D36" s="29" t="s">
        <v>46</v>
      </c>
      <c r="E36" s="17" t="s">
        <v>47</v>
      </c>
      <c r="G36" s="56" t="s">
        <v>50</v>
      </c>
      <c r="H36" s="33"/>
      <c r="I36" s="29" t="s">
        <v>46</v>
      </c>
      <c r="J36" s="17" t="s">
        <v>47</v>
      </c>
      <c r="K36" s="3"/>
      <c r="L36" s="56" t="s">
        <v>50</v>
      </c>
      <c r="M36" s="33"/>
      <c r="N36" s="29" t="s">
        <v>46</v>
      </c>
      <c r="O36" s="17" t="s">
        <v>47</v>
      </c>
      <c r="P36" s="3"/>
      <c r="Q36" s="56" t="s">
        <v>50</v>
      </c>
      <c r="R36" s="33"/>
      <c r="S36" s="29" t="s">
        <v>46</v>
      </c>
      <c r="T36" s="17" t="s">
        <v>47</v>
      </c>
      <c r="U36" s="3"/>
      <c r="V36" s="56" t="s">
        <v>50</v>
      </c>
      <c r="W36" s="33"/>
      <c r="X36" s="29" t="s">
        <v>46</v>
      </c>
      <c r="Y36" s="17" t="s">
        <v>47</v>
      </c>
    </row>
    <row r="37" spans="2:26" x14ac:dyDescent="0.2">
      <c r="B37" s="57"/>
      <c r="C37" s="8">
        <v>2</v>
      </c>
      <c r="D37" s="5">
        <f>SUMIF(Collecte!$A:$A,'Calcul de sac'!B35,Collecte!$AT:$AT)</f>
        <v>0</v>
      </c>
      <c r="E37" s="9">
        <f>D37*C37</f>
        <v>0</v>
      </c>
      <c r="G37" s="57"/>
      <c r="H37" s="8">
        <v>2</v>
      </c>
      <c r="I37" s="5">
        <f>SUMIF(Collecte!$A:$A,'Calcul de sac'!G35,Collecte!$AT:$AT)</f>
        <v>0</v>
      </c>
      <c r="J37" s="9">
        <f>I37*H37</f>
        <v>0</v>
      </c>
      <c r="K37" s="3"/>
      <c r="L37" s="57"/>
      <c r="M37" s="8">
        <v>2</v>
      </c>
      <c r="N37" s="5">
        <f>SUMIF(Collecte!$A:$A,'Calcul de sac'!L35,Collecte!$AT:$AT)</f>
        <v>0</v>
      </c>
      <c r="O37" s="9">
        <f>N37*M37</f>
        <v>0</v>
      </c>
      <c r="P37" s="3"/>
      <c r="Q37" s="57"/>
      <c r="R37" s="8">
        <v>2</v>
      </c>
      <c r="S37" s="5">
        <f>SUMIF(Collecte!$A:$A,'Calcul de sac'!Q35,Collecte!$AT:$AT)</f>
        <v>0</v>
      </c>
      <c r="T37" s="9">
        <f>S37*R37</f>
        <v>0</v>
      </c>
      <c r="U37" s="3"/>
      <c r="V37" s="57"/>
      <c r="W37" s="8">
        <v>2</v>
      </c>
      <c r="X37" s="5">
        <f>SUMIF(Collecte!$A:$A,'Calcul de sac'!V35,Collecte!$AT:$AT)</f>
        <v>0</v>
      </c>
      <c r="Y37" s="9">
        <f>X37*W37</f>
        <v>0</v>
      </c>
    </row>
    <row r="38" spans="2:26" x14ac:dyDescent="0.2">
      <c r="B38" s="57"/>
      <c r="C38" s="6">
        <v>1</v>
      </c>
      <c r="D38" s="5">
        <f>SUMIF(Collecte!$A:$A,'Calcul de sac'!B35,Collecte!$AR:$AR)</f>
        <v>0</v>
      </c>
      <c r="E38" s="9">
        <f t="shared" ref="E38:E41" si="15">D38*C38</f>
        <v>0</v>
      </c>
      <c r="G38" s="57"/>
      <c r="H38" s="6">
        <v>1</v>
      </c>
      <c r="I38" s="5">
        <f>SUMIF(Collecte!$A:$A,'Calcul de sac'!G35,Collecte!$AR:$AR)</f>
        <v>0</v>
      </c>
      <c r="J38" s="9">
        <f t="shared" ref="J38:J41" si="16">I38*H38</f>
        <v>0</v>
      </c>
      <c r="K38" s="3"/>
      <c r="L38" s="57"/>
      <c r="M38" s="6">
        <v>1</v>
      </c>
      <c r="N38" s="5">
        <f>SUMIF(Collecte!$A:$A,'Calcul de sac'!L35,Collecte!$AR:$AR)</f>
        <v>0</v>
      </c>
      <c r="O38" s="9">
        <f t="shared" ref="O38:O41" si="17">N38*M38</f>
        <v>0</v>
      </c>
      <c r="P38" s="3"/>
      <c r="Q38" s="57"/>
      <c r="R38" s="6">
        <v>1</v>
      </c>
      <c r="S38" s="5">
        <f>SUMIF(Collecte!$A:$A,'Calcul de sac'!Q35,Collecte!$AR:$AR)</f>
        <v>0</v>
      </c>
      <c r="T38" s="9">
        <f t="shared" ref="T38:T41" si="18">S38*R38</f>
        <v>0</v>
      </c>
      <c r="U38" s="3"/>
      <c r="V38" s="57"/>
      <c r="W38" s="6">
        <v>1</v>
      </c>
      <c r="X38" s="5">
        <f>SUMIF(Collecte!$A:$A,'Calcul de sac'!V35,Collecte!$AR:$AR)</f>
        <v>0</v>
      </c>
      <c r="Y38" s="9">
        <f t="shared" ref="Y38:Y41" si="19">X38*W38</f>
        <v>0</v>
      </c>
    </row>
    <row r="39" spans="2:26" x14ac:dyDescent="0.2">
      <c r="B39" s="57"/>
      <c r="C39" s="6">
        <v>0.5</v>
      </c>
      <c r="D39" s="5">
        <f>SUMIF(Collecte!$A:$A,'Calcul de sac'!B35,Collecte!$AP:$AP)</f>
        <v>0</v>
      </c>
      <c r="E39" s="9">
        <f t="shared" si="15"/>
        <v>0</v>
      </c>
      <c r="G39" s="57"/>
      <c r="H39" s="6">
        <v>0.5</v>
      </c>
      <c r="I39" s="5">
        <f>SUMIF(Collecte!$A:$A,'Calcul de sac'!G35,Collecte!$AP:$AP)</f>
        <v>0</v>
      </c>
      <c r="J39" s="9">
        <f t="shared" si="16"/>
        <v>0</v>
      </c>
      <c r="K39" s="3"/>
      <c r="L39" s="57"/>
      <c r="M39" s="6">
        <v>0.5</v>
      </c>
      <c r="N39" s="5">
        <f>SUMIF(Collecte!$A:$A,'Calcul de sac'!L35,Collecte!$AP:$AP)</f>
        <v>0</v>
      </c>
      <c r="O39" s="9">
        <f t="shared" si="17"/>
        <v>0</v>
      </c>
      <c r="P39" s="3"/>
      <c r="Q39" s="57"/>
      <c r="R39" s="6">
        <v>0.5</v>
      </c>
      <c r="S39" s="5">
        <f>SUMIF(Collecte!$A:$A,'Calcul de sac'!Q35,Collecte!$AP:$AP)</f>
        <v>0</v>
      </c>
      <c r="T39" s="9">
        <f t="shared" si="18"/>
        <v>0</v>
      </c>
      <c r="U39" s="3"/>
      <c r="V39" s="57"/>
      <c r="W39" s="6">
        <v>0.5</v>
      </c>
      <c r="X39" s="5">
        <f>SUMIF(Collecte!$A:$A,'Calcul de sac'!V35,Collecte!$AP:$AP)</f>
        <v>0</v>
      </c>
      <c r="Y39" s="9">
        <f t="shared" si="19"/>
        <v>0</v>
      </c>
    </row>
    <row r="40" spans="2:26" x14ac:dyDescent="0.2">
      <c r="B40" s="57"/>
      <c r="C40" s="6">
        <v>0.2</v>
      </c>
      <c r="D40" s="5">
        <f>SUMIF(Collecte!$A:$A,'Calcul de sac'!B35,Collecte!$AL:$AL)</f>
        <v>0</v>
      </c>
      <c r="E40" s="9">
        <f t="shared" si="15"/>
        <v>0</v>
      </c>
      <c r="G40" s="57"/>
      <c r="H40" s="6">
        <v>0.2</v>
      </c>
      <c r="I40" s="5">
        <f>SUMIF(Collecte!$A:$A,'Calcul de sac'!G35,Collecte!$AL:$AL)</f>
        <v>0</v>
      </c>
      <c r="J40" s="9">
        <f t="shared" si="16"/>
        <v>0</v>
      </c>
      <c r="K40" s="3"/>
      <c r="L40" s="57"/>
      <c r="M40" s="6">
        <v>0.2</v>
      </c>
      <c r="N40" s="5">
        <f>SUMIF(Collecte!$A:$A,'Calcul de sac'!L35,Collecte!$AL:$AL)</f>
        <v>0</v>
      </c>
      <c r="O40" s="9">
        <f t="shared" si="17"/>
        <v>0</v>
      </c>
      <c r="P40" s="3"/>
      <c r="Q40" s="57"/>
      <c r="R40" s="6">
        <v>0.2</v>
      </c>
      <c r="S40" s="5">
        <f>SUMIF(Collecte!$A:$A,'Calcul de sac'!Q35,Collecte!$AL:$AL)</f>
        <v>0</v>
      </c>
      <c r="T40" s="9">
        <f t="shared" si="18"/>
        <v>0</v>
      </c>
      <c r="U40" s="3"/>
      <c r="V40" s="57"/>
      <c r="W40" s="6">
        <v>0.2</v>
      </c>
      <c r="X40" s="5">
        <f>SUMIF(Collecte!$A:$A,'Calcul de sac'!V35,Collecte!$AL:$AL)</f>
        <v>0</v>
      </c>
      <c r="Y40" s="9">
        <f t="shared" si="19"/>
        <v>0</v>
      </c>
    </row>
    <row r="41" spans="2:26" x14ac:dyDescent="0.2">
      <c r="B41" s="57"/>
      <c r="C41" s="6">
        <v>0.1</v>
      </c>
      <c r="D41" s="5">
        <f>SUMIF(Collecte!$A:$A,'Calcul de sac'!B35,Collecte!$AJ:$AJ)</f>
        <v>0</v>
      </c>
      <c r="E41" s="9">
        <f t="shared" si="15"/>
        <v>0</v>
      </c>
      <c r="G41" s="57"/>
      <c r="H41" s="6">
        <v>0.1</v>
      </c>
      <c r="I41" s="5">
        <f>SUMIF(Collecte!$A:$A,'Calcul de sac'!G35,Collecte!$AJ:$AJ)</f>
        <v>0</v>
      </c>
      <c r="J41" s="9">
        <f t="shared" si="16"/>
        <v>0</v>
      </c>
      <c r="K41" s="3"/>
      <c r="L41" s="57"/>
      <c r="M41" s="6">
        <v>0.1</v>
      </c>
      <c r="N41" s="5">
        <f>SUMIF(Collecte!$A:$A,'Calcul de sac'!L35,Collecte!$AJ:$AJ)</f>
        <v>0</v>
      </c>
      <c r="O41" s="9">
        <f t="shared" si="17"/>
        <v>0</v>
      </c>
      <c r="P41" s="3"/>
      <c r="Q41" s="57"/>
      <c r="R41" s="6">
        <v>0.1</v>
      </c>
      <c r="S41" s="5">
        <f>SUMIF(Collecte!$A:$A,'Calcul de sac'!Q35,Collecte!$AJ:$AJ)</f>
        <v>0</v>
      </c>
      <c r="T41" s="9">
        <f t="shared" si="18"/>
        <v>0</v>
      </c>
      <c r="U41" s="3"/>
      <c r="V41" s="57"/>
      <c r="W41" s="6">
        <v>0.1</v>
      </c>
      <c r="X41" s="5">
        <f>SUMIF(Collecte!$A:$A,'Calcul de sac'!V35,Collecte!$AJ:$AJ)</f>
        <v>0</v>
      </c>
      <c r="Y41" s="9">
        <f t="shared" si="19"/>
        <v>0</v>
      </c>
    </row>
    <row r="42" spans="2:26" x14ac:dyDescent="0.2">
      <c r="B42" s="58"/>
      <c r="C42" s="21"/>
      <c r="D42" s="18"/>
      <c r="E42" s="19"/>
      <c r="G42" s="58"/>
      <c r="H42" s="21"/>
      <c r="I42" s="18"/>
      <c r="J42" s="19"/>
      <c r="K42" s="3"/>
      <c r="L42" s="58"/>
      <c r="M42" s="21"/>
      <c r="N42" s="18"/>
      <c r="O42" s="19"/>
      <c r="P42" s="3"/>
      <c r="Q42" s="58"/>
      <c r="R42" s="21"/>
      <c r="S42" s="18"/>
      <c r="T42" s="19"/>
      <c r="U42" s="3"/>
      <c r="V42" s="58"/>
      <c r="W42" s="21"/>
      <c r="X42" s="18"/>
      <c r="Y42" s="19"/>
    </row>
    <row r="43" spans="2:26" ht="13.5" thickBot="1" x14ac:dyDescent="0.25">
      <c r="B43" s="57"/>
      <c r="C43" s="54" t="s">
        <v>49</v>
      </c>
      <c r="D43" s="55"/>
      <c r="E43" s="20">
        <f>SUM(E37:E41)</f>
        <v>0</v>
      </c>
      <c r="G43" s="57"/>
      <c r="H43" s="54" t="s">
        <v>49</v>
      </c>
      <c r="I43" s="55"/>
      <c r="J43" s="20">
        <f>SUM(J37:J41)</f>
        <v>0</v>
      </c>
      <c r="K43" s="3"/>
      <c r="L43" s="57"/>
      <c r="M43" s="54" t="s">
        <v>49</v>
      </c>
      <c r="N43" s="55"/>
      <c r="O43" s="20">
        <f>SUM(O37:O41)</f>
        <v>0</v>
      </c>
      <c r="P43" s="3"/>
      <c r="Q43" s="57"/>
      <c r="R43" s="54" t="s">
        <v>49</v>
      </c>
      <c r="S43" s="55"/>
      <c r="T43" s="20">
        <f>SUM(T37:T41)</f>
        <v>0</v>
      </c>
      <c r="U43" s="3"/>
      <c r="V43" s="57"/>
      <c r="W43" s="54" t="s">
        <v>49</v>
      </c>
      <c r="X43" s="55"/>
      <c r="Y43" s="11">
        <f>SUM(Y37:Y41)</f>
        <v>0</v>
      </c>
    </row>
    <row r="44" spans="2:26" ht="13.5" thickBot="1" x14ac:dyDescent="0.25">
      <c r="B44" s="59"/>
      <c r="C44" s="10" t="s">
        <v>48</v>
      </c>
      <c r="D44" s="30">
        <f>SUMIF(Collecte!$A:$A,'Calcul de sac'!B35,Collecte!$AH:$AH)</f>
        <v>0</v>
      </c>
      <c r="E44" s="31"/>
      <c r="F44" s="15"/>
      <c r="G44" s="59"/>
      <c r="H44" s="10" t="s">
        <v>48</v>
      </c>
      <c r="I44" s="30">
        <f>SUMIF(Collecte!$A:$A,'Calcul de sac'!G35,Collecte!$AH:$AH)</f>
        <v>0</v>
      </c>
      <c r="J44" s="31"/>
      <c r="K44" s="15"/>
      <c r="L44" s="59"/>
      <c r="M44" s="10" t="s">
        <v>48</v>
      </c>
      <c r="N44" s="30">
        <f>SUMIF(Collecte!$A:$A,'Calcul de sac'!L35,Collecte!$AH:$AH)</f>
        <v>0</v>
      </c>
      <c r="O44" s="31"/>
      <c r="P44" s="15"/>
      <c r="Q44" s="59"/>
      <c r="R44" s="10" t="s">
        <v>48</v>
      </c>
      <c r="S44" s="27">
        <f>SUMIF(Collecte!$A:$A,'Calcul de sac'!Q35,Collecte!$AH:$AH)</f>
        <v>0</v>
      </c>
      <c r="T44" s="31"/>
      <c r="U44" s="15"/>
      <c r="V44" s="59"/>
      <c r="W44" s="10" t="s">
        <v>48</v>
      </c>
      <c r="X44" s="30">
        <f>SUMIF(Collecte!$A:$A,'Calcul de sac'!V35,Collecte!$AH:$AH)</f>
        <v>0</v>
      </c>
      <c r="Y44" s="31"/>
    </row>
    <row r="45" spans="2:26" x14ac:dyDescent="0.2">
      <c r="O45" s="16"/>
      <c r="T45" s="16"/>
      <c r="Y45" s="16"/>
    </row>
    <row r="46" spans="2:26" ht="13.5" thickBot="1" x14ac:dyDescent="0.25"/>
    <row r="47" spans="2:26" ht="13.5" thickBot="1" x14ac:dyDescent="0.25">
      <c r="B47" s="63" t="s">
        <v>52</v>
      </c>
      <c r="C47" s="64"/>
      <c r="D47" s="64"/>
      <c r="E47" s="64"/>
      <c r="F47" s="64"/>
      <c r="G47" s="64"/>
      <c r="H47" s="64"/>
      <c r="I47" s="64"/>
      <c r="J47" s="64"/>
      <c r="K47" s="64"/>
      <c r="L47" s="64"/>
      <c r="M47" s="64"/>
      <c r="N47" s="65">
        <f>SUM(D11+I11+N11+S11+X11+X22+S22+N22+I22+D22+D33+I33+N33+S33+X33+X44+S44+N44+I44+D44)</f>
        <v>3</v>
      </c>
      <c r="O47" s="65"/>
      <c r="P47" s="65"/>
      <c r="Q47" s="65"/>
      <c r="R47" s="65"/>
      <c r="S47" s="65"/>
      <c r="T47" s="65"/>
      <c r="U47" s="65"/>
      <c r="V47" s="65"/>
      <c r="W47" s="65"/>
      <c r="X47" s="65"/>
      <c r="Y47" s="66"/>
    </row>
    <row r="48" spans="2:26" x14ac:dyDescent="0.2">
      <c r="B48" s="67" t="s">
        <v>51</v>
      </c>
      <c r="C48" s="68"/>
      <c r="D48" s="68"/>
      <c r="E48" s="68"/>
      <c r="F48" s="68"/>
      <c r="G48" s="68"/>
      <c r="H48" s="68"/>
      <c r="I48" s="68"/>
      <c r="J48" s="68"/>
      <c r="K48" s="68"/>
      <c r="L48" s="68"/>
      <c r="M48" s="68"/>
      <c r="N48" s="68"/>
      <c r="O48" s="68"/>
      <c r="P48" s="68"/>
      <c r="Q48" s="68"/>
      <c r="R48" s="68"/>
      <c r="S48" s="68"/>
      <c r="T48" s="68"/>
      <c r="U48" s="68"/>
      <c r="V48" s="68"/>
      <c r="W48" s="68"/>
      <c r="X48" s="68"/>
      <c r="Y48" s="69"/>
    </row>
    <row r="49" spans="2:25" ht="13.5" thickBot="1" x14ac:dyDescent="0.25">
      <c r="B49" s="60">
        <f>SUM(E10+J10+O10+T10+Y10+Y21+T21+O21+J21+E21+E32+J32+O32+T32+Y32+Y43+T43+O43+J43+E43)</f>
        <v>7820.5</v>
      </c>
      <c r="C49" s="61"/>
      <c r="D49" s="61"/>
      <c r="E49" s="61"/>
      <c r="F49" s="61"/>
      <c r="G49" s="61"/>
      <c r="H49" s="61"/>
      <c r="I49" s="61"/>
      <c r="J49" s="61"/>
      <c r="K49" s="61"/>
      <c r="L49" s="61"/>
      <c r="M49" s="61"/>
      <c r="N49" s="61"/>
      <c r="O49" s="61"/>
      <c r="P49" s="61"/>
      <c r="Q49" s="61"/>
      <c r="R49" s="61"/>
      <c r="S49" s="61"/>
      <c r="T49" s="61"/>
      <c r="U49" s="61"/>
      <c r="V49" s="61"/>
      <c r="W49" s="61"/>
      <c r="X49" s="61"/>
      <c r="Y49" s="62"/>
    </row>
  </sheetData>
  <mergeCells count="44">
    <mergeCell ref="B3:B11"/>
    <mergeCell ref="G3:G11"/>
    <mergeCell ref="L3:L11"/>
    <mergeCell ref="Q3:Q11"/>
    <mergeCell ref="V3:V11"/>
    <mergeCell ref="C10:D10"/>
    <mergeCell ref="H10:I10"/>
    <mergeCell ref="M10:N10"/>
    <mergeCell ref="R10:S10"/>
    <mergeCell ref="B14:B22"/>
    <mergeCell ref="B25:B33"/>
    <mergeCell ref="G25:G33"/>
    <mergeCell ref="L25:L33"/>
    <mergeCell ref="Q25:Q33"/>
    <mergeCell ref="B49:Y49"/>
    <mergeCell ref="B47:M47"/>
    <mergeCell ref="N47:Y47"/>
    <mergeCell ref="W43:X43"/>
    <mergeCell ref="R43:S43"/>
    <mergeCell ref="M43:N43"/>
    <mergeCell ref="H43:I43"/>
    <mergeCell ref="C43:D43"/>
    <mergeCell ref="V36:V44"/>
    <mergeCell ref="Q36:Q44"/>
    <mergeCell ref="L36:L44"/>
    <mergeCell ref="G36:G44"/>
    <mergeCell ref="B36:B44"/>
    <mergeCell ref="B48:Y48"/>
    <mergeCell ref="W10:X10"/>
    <mergeCell ref="C32:D32"/>
    <mergeCell ref="H32:I32"/>
    <mergeCell ref="M32:N32"/>
    <mergeCell ref="R32:S32"/>
    <mergeCell ref="W32:X32"/>
    <mergeCell ref="W21:X21"/>
    <mergeCell ref="R21:S21"/>
    <mergeCell ref="M21:N21"/>
    <mergeCell ref="H21:I21"/>
    <mergeCell ref="C21:D21"/>
    <mergeCell ref="V14:V22"/>
    <mergeCell ref="Q14:Q22"/>
    <mergeCell ref="L14:L22"/>
    <mergeCell ref="G14:G22"/>
    <mergeCell ref="V25:V33"/>
  </mergeCells>
  <conditionalFormatting sqref="A1:XFD1048576">
    <cfRule type="cellIs" dxfId="0" priority="1" operator="equal">
      <formula>0</formula>
    </cfRule>
  </conditionalFormatting>
  <printOptions horizontalCentered="1" verticalCentered="1"/>
  <pageMargins left="0" right="0" top="0" bottom="0" header="0" footer="0"/>
  <pageSetup paperSize="9" scale="94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>
    <pageSetUpPr fitToPage="1"/>
  </sheetPr>
  <dimension ref="A2:H47"/>
  <sheetViews>
    <sheetView topLeftCell="A22" zoomScale="90" zoomScaleNormal="90" workbookViewId="0">
      <selection activeCell="C31" sqref="C31:E31"/>
    </sheetView>
  </sheetViews>
  <sheetFormatPr defaultColWidth="11.42578125" defaultRowHeight="12.75" x14ac:dyDescent="0.2"/>
  <sheetData>
    <row r="2" spans="1:8" ht="18" x14ac:dyDescent="0.25">
      <c r="B2" s="82" t="s">
        <v>53</v>
      </c>
      <c r="C2" s="82"/>
      <c r="D2" s="82"/>
      <c r="E2" s="82"/>
      <c r="F2" s="82"/>
      <c r="G2" s="82"/>
      <c r="H2" s="82"/>
    </row>
    <row r="3" spans="1:8" ht="18" x14ac:dyDescent="0.25">
      <c r="B3" s="83" t="s">
        <v>54</v>
      </c>
      <c r="C3" s="83"/>
      <c r="D3" s="83"/>
      <c r="E3" s="83"/>
      <c r="F3" s="83"/>
      <c r="G3" s="83"/>
      <c r="H3" s="83"/>
    </row>
    <row r="5" spans="1:8" ht="23.25" x14ac:dyDescent="0.35">
      <c r="D5" s="84" t="s">
        <v>55</v>
      </c>
      <c r="E5" s="84"/>
      <c r="F5" s="84"/>
    </row>
    <row r="8" spans="1:8" x14ac:dyDescent="0.2">
      <c r="A8" s="85"/>
      <c r="B8" s="72"/>
      <c r="C8" s="72"/>
      <c r="D8" s="72"/>
      <c r="E8" s="72"/>
      <c r="F8" s="72"/>
      <c r="G8" s="72"/>
      <c r="H8" s="73"/>
    </row>
    <row r="9" spans="1:8" x14ac:dyDescent="0.2">
      <c r="A9" s="86"/>
      <c r="B9" s="87"/>
      <c r="C9" s="87"/>
      <c r="D9" s="87"/>
      <c r="E9" s="87"/>
      <c r="F9" s="87"/>
      <c r="G9" s="87"/>
      <c r="H9" s="88"/>
    </row>
    <row r="10" spans="1:8" x14ac:dyDescent="0.2">
      <c r="A10" s="86"/>
      <c r="B10" s="87"/>
      <c r="C10" s="87"/>
      <c r="D10" s="87"/>
      <c r="E10" s="87"/>
      <c r="F10" s="87"/>
      <c r="G10" s="87"/>
      <c r="H10" s="88"/>
    </row>
    <row r="11" spans="1:8" x14ac:dyDescent="0.2">
      <c r="A11" s="86"/>
      <c r="B11" s="87"/>
      <c r="C11" s="87"/>
      <c r="D11" s="87"/>
      <c r="E11" s="87"/>
      <c r="F11" s="87"/>
      <c r="G11" s="87"/>
      <c r="H11" s="88"/>
    </row>
    <row r="12" spans="1:8" ht="15" x14ac:dyDescent="0.2">
      <c r="A12" s="89" t="s">
        <v>98</v>
      </c>
      <c r="B12" s="90"/>
      <c r="C12" s="90"/>
      <c r="D12" s="90"/>
      <c r="E12" s="90"/>
      <c r="F12" s="90"/>
      <c r="G12" s="90"/>
      <c r="H12" s="91"/>
    </row>
    <row r="13" spans="1:8" ht="15" customHeight="1" x14ac:dyDescent="0.2">
      <c r="A13" s="72" t="s">
        <v>56</v>
      </c>
      <c r="B13" s="72"/>
      <c r="C13" s="72"/>
      <c r="D13" s="72"/>
      <c r="E13" s="72"/>
      <c r="F13" s="72"/>
      <c r="G13" s="72"/>
      <c r="H13" s="72"/>
    </row>
    <row r="14" spans="1:8" ht="15" customHeight="1" x14ac:dyDescent="0.2"/>
    <row r="15" spans="1:8" ht="15" customHeight="1" x14ac:dyDescent="0.2">
      <c r="A15" t="s">
        <v>57</v>
      </c>
      <c r="C15" t="s">
        <v>97</v>
      </c>
    </row>
    <row r="16" spans="1:8" ht="15" customHeight="1" x14ac:dyDescent="0.2"/>
    <row r="17" spans="1:8" ht="15" customHeight="1" x14ac:dyDescent="0.2">
      <c r="A17" t="s">
        <v>58</v>
      </c>
      <c r="C17" t="s">
        <v>61</v>
      </c>
    </row>
    <row r="18" spans="1:8" ht="15" customHeight="1" x14ac:dyDescent="0.2"/>
    <row r="19" spans="1:8" ht="15" customHeight="1" x14ac:dyDescent="0.2">
      <c r="A19" t="s">
        <v>59</v>
      </c>
      <c r="C19" t="s">
        <v>96</v>
      </c>
    </row>
    <row r="20" spans="1:8" ht="15" customHeight="1" x14ac:dyDescent="0.2">
      <c r="A20" t="s">
        <v>60</v>
      </c>
    </row>
    <row r="21" spans="1:8" ht="15" customHeight="1" x14ac:dyDescent="0.2"/>
    <row r="22" spans="1:8" ht="15" customHeight="1" x14ac:dyDescent="0.2"/>
    <row r="23" spans="1:8" ht="15" customHeight="1" x14ac:dyDescent="0.2"/>
    <row r="24" spans="1:8" ht="15" customHeight="1" x14ac:dyDescent="0.2">
      <c r="A24" t="s">
        <v>62</v>
      </c>
      <c r="B24" s="75">
        <f ca="1">TODAY()</f>
        <v>45000</v>
      </c>
      <c r="C24" s="75"/>
    </row>
    <row r="25" spans="1:8" ht="15" customHeight="1" x14ac:dyDescent="0.2"/>
    <row r="26" spans="1:8" s="41" customFormat="1" ht="20.100000000000001" customHeight="1" x14ac:dyDescent="0.2">
      <c r="A26" s="92" t="s">
        <v>55</v>
      </c>
      <c r="B26" s="92"/>
      <c r="C26" s="92"/>
      <c r="D26" s="92"/>
      <c r="E26" s="92"/>
      <c r="F26" s="92"/>
      <c r="G26" s="92"/>
      <c r="H26" s="92"/>
    </row>
    <row r="27" spans="1:8" s="41" customFormat="1" ht="20.100000000000001" customHeight="1" x14ac:dyDescent="0.2">
      <c r="A27" s="79" t="s">
        <v>63</v>
      </c>
      <c r="B27" s="79"/>
      <c r="C27" s="79" t="s">
        <v>64</v>
      </c>
      <c r="D27" s="79"/>
      <c r="E27" s="79"/>
      <c r="F27" s="79" t="s">
        <v>47</v>
      </c>
      <c r="G27" s="79"/>
      <c r="H27" s="79"/>
    </row>
    <row r="28" spans="1:8" s="41" customFormat="1" ht="20.100000000000001" customHeight="1" x14ac:dyDescent="0.2">
      <c r="A28" s="76">
        <v>2</v>
      </c>
      <c r="B28" s="76"/>
      <c r="C28" s="77">
        <f>SUMIFS(Collecte!$AT:$AT,Collecte!$A:$A,Bordereau!$B$40,Collecte!H:H,"&lt;=1600")</f>
        <v>437</v>
      </c>
      <c r="D28" s="77"/>
      <c r="E28" s="77"/>
      <c r="F28" s="78">
        <f>A28*C28</f>
        <v>874</v>
      </c>
      <c r="G28" s="77"/>
      <c r="H28" s="77"/>
    </row>
    <row r="29" spans="1:8" s="41" customFormat="1" ht="20.100000000000001" customHeight="1" x14ac:dyDescent="0.2">
      <c r="A29" s="76">
        <v>1</v>
      </c>
      <c r="B29" s="76"/>
      <c r="C29" s="77">
        <f>SUMIFS(Collecte!$AR:$AR,Collecte!$A:$A,Bordereau!$B$40,Collecte!H:H,"&lt;=1600")</f>
        <v>745</v>
      </c>
      <c r="D29" s="77"/>
      <c r="E29" s="77"/>
      <c r="F29" s="78">
        <f t="shared" ref="F29:F32" si="0">A29*C29</f>
        <v>745</v>
      </c>
      <c r="G29" s="77"/>
      <c r="H29" s="77"/>
    </row>
    <row r="30" spans="1:8" s="41" customFormat="1" ht="20.100000000000001" customHeight="1" x14ac:dyDescent="0.2">
      <c r="A30" s="76">
        <v>0.5</v>
      </c>
      <c r="B30" s="76"/>
      <c r="C30" s="77">
        <f>SUMIFS(Collecte!$AP:$AP,Collecte!$A:$A,Bordereau!$B$40,Collecte!H:H,"&lt;=1600")</f>
        <v>844</v>
      </c>
      <c r="D30" s="77"/>
      <c r="E30" s="77"/>
      <c r="F30" s="78">
        <f t="shared" si="0"/>
        <v>422</v>
      </c>
      <c r="G30" s="77"/>
      <c r="H30" s="77"/>
    </row>
    <row r="31" spans="1:8" s="41" customFormat="1" ht="20.100000000000001" customHeight="1" x14ac:dyDescent="0.2">
      <c r="A31" s="76">
        <v>0.2</v>
      </c>
      <c r="B31" s="76"/>
      <c r="C31" s="77">
        <f>SUMIFS(Collecte!$AL:$AL,Collecte!$A:$A,Bordereau!$B$40,Collecte!H:H,"&lt;=1600")</f>
        <v>913</v>
      </c>
      <c r="D31" s="77"/>
      <c r="E31" s="77"/>
      <c r="F31" s="78">
        <f t="shared" si="0"/>
        <v>182.60000000000002</v>
      </c>
      <c r="G31" s="77"/>
      <c r="H31" s="77"/>
    </row>
    <row r="32" spans="1:8" s="41" customFormat="1" ht="20.100000000000001" customHeight="1" x14ac:dyDescent="0.2">
      <c r="A32" s="76">
        <v>0.1</v>
      </c>
      <c r="B32" s="76"/>
      <c r="C32" s="77">
        <f>SUMIFS(Collecte!$AJ:$AJ,Collecte!$A:$A,Bordereau!$B$40,Collecte!H:H,"&lt;=1600")</f>
        <v>622</v>
      </c>
      <c r="D32" s="77"/>
      <c r="E32" s="77"/>
      <c r="F32" s="78">
        <f t="shared" si="0"/>
        <v>62.2</v>
      </c>
      <c r="G32" s="77"/>
      <c r="H32" s="77"/>
    </row>
    <row r="33" spans="1:8" s="41" customFormat="1" ht="20.100000000000001" customHeight="1" x14ac:dyDescent="0.2">
      <c r="A33" s="76">
        <v>0.05</v>
      </c>
      <c r="B33" s="76"/>
      <c r="C33" s="77"/>
      <c r="D33" s="77"/>
      <c r="E33" s="77"/>
      <c r="F33" s="78"/>
      <c r="G33" s="77"/>
      <c r="H33" s="77"/>
    </row>
    <row r="34" spans="1:8" s="41" customFormat="1" ht="20.100000000000001" customHeight="1" x14ac:dyDescent="0.2">
      <c r="A34" s="76">
        <v>0.02</v>
      </c>
      <c r="B34" s="76"/>
      <c r="C34" s="77"/>
      <c r="D34" s="77"/>
      <c r="E34" s="77"/>
      <c r="F34" s="78"/>
      <c r="G34" s="77"/>
      <c r="H34" s="77"/>
    </row>
    <row r="35" spans="1:8" s="41" customFormat="1" ht="20.100000000000001" customHeight="1" x14ac:dyDescent="0.2">
      <c r="A35" s="76">
        <v>0.01</v>
      </c>
      <c r="B35" s="76"/>
      <c r="C35" s="77"/>
      <c r="D35" s="77"/>
      <c r="E35" s="77"/>
      <c r="F35" s="78"/>
      <c r="G35" s="77"/>
      <c r="H35" s="77"/>
    </row>
    <row r="36" spans="1:8" s="41" customFormat="1" ht="20.100000000000001" customHeight="1" x14ac:dyDescent="0.2">
      <c r="A36" s="79" t="s">
        <v>65</v>
      </c>
      <c r="B36" s="79"/>
      <c r="C36" s="80">
        <f>SUM(C28:E35)</f>
        <v>3561</v>
      </c>
      <c r="D36" s="80"/>
      <c r="E36" s="80"/>
      <c r="F36" s="81">
        <f>SUM(F28:H35)</f>
        <v>2285.7999999999997</v>
      </c>
      <c r="G36" s="81"/>
      <c r="H36" s="81"/>
    </row>
    <row r="37" spans="1:8" ht="15" customHeight="1" x14ac:dyDescent="0.2"/>
    <row r="38" spans="1:8" ht="15" customHeight="1" x14ac:dyDescent="0.2">
      <c r="A38" t="s">
        <v>66</v>
      </c>
    </row>
    <row r="39" spans="1:8" ht="15" customHeight="1" x14ac:dyDescent="0.2"/>
    <row r="40" spans="1:8" ht="15" customHeight="1" x14ac:dyDescent="0.2">
      <c r="A40" t="s">
        <v>69</v>
      </c>
      <c r="B40" s="53">
        <v>4</v>
      </c>
      <c r="E40" s="70" t="s">
        <v>67</v>
      </c>
      <c r="F40" s="71"/>
      <c r="G40" s="72"/>
      <c r="H40" s="73"/>
    </row>
    <row r="41" spans="1:8" ht="15" customHeight="1" x14ac:dyDescent="0.2">
      <c r="E41" s="35"/>
      <c r="F41" s="36"/>
      <c r="G41" s="36"/>
      <c r="H41" s="37"/>
    </row>
    <row r="42" spans="1:8" ht="15" customHeight="1" x14ac:dyDescent="0.2">
      <c r="E42" s="35" t="s">
        <v>68</v>
      </c>
      <c r="F42" s="36"/>
      <c r="G42" s="36"/>
      <c r="H42" s="37"/>
    </row>
    <row r="43" spans="1:8" ht="15" customHeight="1" x14ac:dyDescent="0.2">
      <c r="E43" s="35"/>
      <c r="F43" s="36"/>
      <c r="G43" s="36"/>
      <c r="H43" s="37"/>
    </row>
    <row r="44" spans="1:8" ht="15" customHeight="1" x14ac:dyDescent="0.2">
      <c r="E44" s="35"/>
      <c r="F44" s="36"/>
      <c r="G44" s="36"/>
      <c r="H44" s="37"/>
    </row>
    <row r="45" spans="1:8" ht="15" customHeight="1" x14ac:dyDescent="0.2">
      <c r="E45" s="38"/>
      <c r="F45" s="39"/>
      <c r="G45" s="39"/>
      <c r="H45" s="40"/>
    </row>
    <row r="46" spans="1:8" ht="15" customHeight="1" x14ac:dyDescent="0.2"/>
    <row r="47" spans="1:8" ht="25.5" customHeight="1" x14ac:dyDescent="0.2">
      <c r="A47" s="74"/>
      <c r="B47" s="74"/>
      <c r="C47" s="74"/>
      <c r="D47" s="74"/>
      <c r="E47" s="74"/>
      <c r="F47" s="74"/>
      <c r="G47" s="74"/>
      <c r="H47" s="74"/>
    </row>
  </sheetData>
  <mergeCells count="41">
    <mergeCell ref="B2:H2"/>
    <mergeCell ref="B3:H3"/>
    <mergeCell ref="D5:F5"/>
    <mergeCell ref="A28:B28"/>
    <mergeCell ref="C28:E28"/>
    <mergeCell ref="F28:H28"/>
    <mergeCell ref="A8:H11"/>
    <mergeCell ref="A12:H12"/>
    <mergeCell ref="A13:H13"/>
    <mergeCell ref="A26:H26"/>
    <mergeCell ref="A27:B27"/>
    <mergeCell ref="F27:H27"/>
    <mergeCell ref="C27:E27"/>
    <mergeCell ref="A29:B29"/>
    <mergeCell ref="C29:E29"/>
    <mergeCell ref="F29:H29"/>
    <mergeCell ref="A30:B30"/>
    <mergeCell ref="C30:E30"/>
    <mergeCell ref="F30:H30"/>
    <mergeCell ref="A31:B31"/>
    <mergeCell ref="C31:E31"/>
    <mergeCell ref="F31:H31"/>
    <mergeCell ref="A32:B32"/>
    <mergeCell ref="C32:E32"/>
    <mergeCell ref="F32:H32"/>
    <mergeCell ref="E40:F40"/>
    <mergeCell ref="G40:H40"/>
    <mergeCell ref="A47:H47"/>
    <mergeCell ref="B24:C24"/>
    <mergeCell ref="A35:B35"/>
    <mergeCell ref="C35:E35"/>
    <mergeCell ref="F35:H35"/>
    <mergeCell ref="A36:B36"/>
    <mergeCell ref="C36:E36"/>
    <mergeCell ref="F36:H36"/>
    <mergeCell ref="A33:B33"/>
    <mergeCell ref="C33:E33"/>
    <mergeCell ref="F33:H33"/>
    <mergeCell ref="A34:B34"/>
    <mergeCell ref="C34:E34"/>
    <mergeCell ref="F34:H34"/>
  </mergeCells>
  <printOptions horizontalCentered="1" verticalCentered="1"/>
  <pageMargins left="0" right="0" top="0" bottom="0" header="0" footer="0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3</vt:i4>
      </vt:variant>
    </vt:vector>
  </HeadingPairs>
  <TitlesOfParts>
    <vt:vector size="6" baseType="lpstr">
      <vt:lpstr>Collecte</vt:lpstr>
      <vt:lpstr>Calcul de sac</vt:lpstr>
      <vt:lpstr>Bordereau</vt:lpstr>
      <vt:lpstr>Bordereau!Print_Area</vt:lpstr>
      <vt:lpstr>'Calcul de sac'!Print_Area</vt:lpstr>
      <vt:lpstr>Collecte!Print_Area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DZIADKOWIAK Martial</dc:creator>
  <cp:lastModifiedBy>Nathan Gurnet</cp:lastModifiedBy>
  <cp:lastPrinted>2023-03-14T08:16:01Z</cp:lastPrinted>
  <dcterms:created xsi:type="dcterms:W3CDTF">2021-07-28T07:21:16Z</dcterms:created>
  <dcterms:modified xsi:type="dcterms:W3CDTF">2023-03-15T15:09:44Z</dcterms:modified>
</cp:coreProperties>
</file>