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-15" yWindow="-15" windowWidth="19260" windowHeight="11550"/>
  </bookViews>
  <sheets>
    <sheet name="Trame" sheetId="1" r:id="rId1"/>
    <sheet name="Liste" sheetId="3" r:id="rId2"/>
  </sheets>
  <definedNames>
    <definedName name="_xlnm.Print_Area" localSheetId="0">Trame!$I$2:$P$37</definedName>
  </definedNames>
  <calcPr calcId="125725"/>
</workbook>
</file>

<file path=xl/calcChain.xml><?xml version="1.0" encoding="utf-8"?>
<calcChain xmlns="http://schemas.openxmlformats.org/spreadsheetml/2006/main">
  <c r="C5" i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F5"/>
  <c r="D5" s="1"/>
  <c r="E5" s="1"/>
  <c r="F6"/>
  <c r="D6" s="1"/>
  <c r="E6" s="1"/>
  <c r="F7"/>
  <c r="D7" s="1"/>
  <c r="E7" s="1"/>
  <c r="F8"/>
  <c r="D8" s="1"/>
  <c r="E8" s="1"/>
  <c r="F9"/>
  <c r="D9" s="1"/>
  <c r="E9" s="1"/>
  <c r="F10"/>
  <c r="D10" s="1"/>
  <c r="E10" s="1"/>
  <c r="F11"/>
  <c r="D11" s="1"/>
  <c r="E11" s="1"/>
  <c r="F12"/>
  <c r="D12" s="1"/>
  <c r="E12" s="1"/>
  <c r="F13"/>
  <c r="D13" s="1"/>
  <c r="E13" s="1"/>
  <c r="F14"/>
  <c r="D14" s="1"/>
  <c r="E14" s="1"/>
  <c r="F15"/>
  <c r="D15" s="1"/>
  <c r="E15" s="1"/>
  <c r="F16"/>
  <c r="D16" s="1"/>
  <c r="E16" s="1"/>
  <c r="F17"/>
  <c r="D17" s="1"/>
  <c r="E17" s="1"/>
  <c r="F18"/>
  <c r="D18" s="1"/>
  <c r="E18" s="1"/>
  <c r="F19"/>
  <c r="D19" s="1"/>
  <c r="E19" s="1"/>
  <c r="F20"/>
  <c r="D20" s="1"/>
  <c r="E20" s="1"/>
  <c r="F21"/>
  <c r="D21" s="1"/>
  <c r="E21" s="1"/>
  <c r="F22"/>
  <c r="D22" s="1"/>
  <c r="E22" s="1"/>
  <c r="F23"/>
  <c r="D23" s="1"/>
  <c r="E23" s="1"/>
  <c r="F24"/>
  <c r="D24" s="1"/>
  <c r="E24" s="1"/>
  <c r="F25"/>
  <c r="D25" s="1"/>
  <c r="E25" s="1"/>
  <c r="F26"/>
  <c r="D26" s="1"/>
  <c r="E26" s="1"/>
  <c r="F27"/>
  <c r="D27" s="1"/>
  <c r="E27" s="1"/>
  <c r="F28"/>
  <c r="D28" s="1"/>
  <c r="E28" s="1"/>
  <c r="F29"/>
  <c r="D29" s="1"/>
  <c r="E29" s="1"/>
  <c r="F30"/>
  <c r="D30" s="1"/>
  <c r="E30" s="1"/>
  <c r="F31"/>
  <c r="D31" s="1"/>
  <c r="E31" s="1"/>
  <c r="F32"/>
  <c r="D32" s="1"/>
  <c r="E32" s="1"/>
  <c r="F33"/>
  <c r="D33" s="1"/>
  <c r="E33" s="1"/>
  <c r="F34"/>
  <c r="D34" s="1"/>
  <c r="E34" s="1"/>
  <c r="F4"/>
  <c r="D4" s="1"/>
  <c r="E4" s="1"/>
  <c r="G4"/>
  <c r="B5"/>
  <c r="A5"/>
  <c r="A6" s="1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A28"/>
  <c r="B29"/>
  <c r="A29"/>
  <c r="B30"/>
  <c r="A30"/>
  <c r="B31"/>
  <c r="A31"/>
  <c r="B32"/>
  <c r="A32"/>
  <c r="B33"/>
  <c r="A33"/>
  <c r="B34"/>
  <c r="A34"/>
  <c r="B4"/>
  <c r="A7" l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</calcChain>
</file>

<file path=xl/sharedStrings.xml><?xml version="1.0" encoding="utf-8"?>
<sst xmlns="http://schemas.openxmlformats.org/spreadsheetml/2006/main" count="194" uniqueCount="96">
  <si>
    <t>Lundi</t>
  </si>
  <si>
    <t>Mardi</t>
  </si>
  <si>
    <t>Mercredi</t>
  </si>
  <si>
    <t>Jeudi</t>
  </si>
  <si>
    <t>Vendredi</t>
  </si>
  <si>
    <t>Samedi</t>
  </si>
  <si>
    <t>Dimanche</t>
  </si>
  <si>
    <t>Jour</t>
  </si>
  <si>
    <t>Activités</t>
  </si>
  <si>
    <t>Repos</t>
  </si>
  <si>
    <t>Jour travaillé sur site client</t>
  </si>
  <si>
    <t>Date</t>
  </si>
  <si>
    <t>Horaire</t>
  </si>
  <si>
    <t>Travail/trajet &gt;=10h</t>
  </si>
  <si>
    <t>Trajet &lt;=6h</t>
  </si>
  <si>
    <t>Trajet &gt;6h</t>
  </si>
  <si>
    <t>Afrique du sud</t>
  </si>
  <si>
    <t>Algérie</t>
  </si>
  <si>
    <t>Arabie</t>
  </si>
  <si>
    <t>Azerbaidjan</t>
  </si>
  <si>
    <t>Benin</t>
  </si>
  <si>
    <t>Brunei</t>
  </si>
  <si>
    <t>Burkina</t>
  </si>
  <si>
    <t>Cameroun</t>
  </si>
  <si>
    <t>Chine</t>
  </si>
  <si>
    <t>Congo</t>
  </si>
  <si>
    <t>Corée</t>
  </si>
  <si>
    <t>Côte d'Ivoire</t>
  </si>
  <si>
    <t>Djibouti</t>
  </si>
  <si>
    <t>Dubaï</t>
  </si>
  <si>
    <t>Gabon</t>
  </si>
  <si>
    <t xml:space="preserve">Guinée </t>
  </si>
  <si>
    <t>Guinée Bissau</t>
  </si>
  <si>
    <t>Guinée Equatoriale</t>
  </si>
  <si>
    <t>Inde sauf Center Engineering EEEC (id France)</t>
  </si>
  <si>
    <t>Iran</t>
  </si>
  <si>
    <t>Jordanie</t>
  </si>
  <si>
    <t>Koweit</t>
  </si>
  <si>
    <t>Macao</t>
  </si>
  <si>
    <t>Mali</t>
  </si>
  <si>
    <t>Mauritanie</t>
  </si>
  <si>
    <t>Russie</t>
  </si>
  <si>
    <t>Sahara West Coast</t>
  </si>
  <si>
    <t>Sénégal</t>
  </si>
  <si>
    <t>Pays spécifiques</t>
  </si>
  <si>
    <t>Jour travaillé offshore</t>
  </si>
  <si>
    <t>Astreinte E</t>
  </si>
  <si>
    <t>Astreinte F</t>
  </si>
  <si>
    <t>Astreinte E :</t>
  </si>
  <si>
    <t xml:space="preserve">vendredi, samedi, dimanche, jour férié, jour de pont, jour de fermeture annoncé de l’Entreprise, ou un jour de congé du salarié, </t>
  </si>
  <si>
    <t>déjà planifié, et sur demande de l’employeur</t>
  </si>
  <si>
    <t>Astreinte F :</t>
  </si>
  <si>
    <t>lundi, mardi, mercredi ou jeudi normalement ouvrés</t>
  </si>
  <si>
    <t>Travail &gt;= 6h</t>
  </si>
  <si>
    <t>Condition particuliere</t>
  </si>
  <si>
    <t>Récupéré</t>
  </si>
  <si>
    <t>Payé/Récupéré</t>
  </si>
  <si>
    <t>Conditions particulieres</t>
  </si>
  <si>
    <t>Trajet</t>
  </si>
  <si>
    <t>Imputation</t>
  </si>
  <si>
    <t>Matricule</t>
  </si>
  <si>
    <t>Jour complet (trajet/travail)</t>
  </si>
  <si>
    <t>Client/lieu</t>
  </si>
  <si>
    <t>N°</t>
  </si>
  <si>
    <t>NOM</t>
  </si>
  <si>
    <t>Nom</t>
  </si>
  <si>
    <t>CODE GTA</t>
  </si>
  <si>
    <t>LIBELLE</t>
  </si>
  <si>
    <t>Voiture Fonction</t>
  </si>
  <si>
    <t>VF</t>
  </si>
  <si>
    <t>Oui</t>
  </si>
  <si>
    <t>Non</t>
  </si>
  <si>
    <t>Nbre</t>
  </si>
  <si>
    <t>France</t>
  </si>
  <si>
    <t>Etranger normal</t>
  </si>
  <si>
    <t>Condition</t>
  </si>
  <si>
    <t>Matricule paie</t>
  </si>
  <si>
    <t>oui</t>
  </si>
  <si>
    <t>non</t>
  </si>
  <si>
    <t>Pays  : à renseigner obligatoirement</t>
  </si>
  <si>
    <t>Niger</t>
  </si>
  <si>
    <t>Nigéria</t>
  </si>
  <si>
    <t>Ouzbékistan</t>
  </si>
  <si>
    <t>Quatar</t>
  </si>
  <si>
    <t>Togo</t>
  </si>
  <si>
    <t>Ne compléter que les cellules en rouge</t>
  </si>
  <si>
    <t>Pierre</t>
  </si>
  <si>
    <t>Paul</t>
  </si>
  <si>
    <t>Jacques</t>
  </si>
  <si>
    <t>Patrick</t>
  </si>
  <si>
    <t>Antoine</t>
  </si>
  <si>
    <t>Sidonie</t>
  </si>
  <si>
    <t>Marie</t>
  </si>
  <si>
    <t>Claire</t>
  </si>
  <si>
    <t>Alain</t>
  </si>
  <si>
    <t>Juliette</t>
  </si>
</sst>
</file>

<file path=xl/styles.xml><?xml version="1.0" encoding="utf-8"?>
<styleSheet xmlns="http://schemas.openxmlformats.org/spreadsheetml/2006/main">
  <fonts count="9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b/>
      <sz val="16"/>
      <color rgb="FFFF0000"/>
      <name val="Arial"/>
      <family val="2"/>
    </font>
    <font>
      <b/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3" borderId="1" xfId="0" applyFill="1" applyBorder="1" applyProtection="1">
      <protection locked="0"/>
    </xf>
    <xf numFmtId="0" fontId="3" fillId="3" borderId="1" xfId="0" applyFont="1" applyFill="1" applyBorder="1" applyProtection="1">
      <protection locked="0"/>
    </xf>
    <xf numFmtId="14" fontId="3" fillId="3" borderId="1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alignment horizontal="center"/>
      <protection locked="0"/>
    </xf>
    <xf numFmtId="14" fontId="0" fillId="3" borderId="1" xfId="0" applyNumberFormat="1" applyFill="1" applyBorder="1" applyProtection="1">
      <protection locked="0"/>
    </xf>
    <xf numFmtId="0" fontId="0" fillId="0" borderId="0" xfId="0" applyAlignment="1" applyProtection="1">
      <protection locked="0"/>
    </xf>
    <xf numFmtId="0" fontId="0" fillId="0" borderId="0" xfId="0" applyProtection="1"/>
    <xf numFmtId="0" fontId="3" fillId="0" borderId="0" xfId="0" applyFont="1" applyProtection="1"/>
    <xf numFmtId="0" fontId="4" fillId="2" borderId="1" xfId="0" applyFont="1" applyFill="1" applyBorder="1" applyAlignment="1" applyProtection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center" wrapText="1"/>
    </xf>
    <xf numFmtId="0" fontId="3" fillId="0" borderId="0" xfId="0" applyFont="1" applyFill="1" applyBorder="1" applyProtection="1"/>
    <xf numFmtId="0" fontId="0" fillId="0" borderId="0" xfId="0" applyFont="1" applyFill="1" applyBorder="1" applyProtection="1"/>
    <xf numFmtId="0" fontId="0" fillId="0" borderId="0" xfId="0" applyBorder="1" applyProtection="1"/>
    <xf numFmtId="0" fontId="3" fillId="0" borderId="0" xfId="0" applyFont="1" applyAlignment="1" applyProtection="1">
      <alignment horizontal="center"/>
    </xf>
    <xf numFmtId="0" fontId="3" fillId="0" borderId="1" xfId="0" applyFont="1" applyBorder="1" applyProtection="1"/>
    <xf numFmtId="0" fontId="8" fillId="0" borderId="0" xfId="0" applyFont="1" applyAlignment="1" applyProtection="1">
      <alignment horizontal="left"/>
    </xf>
    <xf numFmtId="0" fontId="3" fillId="0" borderId="0" xfId="0" applyFont="1"/>
    <xf numFmtId="0" fontId="7" fillId="0" borderId="0" xfId="0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V69"/>
  <sheetViews>
    <sheetView tabSelected="1" workbookViewId="0">
      <pane xSplit="3" ySplit="3" topLeftCell="H4" activePane="bottomRight" state="frozen"/>
      <selection pane="topRight" activeCell="C1" sqref="C1"/>
      <selection pane="bottomLeft" activeCell="A4" sqref="A4"/>
      <selection pane="bottomRight" activeCell="V1" sqref="V1:V1048576"/>
    </sheetView>
  </sheetViews>
  <sheetFormatPr baseColWidth="10" defaultRowHeight="12.75"/>
  <cols>
    <col min="1" max="1" width="12.5703125" style="7" customWidth="1"/>
    <col min="2" max="2" width="9.42578125" style="7" hidden="1" customWidth="1"/>
    <col min="3" max="3" width="23.140625" style="7" bestFit="1" customWidth="1"/>
    <col min="4" max="4" width="16.28515625" style="7" hidden="1" customWidth="1"/>
    <col min="5" max="5" width="25.140625" style="7" hidden="1" customWidth="1"/>
    <col min="6" max="6" width="16.28515625" style="7" hidden="1" customWidth="1"/>
    <col min="7" max="7" width="12.7109375" style="7" hidden="1" customWidth="1"/>
    <col min="8" max="8" width="9" style="7" customWidth="1"/>
    <col min="9" max="10" width="11.42578125" style="7" customWidth="1"/>
    <col min="11" max="11" width="22.85546875" style="7" customWidth="1"/>
    <col min="12" max="12" width="23.7109375" style="7" customWidth="1"/>
    <col min="13" max="13" width="25.42578125" style="7" customWidth="1"/>
    <col min="14" max="14" width="23.85546875" style="7" bestFit="1" customWidth="1"/>
    <col min="15" max="15" width="13" style="14" bestFit="1" customWidth="1"/>
    <col min="16" max="16" width="23.85546875" style="7" customWidth="1"/>
    <col min="17" max="17" width="11.42578125" style="7" customWidth="1"/>
    <col min="18" max="18" width="23" style="7" customWidth="1"/>
    <col min="19" max="19" width="16.85546875" style="7" customWidth="1"/>
    <col min="20" max="21" width="11.42578125" style="7" customWidth="1"/>
    <col min="22" max="16384" width="11.42578125" style="7"/>
  </cols>
  <sheetData>
    <row r="1" spans="1:22" ht="40.5" customHeight="1">
      <c r="C1" s="7">
        <v>5</v>
      </c>
      <c r="H1" s="6"/>
      <c r="I1" s="6"/>
      <c r="J1" s="6"/>
      <c r="K1" s="6"/>
      <c r="L1" s="25" t="s">
        <v>85</v>
      </c>
      <c r="M1" s="25"/>
      <c r="N1" s="25"/>
    </row>
    <row r="2" spans="1:22" ht="29.25" customHeight="1">
      <c r="C2" s="8"/>
      <c r="K2" s="23">
        <v>2010</v>
      </c>
    </row>
    <row r="3" spans="1:22" s="15" customFormat="1" ht="40.5" customHeight="1">
      <c r="A3" s="9" t="s">
        <v>60</v>
      </c>
      <c r="B3" s="10" t="s">
        <v>76</v>
      </c>
      <c r="C3" s="9" t="s">
        <v>65</v>
      </c>
      <c r="D3" s="9" t="s">
        <v>66</v>
      </c>
      <c r="E3" s="9" t="s">
        <v>67</v>
      </c>
      <c r="F3" s="9" t="s">
        <v>75</v>
      </c>
      <c r="G3" s="9" t="s">
        <v>72</v>
      </c>
      <c r="H3" s="9" t="s">
        <v>7</v>
      </c>
      <c r="I3" s="9" t="s">
        <v>11</v>
      </c>
      <c r="J3" s="10" t="s">
        <v>68</v>
      </c>
      <c r="K3" s="9" t="s">
        <v>8</v>
      </c>
      <c r="L3" s="9" t="s">
        <v>12</v>
      </c>
      <c r="M3" s="9" t="s">
        <v>62</v>
      </c>
      <c r="N3" s="10" t="s">
        <v>79</v>
      </c>
      <c r="O3" s="9" t="s">
        <v>59</v>
      </c>
      <c r="P3" s="10" t="s">
        <v>57</v>
      </c>
      <c r="Q3" s="15" t="s">
        <v>7</v>
      </c>
      <c r="R3" s="15" t="s">
        <v>8</v>
      </c>
      <c r="S3" s="15" t="s">
        <v>12</v>
      </c>
      <c r="T3" s="16" t="s">
        <v>44</v>
      </c>
      <c r="U3" s="15" t="s">
        <v>69</v>
      </c>
      <c r="V3" s="17" t="s">
        <v>54</v>
      </c>
    </row>
    <row r="4" spans="1:22" ht="21" customHeight="1">
      <c r="A4" s="1">
        <v>98888</v>
      </c>
      <c r="B4" s="11" t="e">
        <f>IF(I4&lt;&gt;"",VLOOKUP($C$1,#REF!,3,0),"")</f>
        <v>#REF!</v>
      </c>
      <c r="C4" s="11" t="str">
        <f>IF(I4&lt;&gt;"",VLOOKUP($C$1,Liste!A:C,2,0),"")</f>
        <v>Antoine</v>
      </c>
      <c r="D4" s="22" t="str">
        <f t="shared" ref="D4:D34" si="0">IF(AND(F4="Prime",J4="oui",N4="France"),"PDF",IF(AND(F4="Prime",J4="non",N4="France"),"PDFSVF",IF(AND(F4="Prime",J4="non",N4="Etranger normal"),"PDEHL",IF(AND(F4="Prime",J4="oui",N4="Etranger normal"),"PDEHL",(IF(AND(N4&lt;&gt;"France",N4&lt;&gt;"Etranger normal",F4&lt;&gt;""),"PDEPL",IF(F4="Offshore","PO",IF(F4="Trajet","HVO",IF(F4="Repos","repos",IF(F4="astreinte","AST","FAUX"))))))))))</f>
        <v>PDF</v>
      </c>
      <c r="E4" s="22" t="str">
        <f>IF(D4="PDEHL","Déplac. étran. hors liste SVF",IF(D4="PDEPL","Déplac. étran.liste ",IF(D4="PDF","Déplacement France avec VF",IF(D4="PDFSVF","Déplacement France sans VF   ",IF(D4="HVO","Heures voyage",IF(D4="PO","Prime Offshore",IF(D4="AST","Astreinte")))))))</f>
        <v>Déplacement France avec VF</v>
      </c>
      <c r="F4" s="22" t="str">
        <f t="shared" ref="F4:F34" si="1">IF(OR(K4="Jour travaillé sur site client",K4="Jour complet (trajet/travail)"),"Prime",IF(K4="Jour travaillé offshore","Offshore",IF(OR(K4="Astreinte E",K4="Astreinte F"),"Astreinte",IF(K4="Trajet","Trajet",IF(K4="repos","repos","")))))</f>
        <v>Prime</v>
      </c>
      <c r="G4" s="22" t="str">
        <f>IF(L4="Trajet &lt;=6h",5,IF(L4="Trajet &gt;6h",7,""))</f>
        <v/>
      </c>
      <c r="H4" s="2"/>
      <c r="I4" s="3">
        <v>40193</v>
      </c>
      <c r="J4" s="3" t="s">
        <v>77</v>
      </c>
      <c r="K4" s="1" t="s">
        <v>10</v>
      </c>
      <c r="L4" s="2" t="s">
        <v>13</v>
      </c>
      <c r="M4" s="1"/>
      <c r="N4" s="1" t="s">
        <v>73</v>
      </c>
      <c r="O4" s="4"/>
      <c r="P4" s="1"/>
      <c r="Q4" s="7" t="s">
        <v>0</v>
      </c>
      <c r="R4" s="7" t="s">
        <v>10</v>
      </c>
      <c r="S4" s="8" t="s">
        <v>53</v>
      </c>
      <c r="T4" s="18" t="s">
        <v>73</v>
      </c>
      <c r="U4" s="19" t="s">
        <v>70</v>
      </c>
      <c r="V4" s="7" t="s">
        <v>55</v>
      </c>
    </row>
    <row r="5" spans="1:22">
      <c r="A5" s="11">
        <f>IF(C5&lt;&gt;"",A4,"")</f>
        <v>98888</v>
      </c>
      <c r="B5" s="11" t="e">
        <f>IF(I5&lt;&gt;"",VLOOKUP($C$1,#REF!,3,0),"")</f>
        <v>#REF!</v>
      </c>
      <c r="C5" s="11" t="str">
        <f>IF(I5&lt;&gt;"",VLOOKUP($C$1,Liste!A:C,2,0),"")</f>
        <v>Antoine</v>
      </c>
      <c r="D5" s="22" t="str">
        <f t="shared" si="0"/>
        <v>PDF</v>
      </c>
      <c r="E5" s="22" t="str">
        <f t="shared" ref="E5:E34" si="2">IF(D5="PDEHL","Déplac. étran. hors liste SVF",IF(D5="PDEPL","Déplac. étran.liste ",IF(D5="PDF","Déplacement France avec VF",IF(D5="PDFSVF","Déplacement France sans VF   ",IF(D5="HVO","Heures voyage",IF(D5="PO","Prime Offshore",IF(D5="AST","Astreinte")))))))</f>
        <v>Déplacement France avec VF</v>
      </c>
      <c r="F5" s="22" t="str">
        <f t="shared" si="1"/>
        <v>Prime</v>
      </c>
      <c r="G5" s="22" t="str">
        <f t="shared" ref="G5:G34" si="3">IF(L5="Trajet &lt;=6h",5,IF(L5="Trajet &gt;6h",7,""))</f>
        <v/>
      </c>
      <c r="H5" s="2"/>
      <c r="I5" s="3">
        <v>40194</v>
      </c>
      <c r="J5" s="3" t="s">
        <v>70</v>
      </c>
      <c r="K5" s="1" t="s">
        <v>61</v>
      </c>
      <c r="L5" s="2" t="s">
        <v>53</v>
      </c>
      <c r="M5" s="1"/>
      <c r="N5" s="1" t="s">
        <v>73</v>
      </c>
      <c r="O5" s="4"/>
      <c r="P5" s="1"/>
      <c r="Q5" s="7" t="s">
        <v>1</v>
      </c>
      <c r="R5" s="7" t="s">
        <v>45</v>
      </c>
      <c r="S5" s="7" t="s">
        <v>13</v>
      </c>
      <c r="T5" s="8" t="s">
        <v>74</v>
      </c>
      <c r="U5" s="19" t="s">
        <v>71</v>
      </c>
      <c r="V5" s="7" t="s">
        <v>56</v>
      </c>
    </row>
    <row r="6" spans="1:22">
      <c r="A6" s="11">
        <f t="shared" ref="A6:A34" si="4">IF(C6&lt;&gt;"",A5,"")</f>
        <v>98888</v>
      </c>
      <c r="B6" s="11" t="e">
        <f>IF(I6&lt;&gt;"",VLOOKUP($C$1,#REF!,3,0),"")</f>
        <v>#REF!</v>
      </c>
      <c r="C6" s="11" t="str">
        <f>IF(I6&lt;&gt;"",VLOOKUP($C$1,Liste!A:C,2,0),"")</f>
        <v>Antoine</v>
      </c>
      <c r="D6" s="22" t="str">
        <f t="shared" si="0"/>
        <v>PDEPL</v>
      </c>
      <c r="E6" s="22" t="str">
        <f t="shared" si="2"/>
        <v xml:space="preserve">Déplac. étran.liste </v>
      </c>
      <c r="F6" s="22" t="str">
        <f t="shared" si="1"/>
        <v>Offshore</v>
      </c>
      <c r="G6" s="22">
        <f t="shared" si="3"/>
        <v>7</v>
      </c>
      <c r="H6" s="2"/>
      <c r="I6" s="3">
        <v>40195</v>
      </c>
      <c r="J6" s="3" t="s">
        <v>77</v>
      </c>
      <c r="K6" s="1" t="s">
        <v>45</v>
      </c>
      <c r="L6" s="2" t="s">
        <v>15</v>
      </c>
      <c r="M6" s="1"/>
      <c r="N6" s="1" t="s">
        <v>17</v>
      </c>
      <c r="O6" s="4"/>
      <c r="P6" s="1"/>
      <c r="Q6" s="7" t="s">
        <v>2</v>
      </c>
      <c r="R6" s="7" t="s">
        <v>61</v>
      </c>
      <c r="S6" s="7" t="s">
        <v>14</v>
      </c>
      <c r="T6" s="20" t="s">
        <v>16</v>
      </c>
    </row>
    <row r="7" spans="1:22">
      <c r="A7" s="11">
        <f t="shared" si="4"/>
        <v>98888</v>
      </c>
      <c r="B7" s="11" t="e">
        <f>IF(I7&lt;&gt;"",VLOOKUP($C$1,#REF!,3,0),"")</f>
        <v>#REF!</v>
      </c>
      <c r="C7" s="11" t="str">
        <f>IF(I7&lt;&gt;"",VLOOKUP($C$1,Liste!A:C,2,0),"")</f>
        <v>Antoine</v>
      </c>
      <c r="D7" s="22" t="str">
        <f t="shared" si="0"/>
        <v>HVO</v>
      </c>
      <c r="E7" s="22" t="str">
        <f t="shared" si="2"/>
        <v>Heures voyage</v>
      </c>
      <c r="F7" s="22" t="str">
        <f t="shared" si="1"/>
        <v>Trajet</v>
      </c>
      <c r="G7" s="22">
        <f t="shared" si="3"/>
        <v>5</v>
      </c>
      <c r="H7" s="2"/>
      <c r="I7" s="3">
        <v>40196</v>
      </c>
      <c r="J7" s="3" t="s">
        <v>77</v>
      </c>
      <c r="K7" s="1" t="s">
        <v>58</v>
      </c>
      <c r="L7" s="2" t="s">
        <v>14</v>
      </c>
      <c r="M7" s="1"/>
      <c r="N7" s="1" t="s">
        <v>74</v>
      </c>
      <c r="O7" s="4"/>
      <c r="P7" s="1"/>
      <c r="Q7" s="7" t="s">
        <v>3</v>
      </c>
      <c r="R7" s="7" t="s">
        <v>58</v>
      </c>
      <c r="S7" s="7" t="s">
        <v>15</v>
      </c>
      <c r="T7" s="20" t="s">
        <v>17</v>
      </c>
    </row>
    <row r="8" spans="1:22">
      <c r="A8" s="11">
        <f t="shared" si="4"/>
        <v>98888</v>
      </c>
      <c r="B8" s="11" t="e">
        <f>IF(I8&lt;&gt;"",VLOOKUP($C$1,#REF!,3,0),"")</f>
        <v>#REF!</v>
      </c>
      <c r="C8" s="11" t="str">
        <f>IF(I8&lt;&gt;"",VLOOKUP($C$1,Liste!A:C,2,0),"")</f>
        <v>Antoine</v>
      </c>
      <c r="D8" s="22" t="str">
        <f t="shared" si="0"/>
        <v>HVO</v>
      </c>
      <c r="E8" s="22" t="str">
        <f t="shared" si="2"/>
        <v>Heures voyage</v>
      </c>
      <c r="F8" s="22" t="str">
        <f t="shared" si="1"/>
        <v>Trajet</v>
      </c>
      <c r="G8" s="22" t="str">
        <f t="shared" si="3"/>
        <v/>
      </c>
      <c r="H8" s="2"/>
      <c r="I8" s="3">
        <v>40197</v>
      </c>
      <c r="J8" s="3" t="s">
        <v>78</v>
      </c>
      <c r="K8" s="1" t="s">
        <v>58</v>
      </c>
      <c r="L8" s="2" t="s">
        <v>13</v>
      </c>
      <c r="M8" s="1"/>
      <c r="N8" s="1" t="s">
        <v>73</v>
      </c>
      <c r="O8" s="4"/>
      <c r="P8" s="1"/>
      <c r="Q8" s="7" t="s">
        <v>4</v>
      </c>
      <c r="R8" s="7" t="s">
        <v>9</v>
      </c>
      <c r="T8" s="20" t="s">
        <v>18</v>
      </c>
    </row>
    <row r="9" spans="1:22">
      <c r="A9" s="11">
        <f t="shared" si="4"/>
        <v>98888</v>
      </c>
      <c r="B9" s="11" t="e">
        <f>IF(I9&lt;&gt;"",VLOOKUP($C$1,#REF!,3,0),"")</f>
        <v>#REF!</v>
      </c>
      <c r="C9" s="11" t="str">
        <f>IF(I9&lt;&gt;"",VLOOKUP($C$1,Liste!A:C,2,0),"")</f>
        <v>Antoine</v>
      </c>
      <c r="D9" s="22" t="str">
        <f t="shared" si="0"/>
        <v>PDEPL</v>
      </c>
      <c r="E9" s="22" t="str">
        <f t="shared" si="2"/>
        <v xml:space="preserve">Déplac. étran.liste </v>
      </c>
      <c r="F9" s="22" t="str">
        <f t="shared" si="1"/>
        <v>repos</v>
      </c>
      <c r="G9" s="22" t="str">
        <f t="shared" si="3"/>
        <v/>
      </c>
      <c r="H9" s="2"/>
      <c r="I9" s="3">
        <v>40198</v>
      </c>
      <c r="J9" s="3" t="s">
        <v>77</v>
      </c>
      <c r="K9" s="1" t="s">
        <v>9</v>
      </c>
      <c r="L9" s="2" t="s">
        <v>53</v>
      </c>
      <c r="M9" s="1"/>
      <c r="N9" s="1" t="s">
        <v>17</v>
      </c>
      <c r="O9" s="4"/>
      <c r="P9" s="1"/>
      <c r="Q9" s="7" t="s">
        <v>5</v>
      </c>
      <c r="R9" s="7" t="s">
        <v>46</v>
      </c>
      <c r="T9" s="20" t="s">
        <v>19</v>
      </c>
    </row>
    <row r="10" spans="1:22">
      <c r="A10" s="11">
        <f t="shared" si="4"/>
        <v>98888</v>
      </c>
      <c r="B10" s="11" t="e">
        <f>IF(I10&lt;&gt;"",VLOOKUP($C$1,#REF!,3,0),"")</f>
        <v>#REF!</v>
      </c>
      <c r="C10" s="11" t="str">
        <f>IF(I10&lt;&gt;"",VLOOKUP($C$1,Liste!A:C,2,0),"")</f>
        <v>Antoine</v>
      </c>
      <c r="D10" s="22" t="str">
        <f t="shared" si="0"/>
        <v>repos</v>
      </c>
      <c r="E10" s="22" t="b">
        <f t="shared" si="2"/>
        <v>0</v>
      </c>
      <c r="F10" s="22" t="str">
        <f t="shared" si="1"/>
        <v>repos</v>
      </c>
      <c r="G10" s="22">
        <f t="shared" si="3"/>
        <v>7</v>
      </c>
      <c r="H10" s="2"/>
      <c r="I10" s="3">
        <v>40199</v>
      </c>
      <c r="J10" s="3" t="s">
        <v>77</v>
      </c>
      <c r="K10" s="1" t="s">
        <v>9</v>
      </c>
      <c r="L10" s="2" t="s">
        <v>15</v>
      </c>
      <c r="M10" s="1"/>
      <c r="N10" s="1" t="s">
        <v>74</v>
      </c>
      <c r="O10" s="4"/>
      <c r="P10" s="1"/>
      <c r="Q10" s="7" t="s">
        <v>6</v>
      </c>
      <c r="R10" s="7" t="s">
        <v>47</v>
      </c>
      <c r="T10" s="20" t="s">
        <v>20</v>
      </c>
    </row>
    <row r="11" spans="1:22">
      <c r="A11" s="11">
        <f t="shared" si="4"/>
        <v>98888</v>
      </c>
      <c r="B11" s="11" t="e">
        <f>IF(I11&lt;&gt;"",VLOOKUP($C$1,#REF!,3,0),"")</f>
        <v>#REF!</v>
      </c>
      <c r="C11" s="11" t="str">
        <f>IF(I11&lt;&gt;"",VLOOKUP($C$1,Liste!A:C,2,0),"")</f>
        <v>Antoine</v>
      </c>
      <c r="D11" s="22" t="str">
        <f t="shared" si="0"/>
        <v>AST</v>
      </c>
      <c r="E11" s="22" t="str">
        <f t="shared" si="2"/>
        <v>Astreinte</v>
      </c>
      <c r="F11" s="22" t="str">
        <f t="shared" si="1"/>
        <v>Astreinte</v>
      </c>
      <c r="G11" s="22">
        <f t="shared" si="3"/>
        <v>5</v>
      </c>
      <c r="H11" s="2"/>
      <c r="I11" s="3">
        <v>40200</v>
      </c>
      <c r="J11" s="3" t="s">
        <v>78</v>
      </c>
      <c r="K11" s="1" t="s">
        <v>46</v>
      </c>
      <c r="L11" s="2" t="s">
        <v>14</v>
      </c>
      <c r="M11" s="1"/>
      <c r="N11" s="1" t="s">
        <v>73</v>
      </c>
      <c r="O11" s="4"/>
      <c r="P11" s="1"/>
      <c r="T11" s="20" t="s">
        <v>21</v>
      </c>
    </row>
    <row r="12" spans="1:22">
      <c r="A12" s="11">
        <f t="shared" si="4"/>
        <v>98888</v>
      </c>
      <c r="B12" s="11" t="e">
        <f>IF(I12&lt;&gt;"",VLOOKUP($C$1,#REF!,3,0),"")</f>
        <v>#REF!</v>
      </c>
      <c r="C12" s="11" t="str">
        <f>IF(I12&lt;&gt;"",VLOOKUP($C$1,Liste!A:C,2,0),"")</f>
        <v>Antoine</v>
      </c>
      <c r="D12" s="22" t="str">
        <f t="shared" si="0"/>
        <v>PDEPL</v>
      </c>
      <c r="E12" s="22" t="str">
        <f t="shared" si="2"/>
        <v xml:space="preserve">Déplac. étran.liste </v>
      </c>
      <c r="F12" s="22" t="str">
        <f t="shared" si="1"/>
        <v>Astreinte</v>
      </c>
      <c r="G12" s="22" t="str">
        <f t="shared" si="3"/>
        <v/>
      </c>
      <c r="H12" s="2"/>
      <c r="I12" s="3">
        <v>40201</v>
      </c>
      <c r="J12" s="3" t="s">
        <v>77</v>
      </c>
      <c r="K12" s="1" t="s">
        <v>47</v>
      </c>
      <c r="L12" s="2" t="s">
        <v>13</v>
      </c>
      <c r="M12" s="1"/>
      <c r="N12" s="1" t="s">
        <v>17</v>
      </c>
      <c r="O12" s="4"/>
      <c r="P12" s="1"/>
      <c r="T12" s="20" t="s">
        <v>22</v>
      </c>
    </row>
    <row r="13" spans="1:22">
      <c r="A13" s="11">
        <f t="shared" si="4"/>
        <v>98888</v>
      </c>
      <c r="B13" s="11" t="e">
        <f>IF(I13&lt;&gt;"",VLOOKUP($C$1,#REF!,3,0),"")</f>
        <v>#REF!</v>
      </c>
      <c r="C13" s="11" t="str">
        <f>IF(I13&lt;&gt;"",VLOOKUP($C$1,Liste!A:C,2,0),"")</f>
        <v>Antoine</v>
      </c>
      <c r="D13" s="22" t="str">
        <f t="shared" si="0"/>
        <v>PDEHL</v>
      </c>
      <c r="E13" s="22" t="str">
        <f t="shared" si="2"/>
        <v>Déplac. étran. hors liste SVF</v>
      </c>
      <c r="F13" s="22" t="str">
        <f t="shared" si="1"/>
        <v>Prime</v>
      </c>
      <c r="G13" s="22" t="str">
        <f t="shared" si="3"/>
        <v/>
      </c>
      <c r="H13" s="2"/>
      <c r="I13" s="3">
        <v>40202</v>
      </c>
      <c r="J13" s="3" t="s">
        <v>77</v>
      </c>
      <c r="K13" s="1" t="s">
        <v>10</v>
      </c>
      <c r="L13" s="2" t="s">
        <v>53</v>
      </c>
      <c r="M13" s="1"/>
      <c r="N13" s="1" t="s">
        <v>74</v>
      </c>
      <c r="O13" s="4"/>
      <c r="P13" s="1"/>
      <c r="T13" s="20" t="s">
        <v>23</v>
      </c>
    </row>
    <row r="14" spans="1:22">
      <c r="A14" s="11">
        <f t="shared" si="4"/>
        <v>98888</v>
      </c>
      <c r="B14" s="11" t="e">
        <f>IF(I14&lt;&gt;"",VLOOKUP($C$1,#REF!,3,0),"")</f>
        <v>#REF!</v>
      </c>
      <c r="C14" s="11" t="str">
        <f>IF(I14&lt;&gt;"",VLOOKUP($C$1,Liste!A:C,2,0),"")</f>
        <v>Antoine</v>
      </c>
      <c r="D14" s="22" t="str">
        <f t="shared" si="0"/>
        <v>PDFSVF</v>
      </c>
      <c r="E14" s="22" t="str">
        <f t="shared" si="2"/>
        <v xml:space="preserve">Déplacement France sans VF   </v>
      </c>
      <c r="F14" s="22" t="str">
        <f t="shared" si="1"/>
        <v>Prime</v>
      </c>
      <c r="G14" s="22">
        <f t="shared" si="3"/>
        <v>7</v>
      </c>
      <c r="H14" s="2"/>
      <c r="I14" s="3">
        <v>40203</v>
      </c>
      <c r="J14" s="3" t="s">
        <v>78</v>
      </c>
      <c r="K14" s="1" t="s">
        <v>61</v>
      </c>
      <c r="L14" s="2" t="s">
        <v>15</v>
      </c>
      <c r="M14" s="1"/>
      <c r="N14" s="1" t="s">
        <v>73</v>
      </c>
      <c r="O14" s="4"/>
      <c r="P14" s="1"/>
      <c r="T14" s="20" t="s">
        <v>24</v>
      </c>
    </row>
    <row r="15" spans="1:22">
      <c r="A15" s="11">
        <f t="shared" si="4"/>
        <v>98888</v>
      </c>
      <c r="B15" s="11" t="e">
        <f>IF(I15&lt;&gt;"",VLOOKUP($C$1,#REF!,3,0),"")</f>
        <v>#REF!</v>
      </c>
      <c r="C15" s="11" t="str">
        <f>IF(I15&lt;&gt;"",VLOOKUP($C$1,Liste!A:C,2,0),"")</f>
        <v>Antoine</v>
      </c>
      <c r="D15" s="22" t="str">
        <f t="shared" si="0"/>
        <v>PDEPL</v>
      </c>
      <c r="E15" s="22" t="str">
        <f t="shared" si="2"/>
        <v xml:space="preserve">Déplac. étran.liste </v>
      </c>
      <c r="F15" s="22" t="str">
        <f t="shared" si="1"/>
        <v>Offshore</v>
      </c>
      <c r="G15" s="22">
        <f t="shared" si="3"/>
        <v>5</v>
      </c>
      <c r="H15" s="2"/>
      <c r="I15" s="3">
        <v>40204</v>
      </c>
      <c r="J15" s="3" t="s">
        <v>77</v>
      </c>
      <c r="K15" s="1" t="s">
        <v>45</v>
      </c>
      <c r="L15" s="2" t="s">
        <v>14</v>
      </c>
      <c r="M15" s="1"/>
      <c r="N15" s="1" t="s">
        <v>17</v>
      </c>
      <c r="O15" s="4"/>
      <c r="P15" s="1"/>
      <c r="T15" s="20" t="s">
        <v>25</v>
      </c>
    </row>
    <row r="16" spans="1:22">
      <c r="A16" s="11">
        <f t="shared" si="4"/>
        <v>98888</v>
      </c>
      <c r="B16" s="11" t="e">
        <f>IF(I16&lt;&gt;"",VLOOKUP($C$1,#REF!,3,0),"")</f>
        <v>#REF!</v>
      </c>
      <c r="C16" s="11" t="str">
        <f>IF(I16&lt;&gt;"",VLOOKUP($C$1,Liste!A:C,2,0),"")</f>
        <v>Antoine</v>
      </c>
      <c r="D16" s="22" t="str">
        <f t="shared" si="0"/>
        <v>HVO</v>
      </c>
      <c r="E16" s="22" t="str">
        <f t="shared" si="2"/>
        <v>Heures voyage</v>
      </c>
      <c r="F16" s="22" t="str">
        <f t="shared" si="1"/>
        <v>Trajet</v>
      </c>
      <c r="G16" s="22" t="str">
        <f t="shared" si="3"/>
        <v/>
      </c>
      <c r="H16" s="2"/>
      <c r="I16" s="3">
        <v>40205</v>
      </c>
      <c r="J16" s="3" t="s">
        <v>77</v>
      </c>
      <c r="K16" s="1" t="s">
        <v>58</v>
      </c>
      <c r="L16" s="2" t="s">
        <v>13</v>
      </c>
      <c r="M16" s="1"/>
      <c r="N16" s="1" t="s">
        <v>74</v>
      </c>
      <c r="O16" s="4"/>
      <c r="P16" s="1"/>
      <c r="T16" s="20" t="s">
        <v>26</v>
      </c>
    </row>
    <row r="17" spans="1:20">
      <c r="A17" s="11">
        <f t="shared" si="4"/>
        <v>98888</v>
      </c>
      <c r="B17" s="11" t="e">
        <f>IF(I17&lt;&gt;"",VLOOKUP($C$1,#REF!,3,0),"")</f>
        <v>#REF!</v>
      </c>
      <c r="C17" s="11" t="str">
        <f>IF(I17&lt;&gt;"",VLOOKUP($C$1,Liste!A:C,2,0),"")</f>
        <v>Antoine</v>
      </c>
      <c r="D17" s="22" t="str">
        <f t="shared" si="0"/>
        <v>HVO</v>
      </c>
      <c r="E17" s="22" t="str">
        <f t="shared" si="2"/>
        <v>Heures voyage</v>
      </c>
      <c r="F17" s="22" t="str">
        <f t="shared" si="1"/>
        <v>Trajet</v>
      </c>
      <c r="G17" s="22" t="str">
        <f t="shared" si="3"/>
        <v/>
      </c>
      <c r="H17" s="2"/>
      <c r="I17" s="3">
        <v>40206</v>
      </c>
      <c r="J17" s="3" t="s">
        <v>78</v>
      </c>
      <c r="K17" s="1" t="s">
        <v>58</v>
      </c>
      <c r="L17" s="2" t="s">
        <v>53</v>
      </c>
      <c r="M17" s="1"/>
      <c r="N17" s="1" t="s">
        <v>73</v>
      </c>
      <c r="O17" s="4"/>
      <c r="P17" s="1"/>
      <c r="T17" s="20" t="s">
        <v>27</v>
      </c>
    </row>
    <row r="18" spans="1:20">
      <c r="A18" s="11">
        <f t="shared" si="4"/>
        <v>98888</v>
      </c>
      <c r="B18" s="11" t="e">
        <f>IF(I18&lt;&gt;"",VLOOKUP($C$1,#REF!,3,0),"")</f>
        <v>#REF!</v>
      </c>
      <c r="C18" s="11" t="str">
        <f>IF(I18&lt;&gt;"",VLOOKUP($C$1,Liste!A:C,2,0),"")</f>
        <v>Antoine</v>
      </c>
      <c r="D18" s="22" t="str">
        <f t="shared" si="0"/>
        <v>PDEPL</v>
      </c>
      <c r="E18" s="22" t="str">
        <f t="shared" si="2"/>
        <v xml:space="preserve">Déplac. étran.liste </v>
      </c>
      <c r="F18" s="22" t="str">
        <f t="shared" si="1"/>
        <v>repos</v>
      </c>
      <c r="G18" s="22">
        <f t="shared" si="3"/>
        <v>7</v>
      </c>
      <c r="H18" s="2"/>
      <c r="I18" s="5">
        <v>40179</v>
      </c>
      <c r="J18" s="3" t="s">
        <v>77</v>
      </c>
      <c r="K18" s="1" t="s">
        <v>9</v>
      </c>
      <c r="L18" s="2" t="s">
        <v>15</v>
      </c>
      <c r="M18" s="1"/>
      <c r="N18" s="1" t="s">
        <v>17</v>
      </c>
      <c r="O18" s="4"/>
      <c r="P18" s="1"/>
      <c r="T18" s="20" t="s">
        <v>28</v>
      </c>
    </row>
    <row r="19" spans="1:20">
      <c r="A19" s="11">
        <f t="shared" si="4"/>
        <v>98888</v>
      </c>
      <c r="B19" s="11" t="e">
        <f>IF(I19&lt;&gt;"",VLOOKUP($C$1,#REF!,3,0),"")</f>
        <v>#REF!</v>
      </c>
      <c r="C19" s="11" t="str">
        <f>IF(I19&lt;&gt;"",VLOOKUP($C$1,Liste!A:C,2,0),"")</f>
        <v>Antoine</v>
      </c>
      <c r="D19" s="22" t="str">
        <f t="shared" si="0"/>
        <v>PDEHL</v>
      </c>
      <c r="E19" s="22" t="str">
        <f t="shared" si="2"/>
        <v>Déplac. étran. hors liste SVF</v>
      </c>
      <c r="F19" s="22" t="str">
        <f t="shared" si="1"/>
        <v>Prime</v>
      </c>
      <c r="G19" s="22">
        <f t="shared" si="3"/>
        <v>5</v>
      </c>
      <c r="H19" s="2"/>
      <c r="I19" s="3">
        <v>40205</v>
      </c>
      <c r="J19" s="3" t="s">
        <v>77</v>
      </c>
      <c r="K19" s="1" t="s">
        <v>10</v>
      </c>
      <c r="L19" s="2" t="s">
        <v>14</v>
      </c>
      <c r="M19" s="1"/>
      <c r="N19" s="1" t="s">
        <v>74</v>
      </c>
      <c r="O19" s="4"/>
      <c r="P19" s="1"/>
      <c r="T19" s="20" t="s">
        <v>29</v>
      </c>
    </row>
    <row r="20" spans="1:20">
      <c r="A20" s="11">
        <f t="shared" si="4"/>
        <v>98888</v>
      </c>
      <c r="B20" s="11" t="e">
        <f>IF(I20&lt;&gt;"",VLOOKUP($C$1,#REF!,3,0),"")</f>
        <v>#REF!</v>
      </c>
      <c r="C20" s="11" t="str">
        <f>IF(I20&lt;&gt;"",VLOOKUP($C$1,Liste!A:C,2,0),"")</f>
        <v>Antoine</v>
      </c>
      <c r="D20" s="22" t="str">
        <f t="shared" si="0"/>
        <v>PDFSVF</v>
      </c>
      <c r="E20" s="22" t="str">
        <f t="shared" si="2"/>
        <v xml:space="preserve">Déplacement France sans VF   </v>
      </c>
      <c r="F20" s="22" t="str">
        <f t="shared" si="1"/>
        <v>Prime</v>
      </c>
      <c r="G20" s="22" t="str">
        <f t="shared" si="3"/>
        <v/>
      </c>
      <c r="H20" s="2"/>
      <c r="I20" s="3">
        <v>40206</v>
      </c>
      <c r="J20" s="3" t="s">
        <v>78</v>
      </c>
      <c r="K20" s="1" t="s">
        <v>61</v>
      </c>
      <c r="L20" s="2" t="s">
        <v>13</v>
      </c>
      <c r="M20" s="1"/>
      <c r="N20" s="1" t="s">
        <v>73</v>
      </c>
      <c r="O20" s="4"/>
      <c r="P20" s="1"/>
      <c r="T20" s="20" t="s">
        <v>30</v>
      </c>
    </row>
    <row r="21" spans="1:20">
      <c r="A21" s="11">
        <f t="shared" si="4"/>
        <v>98888</v>
      </c>
      <c r="B21" s="11" t="e">
        <f>IF(I21&lt;&gt;"",VLOOKUP($C$1,#REF!,3,0),"")</f>
        <v>#REF!</v>
      </c>
      <c r="C21" s="11" t="str">
        <f>IF(I21&lt;&gt;"",VLOOKUP($C$1,Liste!A:C,2,0),"")</f>
        <v>Antoine</v>
      </c>
      <c r="D21" s="22" t="str">
        <f t="shared" si="0"/>
        <v>PDEPL</v>
      </c>
      <c r="E21" s="22" t="str">
        <f t="shared" si="2"/>
        <v xml:space="preserve">Déplac. étran.liste </v>
      </c>
      <c r="F21" s="22" t="str">
        <f t="shared" si="1"/>
        <v>Offshore</v>
      </c>
      <c r="G21" s="22" t="str">
        <f t="shared" si="3"/>
        <v/>
      </c>
      <c r="H21" s="2"/>
      <c r="I21" s="5">
        <v>40179</v>
      </c>
      <c r="J21" s="3" t="s">
        <v>77</v>
      </c>
      <c r="K21" s="1" t="s">
        <v>45</v>
      </c>
      <c r="L21" s="2" t="s">
        <v>53</v>
      </c>
      <c r="M21" s="1"/>
      <c r="N21" s="1" t="s">
        <v>17</v>
      </c>
      <c r="O21" s="4"/>
      <c r="P21" s="1"/>
      <c r="T21" s="20" t="s">
        <v>31</v>
      </c>
    </row>
    <row r="22" spans="1:20">
      <c r="A22" s="11">
        <f t="shared" si="4"/>
        <v>98888</v>
      </c>
      <c r="B22" s="11" t="e">
        <f>IF(I22&lt;&gt;"",VLOOKUP($C$1,#REF!,3,0),"")</f>
        <v>#REF!</v>
      </c>
      <c r="C22" s="11" t="str">
        <f>IF(I22&lt;&gt;"",VLOOKUP($C$1,Liste!A:C,2,0),"")</f>
        <v>Antoine</v>
      </c>
      <c r="D22" s="22" t="str">
        <f t="shared" si="0"/>
        <v>HVO</v>
      </c>
      <c r="E22" s="22" t="str">
        <f t="shared" si="2"/>
        <v>Heures voyage</v>
      </c>
      <c r="F22" s="22" t="str">
        <f t="shared" si="1"/>
        <v>Trajet</v>
      </c>
      <c r="G22" s="22">
        <f t="shared" si="3"/>
        <v>7</v>
      </c>
      <c r="H22" s="2"/>
      <c r="I22" s="3">
        <v>40205</v>
      </c>
      <c r="J22" s="3" t="s">
        <v>77</v>
      </c>
      <c r="K22" s="1" t="s">
        <v>58</v>
      </c>
      <c r="L22" s="2" t="s">
        <v>15</v>
      </c>
      <c r="M22" s="1"/>
      <c r="N22" s="1" t="s">
        <v>74</v>
      </c>
      <c r="O22" s="4"/>
      <c r="P22" s="1"/>
      <c r="T22" s="20" t="s">
        <v>32</v>
      </c>
    </row>
    <row r="23" spans="1:20">
      <c r="A23" s="11">
        <f t="shared" si="4"/>
        <v>98888</v>
      </c>
      <c r="B23" s="11" t="e">
        <f>IF(I23&lt;&gt;"",VLOOKUP($C$1,#REF!,3,0),"")</f>
        <v>#REF!</v>
      </c>
      <c r="C23" s="11" t="str">
        <f>IF(I23&lt;&gt;"",VLOOKUP($C$1,Liste!A:C,2,0),"")</f>
        <v>Antoine</v>
      </c>
      <c r="D23" s="22" t="str">
        <f t="shared" si="0"/>
        <v>HVO</v>
      </c>
      <c r="E23" s="22" t="str">
        <f t="shared" si="2"/>
        <v>Heures voyage</v>
      </c>
      <c r="F23" s="22" t="str">
        <f t="shared" si="1"/>
        <v>Trajet</v>
      </c>
      <c r="G23" s="22">
        <f t="shared" si="3"/>
        <v>5</v>
      </c>
      <c r="H23" s="2"/>
      <c r="I23" s="3">
        <v>40206</v>
      </c>
      <c r="J23" s="3" t="s">
        <v>78</v>
      </c>
      <c r="K23" s="1" t="s">
        <v>58</v>
      </c>
      <c r="L23" s="2" t="s">
        <v>14</v>
      </c>
      <c r="M23" s="1"/>
      <c r="N23" s="1" t="s">
        <v>73</v>
      </c>
      <c r="O23" s="4"/>
      <c r="P23" s="1"/>
      <c r="T23" s="20" t="s">
        <v>33</v>
      </c>
    </row>
    <row r="24" spans="1:20">
      <c r="A24" s="11">
        <f t="shared" si="4"/>
        <v>98888</v>
      </c>
      <c r="B24" s="11" t="e">
        <f>IF(I24&lt;&gt;"",VLOOKUP($C$1,#REF!,3,0),"")</f>
        <v>#REF!</v>
      </c>
      <c r="C24" s="11" t="str">
        <f>IF(I24&lt;&gt;"",VLOOKUP($C$1,Liste!A:C,2,0),"")</f>
        <v>Antoine</v>
      </c>
      <c r="D24" s="22" t="str">
        <f t="shared" si="0"/>
        <v>PDEPL</v>
      </c>
      <c r="E24" s="22" t="str">
        <f t="shared" si="2"/>
        <v xml:space="preserve">Déplac. étran.liste </v>
      </c>
      <c r="F24" s="22" t="str">
        <f t="shared" si="1"/>
        <v>repos</v>
      </c>
      <c r="G24" s="22" t="str">
        <f t="shared" si="3"/>
        <v/>
      </c>
      <c r="H24" s="2"/>
      <c r="I24" s="5">
        <v>40179</v>
      </c>
      <c r="J24" s="3" t="s">
        <v>77</v>
      </c>
      <c r="K24" s="1" t="s">
        <v>9</v>
      </c>
      <c r="L24" s="2" t="s">
        <v>13</v>
      </c>
      <c r="M24" s="1"/>
      <c r="N24" s="1" t="s">
        <v>17</v>
      </c>
      <c r="O24" s="4"/>
      <c r="P24" s="1"/>
      <c r="T24" s="20" t="s">
        <v>34</v>
      </c>
    </row>
    <row r="25" spans="1:20">
      <c r="A25" s="11">
        <f t="shared" si="4"/>
        <v>98888</v>
      </c>
      <c r="B25" s="11" t="e">
        <f>IF(I25&lt;&gt;"",VLOOKUP($C$1,#REF!,3,0),"")</f>
        <v>#REF!</v>
      </c>
      <c r="C25" s="11" t="str">
        <f>IF(I25&lt;&gt;"",VLOOKUP($C$1,Liste!A:C,2,0),"")</f>
        <v>Antoine</v>
      </c>
      <c r="D25" s="22" t="str">
        <f t="shared" si="0"/>
        <v>repos</v>
      </c>
      <c r="E25" s="22" t="b">
        <f t="shared" si="2"/>
        <v>0</v>
      </c>
      <c r="F25" s="22" t="str">
        <f t="shared" si="1"/>
        <v>repos</v>
      </c>
      <c r="G25" s="22" t="str">
        <f t="shared" si="3"/>
        <v/>
      </c>
      <c r="H25" s="2"/>
      <c r="I25" s="3">
        <v>40205</v>
      </c>
      <c r="J25" s="3" t="s">
        <v>77</v>
      </c>
      <c r="K25" s="1" t="s">
        <v>9</v>
      </c>
      <c r="L25" s="2" t="s">
        <v>53</v>
      </c>
      <c r="M25" s="1"/>
      <c r="N25" s="1" t="s">
        <v>74</v>
      </c>
      <c r="O25" s="4"/>
      <c r="P25" s="1"/>
      <c r="T25" s="20" t="s">
        <v>35</v>
      </c>
    </row>
    <row r="26" spans="1:20">
      <c r="A26" s="11">
        <f t="shared" si="4"/>
        <v>98888</v>
      </c>
      <c r="B26" s="11" t="e">
        <f>IF(I26&lt;&gt;"",VLOOKUP($C$1,#REF!,3,0),"")</f>
        <v>#REF!</v>
      </c>
      <c r="C26" s="11" t="str">
        <f>IF(I26&lt;&gt;"",VLOOKUP($C$1,Liste!A:C,2,0),"")</f>
        <v>Antoine</v>
      </c>
      <c r="D26" s="22" t="str">
        <f t="shared" si="0"/>
        <v>AST</v>
      </c>
      <c r="E26" s="22" t="str">
        <f t="shared" si="2"/>
        <v>Astreinte</v>
      </c>
      <c r="F26" s="22" t="str">
        <f t="shared" si="1"/>
        <v>Astreinte</v>
      </c>
      <c r="G26" s="22">
        <f t="shared" si="3"/>
        <v>7</v>
      </c>
      <c r="H26" s="2"/>
      <c r="I26" s="3">
        <v>40206</v>
      </c>
      <c r="J26" s="3" t="s">
        <v>78</v>
      </c>
      <c r="K26" s="1" t="s">
        <v>46</v>
      </c>
      <c r="L26" s="2" t="s">
        <v>15</v>
      </c>
      <c r="M26" s="1"/>
      <c r="N26" s="1" t="s">
        <v>73</v>
      </c>
      <c r="O26" s="4"/>
      <c r="P26" s="1"/>
      <c r="T26" s="20" t="s">
        <v>36</v>
      </c>
    </row>
    <row r="27" spans="1:20">
      <c r="A27" s="11">
        <f t="shared" si="4"/>
        <v>98888</v>
      </c>
      <c r="B27" s="11" t="e">
        <f>IF(I27&lt;&gt;"",VLOOKUP($C$1,#REF!,3,0),"")</f>
        <v>#REF!</v>
      </c>
      <c r="C27" s="11" t="str">
        <f>IF(I27&lt;&gt;"",VLOOKUP($C$1,Liste!A:C,2,0),"")</f>
        <v>Antoine</v>
      </c>
      <c r="D27" s="22" t="str">
        <f t="shared" si="0"/>
        <v>PDEPL</v>
      </c>
      <c r="E27" s="22" t="str">
        <f t="shared" si="2"/>
        <v xml:space="preserve">Déplac. étran.liste </v>
      </c>
      <c r="F27" s="22" t="str">
        <f t="shared" si="1"/>
        <v>Offshore</v>
      </c>
      <c r="G27" s="22">
        <f t="shared" si="3"/>
        <v>5</v>
      </c>
      <c r="H27" s="2"/>
      <c r="I27" s="5">
        <v>40179</v>
      </c>
      <c r="J27" s="3" t="s">
        <v>77</v>
      </c>
      <c r="K27" s="1" t="s">
        <v>45</v>
      </c>
      <c r="L27" s="2" t="s">
        <v>14</v>
      </c>
      <c r="M27" s="1"/>
      <c r="N27" s="1" t="s">
        <v>17</v>
      </c>
      <c r="O27" s="4"/>
      <c r="P27" s="1"/>
      <c r="T27" s="20" t="s">
        <v>37</v>
      </c>
    </row>
    <row r="28" spans="1:20">
      <c r="A28" s="11" t="str">
        <f t="shared" si="4"/>
        <v/>
      </c>
      <c r="B28" s="11" t="str">
        <f>IF(I28&lt;&gt;"",VLOOKUP($C$1,#REF!,3,0),"")</f>
        <v/>
      </c>
      <c r="C28" s="11" t="str">
        <f>IF(I28&lt;&gt;"",VLOOKUP($C$1,Liste!A:C,2,0),"")</f>
        <v/>
      </c>
      <c r="D28" s="22" t="str">
        <f t="shared" si="0"/>
        <v>FAUX</v>
      </c>
      <c r="E28" s="22" t="b">
        <f t="shared" si="2"/>
        <v>0</v>
      </c>
      <c r="F28" s="22" t="str">
        <f t="shared" si="1"/>
        <v/>
      </c>
      <c r="G28" s="22" t="str">
        <f t="shared" si="3"/>
        <v/>
      </c>
      <c r="H28" s="2"/>
      <c r="I28" s="5"/>
      <c r="J28" s="3"/>
      <c r="K28" s="1"/>
      <c r="L28" s="2"/>
      <c r="M28" s="1"/>
      <c r="N28" s="1"/>
      <c r="O28" s="4"/>
      <c r="P28" s="1"/>
      <c r="T28" s="20" t="s">
        <v>38</v>
      </c>
    </row>
    <row r="29" spans="1:20">
      <c r="A29" s="11" t="str">
        <f t="shared" si="4"/>
        <v/>
      </c>
      <c r="B29" s="11" t="str">
        <f>IF(I29&lt;&gt;"",VLOOKUP($C$1,#REF!,3,0),"")</f>
        <v/>
      </c>
      <c r="C29" s="11" t="str">
        <f>IF(I29&lt;&gt;"",VLOOKUP($C$1,Liste!A:C,2,0),"")</f>
        <v/>
      </c>
      <c r="D29" s="22" t="str">
        <f t="shared" si="0"/>
        <v>FAUX</v>
      </c>
      <c r="E29" s="22" t="b">
        <f t="shared" si="2"/>
        <v>0</v>
      </c>
      <c r="F29" s="22" t="str">
        <f t="shared" si="1"/>
        <v/>
      </c>
      <c r="G29" s="22" t="str">
        <f t="shared" si="3"/>
        <v/>
      </c>
      <c r="H29" s="2"/>
      <c r="I29" s="5"/>
      <c r="J29" s="3"/>
      <c r="K29" s="1"/>
      <c r="L29" s="2"/>
      <c r="M29" s="1"/>
      <c r="N29" s="1"/>
      <c r="O29" s="4"/>
      <c r="P29" s="1"/>
      <c r="T29" s="20" t="s">
        <v>39</v>
      </c>
    </row>
    <row r="30" spans="1:20">
      <c r="A30" s="11" t="str">
        <f t="shared" si="4"/>
        <v/>
      </c>
      <c r="B30" s="11" t="str">
        <f>IF(I30&lt;&gt;"",VLOOKUP($C$1,#REF!,3,0),"")</f>
        <v/>
      </c>
      <c r="C30" s="11" t="str">
        <f>IF(I30&lt;&gt;"",VLOOKUP($C$1,Liste!A:C,2,0),"")</f>
        <v/>
      </c>
      <c r="D30" s="22" t="str">
        <f t="shared" si="0"/>
        <v>FAUX</v>
      </c>
      <c r="E30" s="22" t="b">
        <f t="shared" si="2"/>
        <v>0</v>
      </c>
      <c r="F30" s="22" t="str">
        <f t="shared" si="1"/>
        <v/>
      </c>
      <c r="G30" s="22" t="str">
        <f t="shared" si="3"/>
        <v/>
      </c>
      <c r="H30" s="2"/>
      <c r="I30" s="5"/>
      <c r="J30" s="3"/>
      <c r="K30" s="1"/>
      <c r="L30" s="2"/>
      <c r="M30" s="1"/>
      <c r="N30" s="1"/>
      <c r="O30" s="4"/>
      <c r="P30" s="1"/>
      <c r="T30" s="20" t="s">
        <v>40</v>
      </c>
    </row>
    <row r="31" spans="1:20">
      <c r="A31" s="11" t="str">
        <f t="shared" si="4"/>
        <v/>
      </c>
      <c r="B31" s="11" t="str">
        <f>IF(I31&lt;&gt;"",VLOOKUP($C$1,#REF!,3,0),"")</f>
        <v/>
      </c>
      <c r="C31" s="11" t="str">
        <f>IF(I31&lt;&gt;"",VLOOKUP($C$1,Liste!A:C,2,0),"")</f>
        <v/>
      </c>
      <c r="D31" s="22" t="str">
        <f t="shared" si="0"/>
        <v>FAUX</v>
      </c>
      <c r="E31" s="22" t="b">
        <f t="shared" si="2"/>
        <v>0</v>
      </c>
      <c r="F31" s="22" t="str">
        <f t="shared" si="1"/>
        <v/>
      </c>
      <c r="G31" s="22" t="str">
        <f t="shared" si="3"/>
        <v/>
      </c>
      <c r="H31" s="2"/>
      <c r="I31" s="5"/>
      <c r="J31" s="3"/>
      <c r="K31" s="1"/>
      <c r="L31" s="2"/>
      <c r="M31" s="1"/>
      <c r="N31" s="1"/>
      <c r="O31" s="4"/>
      <c r="P31" s="1"/>
      <c r="T31" s="20" t="s">
        <v>80</v>
      </c>
    </row>
    <row r="32" spans="1:20">
      <c r="A32" s="11" t="str">
        <f t="shared" si="4"/>
        <v/>
      </c>
      <c r="B32" s="11" t="str">
        <f>IF(I32&lt;&gt;"",VLOOKUP($C$1,#REF!,3,0),"")</f>
        <v/>
      </c>
      <c r="C32" s="11" t="str">
        <f>IF(I32&lt;&gt;"",VLOOKUP($C$1,Liste!A:C,2,0),"")</f>
        <v/>
      </c>
      <c r="D32" s="22" t="str">
        <f t="shared" si="0"/>
        <v>FAUX</v>
      </c>
      <c r="E32" s="22" t="b">
        <f t="shared" si="2"/>
        <v>0</v>
      </c>
      <c r="F32" s="22" t="str">
        <f t="shared" si="1"/>
        <v/>
      </c>
      <c r="G32" s="22" t="str">
        <f t="shared" si="3"/>
        <v/>
      </c>
      <c r="H32" s="2"/>
      <c r="I32" s="5"/>
      <c r="J32" s="3"/>
      <c r="K32" s="1"/>
      <c r="L32" s="2"/>
      <c r="M32" s="1"/>
      <c r="N32" s="1"/>
      <c r="O32" s="4"/>
      <c r="P32" s="1"/>
      <c r="T32" s="20" t="s">
        <v>81</v>
      </c>
    </row>
    <row r="33" spans="1:20">
      <c r="A33" s="11" t="str">
        <f t="shared" si="4"/>
        <v/>
      </c>
      <c r="B33" s="11" t="str">
        <f>IF(I33&lt;&gt;"",VLOOKUP($C$1,#REF!,3,0),"")</f>
        <v/>
      </c>
      <c r="C33" s="11" t="str">
        <f>IF(I33&lt;&gt;"",VLOOKUP($C$1,Liste!A:C,2,0),"")</f>
        <v/>
      </c>
      <c r="D33" s="22" t="str">
        <f t="shared" si="0"/>
        <v>FAUX</v>
      </c>
      <c r="E33" s="22" t="b">
        <f t="shared" si="2"/>
        <v>0</v>
      </c>
      <c r="F33" s="22" t="str">
        <f t="shared" si="1"/>
        <v/>
      </c>
      <c r="G33" s="22" t="str">
        <f t="shared" si="3"/>
        <v/>
      </c>
      <c r="H33" s="2"/>
      <c r="I33" s="5"/>
      <c r="J33" s="3"/>
      <c r="K33" s="1"/>
      <c r="L33" s="2"/>
      <c r="M33" s="1"/>
      <c r="N33" s="1"/>
      <c r="O33" s="4"/>
      <c r="P33" s="1"/>
      <c r="T33" s="20" t="s">
        <v>82</v>
      </c>
    </row>
    <row r="34" spans="1:20">
      <c r="A34" s="11" t="str">
        <f t="shared" si="4"/>
        <v/>
      </c>
      <c r="B34" s="11" t="str">
        <f>IF(I34&lt;&gt;"",VLOOKUP($C$1,#REF!,3,0),"")</f>
        <v/>
      </c>
      <c r="C34" s="11" t="str">
        <f>IF(I34&lt;&gt;"",VLOOKUP($C$1,Liste!A:C,2,0),"")</f>
        <v/>
      </c>
      <c r="D34" s="22" t="str">
        <f t="shared" si="0"/>
        <v>FAUX</v>
      </c>
      <c r="E34" s="22" t="b">
        <f t="shared" si="2"/>
        <v>0</v>
      </c>
      <c r="F34" s="22" t="str">
        <f t="shared" si="1"/>
        <v/>
      </c>
      <c r="G34" s="22" t="str">
        <f t="shared" si="3"/>
        <v/>
      </c>
      <c r="H34" s="2"/>
      <c r="I34" s="5"/>
      <c r="J34" s="3"/>
      <c r="K34" s="1"/>
      <c r="L34" s="2"/>
      <c r="M34" s="1"/>
      <c r="N34" s="1"/>
      <c r="O34" s="4"/>
      <c r="P34" s="1"/>
      <c r="T34" s="20" t="s">
        <v>83</v>
      </c>
    </row>
    <row r="35" spans="1:20">
      <c r="T35" s="20" t="s">
        <v>41</v>
      </c>
    </row>
    <row r="36" spans="1:20">
      <c r="A36" s="12" t="s">
        <v>48</v>
      </c>
      <c r="B36" s="12"/>
      <c r="C36" s="13"/>
      <c r="I36" s="13" t="s">
        <v>49</v>
      </c>
      <c r="T36" s="20" t="s">
        <v>42</v>
      </c>
    </row>
    <row r="37" spans="1:20">
      <c r="A37" s="13"/>
      <c r="B37" s="13"/>
      <c r="C37" s="13"/>
      <c r="I37" s="13" t="s">
        <v>50</v>
      </c>
      <c r="T37" s="20" t="s">
        <v>43</v>
      </c>
    </row>
    <row r="38" spans="1:20">
      <c r="A38" s="12" t="s">
        <v>51</v>
      </c>
      <c r="B38" s="12"/>
      <c r="C38" s="13"/>
      <c r="I38" s="13" t="s">
        <v>52</v>
      </c>
      <c r="T38" s="20" t="s">
        <v>84</v>
      </c>
    </row>
    <row r="39" spans="1:20">
      <c r="H39" s="15"/>
      <c r="I39" s="15"/>
      <c r="J39" s="15"/>
      <c r="K39" s="15"/>
    </row>
    <row r="40" spans="1:20">
      <c r="H40" s="14"/>
      <c r="I40" s="14"/>
      <c r="J40" s="14"/>
      <c r="K40" s="21"/>
    </row>
    <row r="41" spans="1:20">
      <c r="H41" s="14"/>
      <c r="I41" s="14"/>
      <c r="J41" s="14"/>
      <c r="K41" s="21"/>
    </row>
    <row r="42" spans="1:20">
      <c r="H42" s="14"/>
      <c r="I42" s="14"/>
      <c r="J42" s="14"/>
      <c r="K42" s="21"/>
    </row>
    <row r="43" spans="1:20">
      <c r="H43" s="14"/>
      <c r="I43" s="14"/>
      <c r="J43" s="14"/>
      <c r="K43" s="14"/>
    </row>
    <row r="44" spans="1:20">
      <c r="H44" s="14"/>
      <c r="I44" s="14"/>
      <c r="J44" s="14"/>
      <c r="K44" s="14"/>
    </row>
    <row r="45" spans="1:20">
      <c r="H45" s="14"/>
      <c r="I45" s="14"/>
      <c r="J45" s="14"/>
      <c r="K45" s="14"/>
    </row>
    <row r="46" spans="1:20">
      <c r="N46" s="8"/>
    </row>
    <row r="47" spans="1:20">
      <c r="N47" s="8"/>
    </row>
    <row r="48" spans="1:20">
      <c r="N48" s="8"/>
    </row>
    <row r="49" spans="14:14">
      <c r="N49" s="8"/>
    </row>
    <row r="50" spans="14:14">
      <c r="N50" s="8"/>
    </row>
    <row r="51" spans="14:14">
      <c r="N51" s="8"/>
    </row>
    <row r="52" spans="14:14">
      <c r="N52" s="8"/>
    </row>
    <row r="53" spans="14:14">
      <c r="N53" s="8"/>
    </row>
    <row r="54" spans="14:14">
      <c r="N54" s="8"/>
    </row>
    <row r="55" spans="14:14">
      <c r="N55" s="8"/>
    </row>
    <row r="56" spans="14:14">
      <c r="N56" s="8"/>
    </row>
    <row r="57" spans="14:14">
      <c r="N57" s="8"/>
    </row>
    <row r="58" spans="14:14">
      <c r="N58" s="8"/>
    </row>
    <row r="59" spans="14:14">
      <c r="N59" s="8"/>
    </row>
    <row r="60" spans="14:14">
      <c r="N60" s="8"/>
    </row>
    <row r="61" spans="14:14">
      <c r="N61" s="8"/>
    </row>
    <row r="62" spans="14:14">
      <c r="N62" s="8"/>
    </row>
    <row r="63" spans="14:14">
      <c r="N63" s="8"/>
    </row>
    <row r="64" spans="14:14">
      <c r="N64" s="8"/>
    </row>
    <row r="65" spans="14:14">
      <c r="N65" s="8"/>
    </row>
    <row r="66" spans="14:14">
      <c r="N66" s="8"/>
    </row>
    <row r="67" spans="14:14">
      <c r="N67" s="8"/>
    </row>
    <row r="68" spans="14:14">
      <c r="N68" s="8"/>
    </row>
    <row r="69" spans="14:14">
      <c r="N69" s="8"/>
    </row>
  </sheetData>
  <sheetProtection formatCells="0" formatColumns="0" sort="0" autoFilter="0"/>
  <mergeCells count="1">
    <mergeCell ref="L1:N1"/>
  </mergeCells>
  <phoneticPr fontId="2" type="noConversion"/>
  <dataValidations count="6">
    <dataValidation type="list" allowBlank="1" showInputMessage="1" showErrorMessage="1" sqref="P4:P34">
      <formula1>$V$4:$V$5</formula1>
    </dataValidation>
    <dataValidation type="list" allowBlank="1" showInputMessage="1" showErrorMessage="1" sqref="N4:N34">
      <formula1>$T$4:$T$33</formula1>
    </dataValidation>
    <dataValidation type="list" allowBlank="1" showInputMessage="1" showErrorMessage="1" sqref="K4:K34">
      <formula1>$R$4:$R$10</formula1>
    </dataValidation>
    <dataValidation type="list" allowBlank="1" showInputMessage="1" showErrorMessage="1" sqref="L4:L34">
      <formula1>$S$4:$S$7</formula1>
    </dataValidation>
    <dataValidation type="list" allowBlank="1" showInputMessage="1" showErrorMessage="1" sqref="J4:J34">
      <formula1>$U$4:$U$5</formula1>
    </dataValidation>
    <dataValidation type="list" allowBlank="1" showInputMessage="1" showErrorMessage="1" sqref="H4:H34">
      <formula1>$Q$4:$Q$10</formula1>
    </dataValidation>
  </dataValidations>
  <pageMargins left="0.17" right="0.17" top="0.75" bottom="0.35" header="0.34" footer="0.25"/>
  <pageSetup paperSize="9" orientation="landscape" r:id="rId1"/>
  <headerFooter alignWithMargins="0">
    <oddHeader xml:space="preserve">&amp;C&amp;"Arial,Gras"&amp;20&amp;UDéclaration individuelle de déplacements
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1"/>
  <sheetViews>
    <sheetView workbookViewId="0">
      <selection activeCell="H13" sqref="H13"/>
    </sheetView>
  </sheetViews>
  <sheetFormatPr baseColWidth="10" defaultRowHeight="12.75"/>
  <sheetData>
    <row r="1" spans="1:3">
      <c r="A1" t="s">
        <v>63</v>
      </c>
      <c r="B1" t="s">
        <v>64</v>
      </c>
      <c r="C1" t="s">
        <v>60</v>
      </c>
    </row>
    <row r="2" spans="1:3">
      <c r="A2">
        <v>1</v>
      </c>
      <c r="B2" s="24" t="s">
        <v>86</v>
      </c>
      <c r="C2">
        <v>718</v>
      </c>
    </row>
    <row r="3" spans="1:3">
      <c r="A3">
        <v>2</v>
      </c>
      <c r="B3" s="24" t="s">
        <v>87</v>
      </c>
      <c r="C3">
        <v>684</v>
      </c>
    </row>
    <row r="4" spans="1:3">
      <c r="A4">
        <v>3</v>
      </c>
      <c r="B4" s="24" t="s">
        <v>88</v>
      </c>
      <c r="C4">
        <v>20000606</v>
      </c>
    </row>
    <row r="5" spans="1:3">
      <c r="A5">
        <v>4</v>
      </c>
      <c r="B5" s="24" t="s">
        <v>89</v>
      </c>
      <c r="C5">
        <v>553</v>
      </c>
    </row>
    <row r="6" spans="1:3">
      <c r="A6">
        <v>5</v>
      </c>
      <c r="B6" s="24" t="s">
        <v>90</v>
      </c>
      <c r="C6">
        <v>503</v>
      </c>
    </row>
    <row r="7" spans="1:3">
      <c r="A7">
        <v>6</v>
      </c>
      <c r="B7" s="24" t="s">
        <v>91</v>
      </c>
      <c r="C7">
        <v>550</v>
      </c>
    </row>
    <row r="8" spans="1:3">
      <c r="A8">
        <v>7</v>
      </c>
      <c r="B8" s="24" t="s">
        <v>92</v>
      </c>
      <c r="C8">
        <v>508</v>
      </c>
    </row>
    <row r="9" spans="1:3">
      <c r="A9">
        <v>8</v>
      </c>
      <c r="B9" s="24" t="s">
        <v>93</v>
      </c>
      <c r="C9">
        <v>20000399</v>
      </c>
    </row>
    <row r="10" spans="1:3">
      <c r="A10">
        <v>9</v>
      </c>
      <c r="B10" s="24" t="s">
        <v>94</v>
      </c>
      <c r="C10">
        <v>20000582</v>
      </c>
    </row>
    <row r="11" spans="1:3">
      <c r="A11">
        <v>10</v>
      </c>
      <c r="B11" s="24" t="s">
        <v>95</v>
      </c>
      <c r="C11">
        <v>586</v>
      </c>
    </row>
  </sheetData>
  <sheetProtection sheet="1" formatCells="0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Trame</vt:lpstr>
      <vt:lpstr>Liste</vt:lpstr>
      <vt:lpstr>Trame!Zone_d_impression</vt:lpstr>
    </vt:vector>
  </TitlesOfParts>
  <Company>Emerson  Process Management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PPERRIN</dc:creator>
  <cp:lastModifiedBy>gvidal</cp:lastModifiedBy>
  <cp:lastPrinted>2006-01-11T11:40:25Z</cp:lastPrinted>
  <dcterms:created xsi:type="dcterms:W3CDTF">2005-12-26T15:37:13Z</dcterms:created>
  <dcterms:modified xsi:type="dcterms:W3CDTF">2009-12-31T11:07:08Z</dcterms:modified>
</cp:coreProperties>
</file>