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rojet fabrice enr\OUTIL DIM PAC\"/>
    </mc:Choice>
  </mc:AlternateContent>
  <xr:revisionPtr revIDLastSave="0" documentId="13_ncr:1_{A1E0C043-2E20-4322-A908-F87EA739246F}" xr6:coauthVersionLast="47" xr6:coauthVersionMax="47" xr10:uidLastSave="{00000000-0000-0000-0000-000000000000}"/>
  <bookViews>
    <workbookView xWindow="-21720" yWindow="2610" windowWidth="21840" windowHeight="13740" xr2:uid="{7183520A-3B55-45C6-9C63-D26AF8A2E5ED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" l="1"/>
  <c r="C35" i="1"/>
  <c r="C19" i="1"/>
  <c r="U19" i="1"/>
  <c r="R19" i="1"/>
  <c r="O19" i="1"/>
  <c r="L19" i="1"/>
  <c r="I19" i="1"/>
  <c r="F19" i="1"/>
  <c r="S14" i="1"/>
  <c r="R14" i="1"/>
  <c r="P13" i="1"/>
  <c r="O13" i="1"/>
  <c r="M12" i="1"/>
  <c r="L12" i="1"/>
  <c r="S10" i="1"/>
  <c r="M10" i="1"/>
  <c r="G10" i="1"/>
  <c r="D10" i="1"/>
  <c r="D11" i="1"/>
  <c r="D12" i="1"/>
  <c r="D13" i="1"/>
  <c r="D14" i="1"/>
  <c r="D15" i="1"/>
  <c r="C11" i="1"/>
  <c r="C12" i="1"/>
  <c r="C13" i="1"/>
  <c r="C14" i="1"/>
  <c r="C15" i="1"/>
  <c r="C10" i="1"/>
</calcChain>
</file>

<file path=xl/sharedStrings.xml><?xml version="1.0" encoding="utf-8"?>
<sst xmlns="http://schemas.openxmlformats.org/spreadsheetml/2006/main" count="111" uniqueCount="37">
  <si>
    <t>Coeff de base</t>
  </si>
  <si>
    <t>Coeff modifié</t>
  </si>
  <si>
    <t>Pourcentage coeff de base</t>
  </si>
  <si>
    <t>Pourcentage coeff modifié</t>
  </si>
  <si>
    <t>NON</t>
  </si>
  <si>
    <t>Colonne1</t>
  </si>
  <si>
    <t>Pourcentage coeff de base3</t>
  </si>
  <si>
    <t>Pourcentage coeff modifié4</t>
  </si>
  <si>
    <t>Pourcentage coeff de base4</t>
  </si>
  <si>
    <t>Pourcentage coeff modifié5</t>
  </si>
  <si>
    <t>Condition</t>
  </si>
  <si>
    <t>Condition 2</t>
  </si>
  <si>
    <t>Condition 3</t>
  </si>
  <si>
    <t>OUI</t>
  </si>
  <si>
    <t>Condition 22</t>
  </si>
  <si>
    <t>Pourcentage coeff de base33</t>
  </si>
  <si>
    <t>Pourcentage coeff modifié44</t>
  </si>
  <si>
    <t>Condition 35</t>
  </si>
  <si>
    <t>Pourcentage coeff de base46</t>
  </si>
  <si>
    <t>Pourcentage coeff modifié57</t>
  </si>
  <si>
    <t>Condition 222</t>
  </si>
  <si>
    <t>Pourcentage coeff de base333</t>
  </si>
  <si>
    <t>Pourcentage coeff modifié444</t>
  </si>
  <si>
    <t>Condition 355</t>
  </si>
  <si>
    <t>Pourcentage coeff de base466</t>
  </si>
  <si>
    <t>Pourcentage coeff modifié577</t>
  </si>
  <si>
    <t>Exemple de calcul :</t>
  </si>
  <si>
    <t>(Coeff de base*Pourcentage coeff de base 3)+(coeff modifié*pourcentage coeff modifié)</t>
  </si>
  <si>
    <t>Coeff pondéré</t>
  </si>
  <si>
    <t xml:space="preserve">Problème : </t>
  </si>
  <si>
    <t>Pouvoir faire varier ces Pourcentages de coefficients dans une seule case</t>
  </si>
  <si>
    <t xml:space="preserve">Solution désirée: </t>
  </si>
  <si>
    <t>CAS N°1</t>
  </si>
  <si>
    <t>CAS N°2</t>
  </si>
  <si>
    <t>ACCUMULATION %</t>
  </si>
  <si>
    <t>UNE SEULE VALEUR MODIFIE</t>
  </si>
  <si>
    <t>Solution avec simplement 2 cases où les pourcentages de "base" et "modifié" se calculent en fonction des conditions "oui" et "non", dans n'importe quel 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</si>
</sst>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66FFFF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7" xfId="0" applyBorder="1"/>
    <xf numFmtId="9" fontId="0" fillId="0" borderId="8" xfId="1" applyFont="1" applyBorder="1" applyAlignment="1">
      <alignment horizontal="center"/>
    </xf>
    <xf numFmtId="9" fontId="0" fillId="2" borderId="8" xfId="1" applyFont="1" applyFill="1" applyBorder="1" applyAlignment="1">
      <alignment horizontal="center"/>
    </xf>
    <xf numFmtId="9" fontId="3" fillId="3" borderId="8" xfId="1" applyFont="1" applyFill="1" applyBorder="1" applyAlignment="1">
      <alignment horizontal="center"/>
    </xf>
    <xf numFmtId="9" fontId="3" fillId="3" borderId="9" xfId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2" xfId="0" applyFill="1" applyBorder="1"/>
    <xf numFmtId="0" fontId="0" fillId="2" borderId="0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" fillId="3" borderId="2" xfId="0" applyFont="1" applyFill="1" applyBorder="1"/>
    <xf numFmtId="0" fontId="3" fillId="3" borderId="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2" borderId="7" xfId="0" applyFont="1" applyFill="1" applyBorder="1"/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3" borderId="7" xfId="0" applyFont="1" applyFill="1" applyBorder="1"/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9" fontId="0" fillId="0" borderId="9" xfId="1" applyNumberFormat="1" applyFont="1" applyBorder="1" applyAlignment="1">
      <alignment horizontal="center"/>
    </xf>
    <xf numFmtId="0" fontId="0" fillId="2" borderId="7" xfId="0" applyFill="1" applyBorder="1"/>
    <xf numFmtId="9" fontId="0" fillId="2" borderId="9" xfId="1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9" fontId="0" fillId="0" borderId="2" xfId="0" applyNumberFormat="1" applyBorder="1" applyAlignment="1">
      <alignment horizontal="center"/>
    </xf>
    <xf numFmtId="9" fontId="0" fillId="0" borderId="4" xfId="0" applyNumberFormat="1" applyBorder="1" applyAlignment="1">
      <alignment horizontal="center"/>
    </xf>
    <xf numFmtId="0" fontId="3" fillId="4" borderId="8" xfId="0" applyFont="1" applyFill="1" applyBorder="1"/>
    <xf numFmtId="0" fontId="3" fillId="4" borderId="8" xfId="0" applyFont="1" applyFill="1" applyBorder="1" applyAlignment="1">
      <alignment horizontal="center"/>
    </xf>
    <xf numFmtId="0" fontId="0" fillId="4" borderId="7" xfId="0" applyFill="1" applyBorder="1"/>
    <xf numFmtId="9" fontId="0" fillId="4" borderId="8" xfId="1" applyFont="1" applyFill="1" applyBorder="1" applyAlignment="1">
      <alignment horizontal="center"/>
    </xf>
    <xf numFmtId="9" fontId="0" fillId="4" borderId="9" xfId="1" applyFont="1" applyFill="1" applyBorder="1" applyAlignment="1">
      <alignment horizontal="center"/>
    </xf>
    <xf numFmtId="0" fontId="0" fillId="4" borderId="2" xfId="0" applyFill="1" applyBorder="1"/>
    <xf numFmtId="0" fontId="0" fillId="4" borderId="0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/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3" fillId="5" borderId="8" xfId="0" applyFont="1" applyFill="1" applyBorder="1"/>
    <xf numFmtId="0" fontId="3" fillId="5" borderId="8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7" xfId="0" applyFont="1" applyFill="1" applyBorder="1"/>
    <xf numFmtId="9" fontId="3" fillId="5" borderId="8" xfId="1" applyFont="1" applyFill="1" applyBorder="1" applyAlignment="1">
      <alignment horizontal="center"/>
    </xf>
    <xf numFmtId="9" fontId="3" fillId="5" borderId="9" xfId="1" applyFont="1" applyFill="1" applyBorder="1" applyAlignment="1">
      <alignment horizontal="center"/>
    </xf>
    <xf numFmtId="0" fontId="3" fillId="5" borderId="2" xfId="0" applyFont="1" applyFill="1" applyBorder="1"/>
    <xf numFmtId="0" fontId="3" fillId="5" borderId="0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/>
    <xf numFmtId="0" fontId="3" fillId="5" borderId="5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3" fillId="6" borderId="8" xfId="0" applyFont="1" applyFill="1" applyBorder="1"/>
    <xf numFmtId="0" fontId="3" fillId="6" borderId="8" xfId="0" applyFont="1" applyFill="1" applyBorder="1" applyAlignment="1">
      <alignment horizontal="center"/>
    </xf>
    <xf numFmtId="0" fontId="0" fillId="6" borderId="7" xfId="0" applyFill="1" applyBorder="1"/>
    <xf numFmtId="9" fontId="0" fillId="6" borderId="8" xfId="1" applyFont="1" applyFill="1" applyBorder="1" applyAlignment="1">
      <alignment horizontal="center"/>
    </xf>
    <xf numFmtId="9" fontId="0" fillId="6" borderId="9" xfId="1" applyFont="1" applyFill="1" applyBorder="1" applyAlignment="1">
      <alignment horizontal="center"/>
    </xf>
    <xf numFmtId="0" fontId="0" fillId="6" borderId="2" xfId="0" applyFill="1" applyBorder="1"/>
    <xf numFmtId="0" fontId="0" fillId="6" borderId="0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/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3" fillId="7" borderId="8" xfId="0" applyFont="1" applyFill="1" applyBorder="1"/>
    <xf numFmtId="0" fontId="3" fillId="7" borderId="8" xfId="0" applyFont="1" applyFill="1" applyBorder="1" applyAlignment="1">
      <alignment horizontal="center"/>
    </xf>
    <xf numFmtId="0" fontId="3" fillId="7" borderId="9" xfId="0" applyFont="1" applyFill="1" applyBorder="1" applyAlignment="1">
      <alignment horizontal="center"/>
    </xf>
    <xf numFmtId="0" fontId="3" fillId="7" borderId="7" xfId="0" applyFont="1" applyFill="1" applyBorder="1"/>
    <xf numFmtId="9" fontId="3" fillId="7" borderId="8" xfId="1" applyFont="1" applyFill="1" applyBorder="1" applyAlignment="1">
      <alignment horizontal="center"/>
    </xf>
    <xf numFmtId="9" fontId="3" fillId="7" borderId="9" xfId="1" applyFont="1" applyFill="1" applyBorder="1" applyAlignment="1">
      <alignment horizontal="center"/>
    </xf>
    <xf numFmtId="0" fontId="3" fillId="7" borderId="2" xfId="0" applyFont="1" applyFill="1" applyBorder="1"/>
    <xf numFmtId="0" fontId="3" fillId="7" borderId="0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3" fillId="7" borderId="4" xfId="0" applyFont="1" applyFill="1" applyBorder="1"/>
    <xf numFmtId="0" fontId="3" fillId="7" borderId="5" xfId="0" applyFont="1" applyFill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4" fillId="0" borderId="0" xfId="0" applyFont="1"/>
    <xf numFmtId="0" fontId="0" fillId="8" borderId="1" xfId="0" applyFill="1" applyBorder="1" applyAlignment="1">
      <alignment horizontal="center"/>
    </xf>
    <xf numFmtId="0" fontId="5" fillId="0" borderId="0" xfId="0" applyFont="1"/>
    <xf numFmtId="0" fontId="2" fillId="0" borderId="0" xfId="0" applyFont="1"/>
    <xf numFmtId="9" fontId="0" fillId="0" borderId="7" xfId="0" applyNumberFormat="1" applyBorder="1"/>
    <xf numFmtId="9" fontId="0" fillId="0" borderId="1" xfId="0" applyNumberFormat="1" applyBorder="1"/>
    <xf numFmtId="0" fontId="3" fillId="9" borderId="8" xfId="0" applyFont="1" applyFill="1" applyBorder="1"/>
    <xf numFmtId="0" fontId="3" fillId="9" borderId="8" xfId="0" applyFont="1" applyFill="1" applyBorder="1" applyAlignment="1">
      <alignment horizontal="center"/>
    </xf>
    <xf numFmtId="0" fontId="3" fillId="9" borderId="9" xfId="0" applyFont="1" applyFill="1" applyBorder="1" applyAlignment="1">
      <alignment horizontal="center"/>
    </xf>
    <xf numFmtId="0" fontId="3" fillId="9" borderId="7" xfId="0" applyFont="1" applyFill="1" applyBorder="1"/>
    <xf numFmtId="9" fontId="3" fillId="9" borderId="8" xfId="1" applyFont="1" applyFill="1" applyBorder="1" applyAlignment="1">
      <alignment horizontal="center"/>
    </xf>
    <xf numFmtId="9" fontId="3" fillId="9" borderId="9" xfId="1" applyFont="1" applyFill="1" applyBorder="1" applyAlignment="1">
      <alignment horizontal="center"/>
    </xf>
    <xf numFmtId="0" fontId="3" fillId="9" borderId="2" xfId="0" applyFont="1" applyFill="1" applyBorder="1"/>
    <xf numFmtId="0" fontId="3" fillId="9" borderId="0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/>
    </xf>
    <xf numFmtId="0" fontId="3" fillId="9" borderId="4" xfId="0" applyFont="1" applyFill="1" applyBorder="1"/>
    <xf numFmtId="0" fontId="3" fillId="9" borderId="5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/>
    </xf>
    <xf numFmtId="0" fontId="2" fillId="9" borderId="0" xfId="0" applyFont="1" applyFill="1" applyBorder="1" applyAlignment="1">
      <alignment horizontal="center"/>
    </xf>
    <xf numFmtId="0" fontId="2" fillId="9" borderId="2" xfId="0" applyFont="1" applyFill="1" applyBorder="1"/>
    <xf numFmtId="0" fontId="2" fillId="9" borderId="3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C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C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CFF"/>
        </patternFill>
      </fill>
      <border diagonalUp="0" diagonalDown="0" outline="0">
        <left style="medium">
          <color indexed="64"/>
        </left>
        <right/>
        <top/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border diagonalUp="0" diagonalDown="0" outline="0">
        <left style="medium">
          <color indexed="64"/>
        </left>
        <right/>
        <top/>
        <bottom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border diagonalUp="0" diagonalDown="0" outline="0">
        <left style="medium">
          <color indexed="64"/>
        </left>
        <right/>
        <top/>
        <bottom/>
      </border>
    </dxf>
    <dxf>
      <numFmt numFmtId="13" formatCode="0%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border diagonalUp="0" diagonalDown="0">
        <left style="medium">
          <color indexed="64"/>
        </left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66FF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37</xdr:row>
      <xdr:rowOff>0</xdr:rowOff>
    </xdr:from>
    <xdr:to>
      <xdr:col>3</xdr:col>
      <xdr:colOff>2305050</xdr:colOff>
      <xdr:row>39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06A69C8-2332-437B-B32C-6939C5024281}"/>
            </a:ext>
          </a:extLst>
        </xdr:cNvPr>
        <xdr:cNvSpPr txBox="1"/>
      </xdr:nvSpPr>
      <xdr:spPr>
        <a:xfrm>
          <a:off x="4343400" y="7162800"/>
          <a:ext cx="1714500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soustraction ou addition auto selon formules</a:t>
          </a:r>
        </a:p>
      </xdr:txBody>
    </xdr:sp>
    <xdr:clientData/>
  </xdr:twoCellAnchor>
  <xdr:twoCellAnchor>
    <xdr:from>
      <xdr:col>2</xdr:col>
      <xdr:colOff>1819275</xdr:colOff>
      <xdr:row>39</xdr:row>
      <xdr:rowOff>85725</xdr:rowOff>
    </xdr:from>
    <xdr:to>
      <xdr:col>3</xdr:col>
      <xdr:colOff>609601</xdr:colOff>
      <xdr:row>41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F025300-60FA-4668-829F-4D8A73966ADC}"/>
            </a:ext>
          </a:extLst>
        </xdr:cNvPr>
        <xdr:cNvCxnSpPr/>
      </xdr:nvCxnSpPr>
      <xdr:spPr>
        <a:xfrm flipH="1">
          <a:off x="3619500" y="7629525"/>
          <a:ext cx="742951" cy="438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2066925</xdr:colOff>
      <xdr:row>39</xdr:row>
      <xdr:rowOff>85725</xdr:rowOff>
    </xdr:from>
    <xdr:to>
      <xdr:col>3</xdr:col>
      <xdr:colOff>2247900</xdr:colOff>
      <xdr:row>41</xdr:row>
      <xdr:rowOff>152400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E2DDF66D-20D0-4E41-AE7F-D666AB1D9E20}"/>
            </a:ext>
          </a:extLst>
        </xdr:cNvPr>
        <xdr:cNvCxnSpPr/>
      </xdr:nvCxnSpPr>
      <xdr:spPr>
        <a:xfrm>
          <a:off x="5819775" y="7629525"/>
          <a:ext cx="180975" cy="447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7E85F1-86C3-484C-B9DA-1A9BB886EC0C}" name="Tableau1" displayName="Tableau1" ref="A8:V15" totalsRowShown="0" headerRowBorderDxfId="18">
  <autoFilter ref="A8:V15" xr:uid="{167E85F1-86C3-484C-B9DA-1A9BB886EC0C}"/>
  <tableColumns count="22">
    <tableColumn id="1" xr3:uid="{EAC1F8AE-15B4-41C8-9229-F175E334F81C}" name="Colonne1" dataDxfId="12"/>
    <tableColumn id="2" xr3:uid="{AAD8A2E4-0767-47F5-8FBA-9D058286F057}" name="Condition"/>
    <tableColumn id="3" xr3:uid="{2CEDF70D-5C32-4918-812D-9F7F92F7D6A8}" name="Pourcentage coeff de base" dataDxfId="17"/>
    <tableColumn id="4" xr3:uid="{14FDF598-BE5F-4D81-B427-707F26572BDA}" name="Pourcentage coeff modifié" dataDxfId="16">
      <calculatedColumnFormula>IF(Tableau1[[#This Row],[Condition]]="OUI",1,0)</calculatedColumnFormula>
    </tableColumn>
    <tableColumn id="5" xr3:uid="{B069B928-0216-4CA3-8ADB-CE1B2D59BC17}" name="Condition 2" dataDxfId="24"/>
    <tableColumn id="6" xr3:uid="{0B084ADB-697F-4565-B237-1A156DC28DB6}" name="Pourcentage coeff de base3" dataDxfId="23"/>
    <tableColumn id="7" xr3:uid="{55DCEAFA-3A33-4DA7-8AAA-E65281178169}" name="Pourcentage coeff modifié4" dataDxfId="22"/>
    <tableColumn id="8" xr3:uid="{099656F9-557D-4C8C-BD7E-44AC34EE362D}" name="Condition 3" dataDxfId="21"/>
    <tableColumn id="9" xr3:uid="{1BA1248C-357D-4E5C-B61F-15BCADBE3888}" name="Pourcentage coeff de base4" dataDxfId="20"/>
    <tableColumn id="10" xr3:uid="{F37C52C4-7FA4-413F-A8F0-B1035C65EC8C}" name="Pourcentage coeff modifié5" dataDxfId="19"/>
    <tableColumn id="11" xr3:uid="{E3480201-D40A-4CA6-960F-8F2897CF9A0F}" name="Condition 22" dataDxfId="11"/>
    <tableColumn id="12" xr3:uid="{D2E5C8E4-01AD-4480-9004-1184407F885D}" name="Pourcentage coeff de base33" dataDxfId="10"/>
    <tableColumn id="13" xr3:uid="{A3E65C64-EE49-4FCB-969A-DF4454221ED6}" name="Pourcentage coeff modifié44" dataDxfId="9"/>
    <tableColumn id="14" xr3:uid="{727E515E-2EC0-458A-AFA0-057751E7803F}" name="Condition 35" dataDxfId="8"/>
    <tableColumn id="15" xr3:uid="{66D91349-6E9E-4E52-AF02-5FB15E01938D}" name="Pourcentage coeff de base46" dataDxfId="7"/>
    <tableColumn id="16" xr3:uid="{104768E8-14A6-4F48-B8DD-DA84E49B4F77}" name="Pourcentage coeff modifié57" dataDxfId="6"/>
    <tableColumn id="17" xr3:uid="{53544AE2-03AB-4815-80A1-3FC68C0D4BBB}" name="Condition 222" dataDxfId="5"/>
    <tableColumn id="18" xr3:uid="{F6FC4598-B2E8-4C7B-90F4-25B55A80C87B}" name="Pourcentage coeff de base333" dataDxfId="4"/>
    <tableColumn id="19" xr3:uid="{18A24217-91FF-4F98-89AB-97C117C403B3}" name="Pourcentage coeff modifié444" dataDxfId="3"/>
    <tableColumn id="20" xr3:uid="{0FCF940B-BAC9-4990-9716-11634B7531E2}" name="Condition 355" dataDxfId="2"/>
    <tableColumn id="21" xr3:uid="{E85470CC-9CE2-4144-A177-955D5B302E30}" name="Pourcentage coeff de base466" dataDxfId="1"/>
    <tableColumn id="22" xr3:uid="{0109D263-F564-4FE4-8254-E1209ED6BF23}" name="Pourcentage coeff modifié577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5D12D89-4415-4E7B-9C9B-B6642BD393B9}" name="Tableau2" displayName="Tableau2" ref="E4:F5" totalsRowShown="0" dataDxfId="13">
  <autoFilter ref="E4:F5" xr:uid="{B5D12D89-4415-4E7B-9C9B-B6642BD393B9}"/>
  <tableColumns count="2">
    <tableColumn id="1" xr3:uid="{9515FB87-789C-4339-9DF6-154530D26160}" name="Coeff de base" dataDxfId="15"/>
    <tableColumn id="2" xr3:uid="{AA64527C-7E9F-42C6-9DDB-BF66681478F3}" name="Coeff modifié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69239-ADFA-4228-BAA0-5972E15D0058}">
  <dimension ref="A2:V46"/>
  <sheetViews>
    <sheetView tabSelected="1" topLeftCell="A28" workbookViewId="0">
      <pane xSplit="1" topLeftCell="B1" activePane="topRight" state="frozen"/>
      <selection pane="topRight" activeCell="F41" sqref="F41"/>
    </sheetView>
  </sheetViews>
  <sheetFormatPr baseColWidth="10" defaultRowHeight="15" x14ac:dyDescent="0.25"/>
  <cols>
    <col min="1" max="1" width="11.5703125" customWidth="1"/>
    <col min="2" max="2" width="15.42578125" customWidth="1"/>
    <col min="3" max="3" width="29.28515625" bestFit="1" customWidth="1"/>
    <col min="4" max="4" width="39.140625" customWidth="1"/>
    <col min="5" max="5" width="15.28515625" customWidth="1"/>
    <col min="6" max="6" width="30.28515625" bestFit="1" customWidth="1"/>
    <col min="7" max="7" width="34" customWidth="1"/>
    <col min="8" max="8" width="13.42578125" bestFit="1" customWidth="1"/>
    <col min="9" max="9" width="30.28515625" bestFit="1" customWidth="1"/>
    <col min="10" max="10" width="36.28515625" customWidth="1"/>
    <col min="12" max="12" width="31.42578125" bestFit="1" customWidth="1"/>
    <col min="13" max="13" width="36.7109375" customWidth="1"/>
    <col min="15" max="15" width="31.42578125" bestFit="1" customWidth="1"/>
    <col min="16" max="16" width="37.42578125" customWidth="1"/>
    <col min="17" max="17" width="15.42578125" bestFit="1" customWidth="1"/>
    <col min="18" max="18" width="32.42578125" bestFit="1" customWidth="1"/>
    <col min="19" max="19" width="32.28515625" customWidth="1"/>
    <col min="20" max="20" width="15.42578125" bestFit="1" customWidth="1"/>
    <col min="21" max="21" width="32.42578125" bestFit="1" customWidth="1"/>
    <col min="22" max="22" width="32.5703125" bestFit="1" customWidth="1"/>
    <col min="23" max="23" width="13.85546875" customWidth="1"/>
    <col min="24" max="24" width="27.85546875" bestFit="1" customWidth="1"/>
    <col min="25" max="25" width="28" bestFit="1" customWidth="1"/>
  </cols>
  <sheetData>
    <row r="2" spans="1:22" x14ac:dyDescent="0.25">
      <c r="B2" s="88" t="s">
        <v>29</v>
      </c>
    </row>
    <row r="3" spans="1:22" x14ac:dyDescent="0.25">
      <c r="B3" s="89" t="s">
        <v>30</v>
      </c>
    </row>
    <row r="4" spans="1:22" x14ac:dyDescent="0.25">
      <c r="E4" t="s">
        <v>0</v>
      </c>
      <c r="F4" t="s">
        <v>1</v>
      </c>
    </row>
    <row r="5" spans="1:22" x14ac:dyDescent="0.25">
      <c r="E5" s="1">
        <v>2</v>
      </c>
      <c r="F5" s="1">
        <v>0.4</v>
      </c>
    </row>
    <row r="6" spans="1:22" x14ac:dyDescent="0.25">
      <c r="B6" s="86" t="s">
        <v>32</v>
      </c>
      <c r="C6" t="s">
        <v>34</v>
      </c>
      <c r="E6" s="1"/>
      <c r="F6" s="1"/>
    </row>
    <row r="7" spans="1:22" ht="15.75" thickBot="1" x14ac:dyDescent="0.3"/>
    <row r="8" spans="1:22" ht="15.75" thickBot="1" x14ac:dyDescent="0.3">
      <c r="A8" s="36" t="s">
        <v>5</v>
      </c>
      <c r="B8" s="4" t="s">
        <v>10</v>
      </c>
      <c r="C8" s="25" t="s">
        <v>2</v>
      </c>
      <c r="D8" s="26" t="s">
        <v>3</v>
      </c>
      <c r="E8" s="27" t="s">
        <v>11</v>
      </c>
      <c r="F8" s="28" t="s">
        <v>6</v>
      </c>
      <c r="G8" s="29" t="s">
        <v>7</v>
      </c>
      <c r="H8" s="30" t="s">
        <v>12</v>
      </c>
      <c r="I8" s="31" t="s">
        <v>8</v>
      </c>
      <c r="J8" s="32" t="s">
        <v>9</v>
      </c>
      <c r="K8" s="40" t="s">
        <v>14</v>
      </c>
      <c r="L8" s="41" t="s">
        <v>15</v>
      </c>
      <c r="M8" s="41" t="s">
        <v>16</v>
      </c>
      <c r="N8" s="51" t="s">
        <v>17</v>
      </c>
      <c r="O8" s="52" t="s">
        <v>18</v>
      </c>
      <c r="P8" s="53" t="s">
        <v>19</v>
      </c>
      <c r="Q8" s="63" t="s">
        <v>20</v>
      </c>
      <c r="R8" s="64" t="s">
        <v>21</v>
      </c>
      <c r="S8" s="64" t="s">
        <v>22</v>
      </c>
      <c r="T8" s="74" t="s">
        <v>23</v>
      </c>
      <c r="U8" s="75" t="s">
        <v>24</v>
      </c>
      <c r="V8" s="76" t="s">
        <v>25</v>
      </c>
    </row>
    <row r="9" spans="1:22" ht="15.75" thickBot="1" x14ac:dyDescent="0.3">
      <c r="A9" s="37"/>
      <c r="B9" s="4"/>
      <c r="C9" s="5">
        <v>0</v>
      </c>
      <c r="D9" s="33">
        <v>1</v>
      </c>
      <c r="E9" s="34"/>
      <c r="F9" s="6">
        <v>0.16</v>
      </c>
      <c r="G9" s="35">
        <v>0.84</v>
      </c>
      <c r="H9" s="30"/>
      <c r="I9" s="7">
        <v>0.21</v>
      </c>
      <c r="J9" s="8">
        <v>0.79</v>
      </c>
      <c r="K9" s="42"/>
      <c r="L9" s="43">
        <v>0.34</v>
      </c>
      <c r="M9" s="44">
        <v>0.66</v>
      </c>
      <c r="N9" s="54"/>
      <c r="O9" s="55">
        <v>0.54</v>
      </c>
      <c r="P9" s="56">
        <v>0.46</v>
      </c>
      <c r="Q9" s="65"/>
      <c r="R9" s="66">
        <v>0.7</v>
      </c>
      <c r="S9" s="67">
        <v>0.3</v>
      </c>
      <c r="T9" s="77"/>
      <c r="U9" s="78">
        <v>1</v>
      </c>
      <c r="V9" s="79">
        <v>0</v>
      </c>
    </row>
    <row r="10" spans="1:22" x14ac:dyDescent="0.25">
      <c r="A10" s="38">
        <v>0.16</v>
      </c>
      <c r="B10" s="2" t="s">
        <v>13</v>
      </c>
      <c r="C10" s="9">
        <f>IF(Tableau1[[#This Row],[Condition]]="NON",1,0)</f>
        <v>0</v>
      </c>
      <c r="D10" s="10">
        <f>IF(Tableau1[[#This Row],[Condition]]="OUI",1,0)</f>
        <v>1</v>
      </c>
      <c r="E10" s="13" t="s">
        <v>4</v>
      </c>
      <c r="F10" s="14">
        <v>0.16</v>
      </c>
      <c r="G10" s="15">
        <f>IF(Tableau1[[#This Row],[Condition 2]]="OUI",(1-0.84),(1-Tableau1[[#This Row],[Colonne1]]))</f>
        <v>0.84</v>
      </c>
      <c r="H10" s="19" t="s">
        <v>4</v>
      </c>
      <c r="I10" s="20">
        <v>0.16</v>
      </c>
      <c r="J10" s="21">
        <v>0.84</v>
      </c>
      <c r="K10" s="45" t="s">
        <v>4</v>
      </c>
      <c r="L10" s="46">
        <v>0.16</v>
      </c>
      <c r="M10" s="47">
        <f>IF(Tableau1[[#This Row],[Condition 2]]="OUI",(1-0.84),(1-Tableau1[[#This Row],[Colonne1]]))</f>
        <v>0.84</v>
      </c>
      <c r="N10" s="57" t="s">
        <v>4</v>
      </c>
      <c r="O10" s="58">
        <v>0.16</v>
      </c>
      <c r="P10" s="59">
        <v>0.84</v>
      </c>
      <c r="Q10" s="68" t="s">
        <v>4</v>
      </c>
      <c r="R10" s="69">
        <v>0.16</v>
      </c>
      <c r="S10" s="70">
        <f>IF(Tableau1[[#This Row],[Condition 2]]="OUI",(1-0.84),(1-Tableau1[[#This Row],[Colonne1]]))</f>
        <v>0.84</v>
      </c>
      <c r="T10" s="80" t="s">
        <v>4</v>
      </c>
      <c r="U10" s="81">
        <v>0.16</v>
      </c>
      <c r="V10" s="82">
        <v>0.84</v>
      </c>
    </row>
    <row r="11" spans="1:22" x14ac:dyDescent="0.25">
      <c r="A11" s="38">
        <v>0.05</v>
      </c>
      <c r="B11" s="2" t="s">
        <v>13</v>
      </c>
      <c r="C11" s="9">
        <f>IF(Tableau1[[#This Row],[Condition]]="NON",1,0)</f>
        <v>0</v>
      </c>
      <c r="D11" s="10">
        <f>IF(Tableau1[[#This Row],[Condition]]="OUI",1,0)</f>
        <v>1</v>
      </c>
      <c r="E11" s="13" t="s">
        <v>13</v>
      </c>
      <c r="F11" s="14">
        <v>0</v>
      </c>
      <c r="G11" s="15">
        <v>1</v>
      </c>
      <c r="H11" s="19" t="s">
        <v>4</v>
      </c>
      <c r="I11" s="20">
        <v>0.21</v>
      </c>
      <c r="J11" s="21">
        <v>0.79</v>
      </c>
      <c r="K11" s="45" t="s">
        <v>4</v>
      </c>
      <c r="L11" s="46">
        <v>0.21</v>
      </c>
      <c r="M11" s="47">
        <v>0.79</v>
      </c>
      <c r="N11" s="57" t="s">
        <v>4</v>
      </c>
      <c r="O11" s="58">
        <v>0.21</v>
      </c>
      <c r="P11" s="59">
        <v>0.79</v>
      </c>
      <c r="Q11" s="68" t="s">
        <v>4</v>
      </c>
      <c r="R11" s="69">
        <v>0.21</v>
      </c>
      <c r="S11" s="70">
        <v>0.79</v>
      </c>
      <c r="T11" s="80" t="s">
        <v>4</v>
      </c>
      <c r="U11" s="81">
        <v>0.21</v>
      </c>
      <c r="V11" s="82">
        <v>0.79</v>
      </c>
    </row>
    <row r="12" spans="1:22" x14ac:dyDescent="0.25">
      <c r="A12" s="38">
        <v>0.13</v>
      </c>
      <c r="B12" s="2" t="s">
        <v>13</v>
      </c>
      <c r="C12" s="9">
        <f>IF(Tableau1[[#This Row],[Condition]]="NON",1,0)</f>
        <v>0</v>
      </c>
      <c r="D12" s="10">
        <f>IF(Tableau1[[#This Row],[Condition]]="OUI",1,0)</f>
        <v>1</v>
      </c>
      <c r="E12" s="13" t="s">
        <v>13</v>
      </c>
      <c r="F12" s="14">
        <v>0</v>
      </c>
      <c r="G12" s="15">
        <v>1</v>
      </c>
      <c r="H12" s="19" t="s">
        <v>13</v>
      </c>
      <c r="I12" s="20">
        <v>0</v>
      </c>
      <c r="J12" s="21">
        <v>1</v>
      </c>
      <c r="K12" s="45" t="s">
        <v>4</v>
      </c>
      <c r="L12" s="46">
        <f>0.21+0.13</f>
        <v>0.33999999999999997</v>
      </c>
      <c r="M12" s="47">
        <f>0.79-0.13</f>
        <v>0.66</v>
      </c>
      <c r="N12" s="57" t="s">
        <v>4</v>
      </c>
      <c r="O12" s="58">
        <v>0.34</v>
      </c>
      <c r="P12" s="59">
        <v>0.66</v>
      </c>
      <c r="Q12" s="68" t="s">
        <v>4</v>
      </c>
      <c r="R12" s="69">
        <v>0.34</v>
      </c>
      <c r="S12" s="70">
        <v>0.66</v>
      </c>
      <c r="T12" s="80" t="s">
        <v>4</v>
      </c>
      <c r="U12" s="81">
        <v>0.34</v>
      </c>
      <c r="V12" s="82">
        <v>0.66</v>
      </c>
    </row>
    <row r="13" spans="1:22" x14ac:dyDescent="0.25">
      <c r="A13" s="38">
        <v>0.2</v>
      </c>
      <c r="B13" s="2" t="s">
        <v>13</v>
      </c>
      <c r="C13" s="9">
        <f>IF(Tableau1[[#This Row],[Condition]]="NON",1,0)</f>
        <v>0</v>
      </c>
      <c r="D13" s="10">
        <f>IF(Tableau1[[#This Row],[Condition]]="OUI",1,0)</f>
        <v>1</v>
      </c>
      <c r="E13" s="13" t="s">
        <v>13</v>
      </c>
      <c r="F13" s="14">
        <v>0</v>
      </c>
      <c r="G13" s="15">
        <v>1</v>
      </c>
      <c r="H13" s="19" t="s">
        <v>13</v>
      </c>
      <c r="I13" s="20">
        <v>0</v>
      </c>
      <c r="J13" s="21">
        <v>1</v>
      </c>
      <c r="K13" s="45" t="s">
        <v>13</v>
      </c>
      <c r="L13" s="46">
        <v>0</v>
      </c>
      <c r="M13" s="47">
        <v>1</v>
      </c>
      <c r="N13" s="57" t="s">
        <v>4</v>
      </c>
      <c r="O13" s="58">
        <f>0.34+0.2</f>
        <v>0.54</v>
      </c>
      <c r="P13" s="59">
        <f>0.66-0.2</f>
        <v>0.46</v>
      </c>
      <c r="Q13" s="68" t="s">
        <v>4</v>
      </c>
      <c r="R13" s="69">
        <v>0.54</v>
      </c>
      <c r="S13" s="70">
        <v>0.46</v>
      </c>
      <c r="T13" s="80" t="s">
        <v>4</v>
      </c>
      <c r="U13" s="81">
        <v>0.54</v>
      </c>
      <c r="V13" s="82">
        <v>0.46</v>
      </c>
    </row>
    <row r="14" spans="1:22" x14ac:dyDescent="0.25">
      <c r="A14" s="38">
        <v>0.16</v>
      </c>
      <c r="B14" s="2" t="s">
        <v>13</v>
      </c>
      <c r="C14" s="9">
        <f>IF(Tableau1[[#This Row],[Condition]]="NON",1,0)</f>
        <v>0</v>
      </c>
      <c r="D14" s="10">
        <f>IF(Tableau1[[#This Row],[Condition]]="OUI",1,0)</f>
        <v>1</v>
      </c>
      <c r="E14" s="13" t="s">
        <v>13</v>
      </c>
      <c r="F14" s="14">
        <v>0</v>
      </c>
      <c r="G14" s="15">
        <v>1</v>
      </c>
      <c r="H14" s="19" t="s">
        <v>13</v>
      </c>
      <c r="I14" s="20">
        <v>0</v>
      </c>
      <c r="J14" s="21">
        <v>1</v>
      </c>
      <c r="K14" s="45" t="s">
        <v>13</v>
      </c>
      <c r="L14" s="46">
        <v>0</v>
      </c>
      <c r="M14" s="47">
        <v>1</v>
      </c>
      <c r="N14" s="57" t="s">
        <v>13</v>
      </c>
      <c r="O14" s="58">
        <v>0</v>
      </c>
      <c r="P14" s="59">
        <v>1</v>
      </c>
      <c r="Q14" s="68" t="s">
        <v>4</v>
      </c>
      <c r="R14" s="69">
        <f>0.54+0.16</f>
        <v>0.70000000000000007</v>
      </c>
      <c r="S14" s="70">
        <f>0.46-0.16</f>
        <v>0.30000000000000004</v>
      </c>
      <c r="T14" s="80" t="s">
        <v>4</v>
      </c>
      <c r="U14" s="81">
        <v>0.7</v>
      </c>
      <c r="V14" s="82">
        <v>0.3</v>
      </c>
    </row>
    <row r="15" spans="1:22" ht="15.75" thickBot="1" x14ac:dyDescent="0.3">
      <c r="A15" s="39">
        <v>0.3</v>
      </c>
      <c r="B15" s="3" t="s">
        <v>13</v>
      </c>
      <c r="C15" s="11">
        <f>IF(Tableau1[[#This Row],[Condition]]="NON",1,0)</f>
        <v>0</v>
      </c>
      <c r="D15" s="12">
        <f>IF(Tableau1[[#This Row],[Condition]]="OUI",1,0)</f>
        <v>1</v>
      </c>
      <c r="E15" s="16" t="s">
        <v>13</v>
      </c>
      <c r="F15" s="17">
        <v>0</v>
      </c>
      <c r="G15" s="18">
        <v>1</v>
      </c>
      <c r="H15" s="22" t="s">
        <v>13</v>
      </c>
      <c r="I15" s="23">
        <v>0</v>
      </c>
      <c r="J15" s="24">
        <v>1</v>
      </c>
      <c r="K15" s="48" t="s">
        <v>13</v>
      </c>
      <c r="L15" s="49">
        <v>0</v>
      </c>
      <c r="M15" s="50">
        <v>1</v>
      </c>
      <c r="N15" s="60" t="s">
        <v>13</v>
      </c>
      <c r="O15" s="61">
        <v>0</v>
      </c>
      <c r="P15" s="62">
        <v>1</v>
      </c>
      <c r="Q15" s="71" t="s">
        <v>13</v>
      </c>
      <c r="R15" s="72">
        <v>0</v>
      </c>
      <c r="S15" s="73">
        <v>1</v>
      </c>
      <c r="T15" s="83" t="s">
        <v>4</v>
      </c>
      <c r="U15" s="84">
        <v>1</v>
      </c>
      <c r="V15" s="85">
        <v>0</v>
      </c>
    </row>
    <row r="17" spans="2:21" x14ac:dyDescent="0.25">
      <c r="B17" s="86" t="s">
        <v>26</v>
      </c>
      <c r="E17" s="86" t="s">
        <v>26</v>
      </c>
      <c r="H17" s="86" t="s">
        <v>26</v>
      </c>
      <c r="K17" s="86" t="s">
        <v>26</v>
      </c>
      <c r="N17" s="86" t="s">
        <v>26</v>
      </c>
      <c r="Q17" s="86" t="s">
        <v>26</v>
      </c>
      <c r="T17" s="86" t="s">
        <v>26</v>
      </c>
    </row>
    <row r="18" spans="2:21" ht="15.75" thickBot="1" x14ac:dyDescent="0.3">
      <c r="B18" t="s">
        <v>27</v>
      </c>
      <c r="E18" t="s">
        <v>27</v>
      </c>
      <c r="H18" t="s">
        <v>27</v>
      </c>
      <c r="K18" t="s">
        <v>27</v>
      </c>
      <c r="N18" t="s">
        <v>27</v>
      </c>
      <c r="Q18" t="s">
        <v>27</v>
      </c>
      <c r="T18" t="s">
        <v>27</v>
      </c>
    </row>
    <row r="19" spans="2:21" ht="15.75" thickBot="1" x14ac:dyDescent="0.3">
      <c r="B19" t="s">
        <v>28</v>
      </c>
      <c r="C19" s="87">
        <f>Tableau2[Coeff de base]*C9+Tableau2[Coeff modifié]*D9</f>
        <v>0.4</v>
      </c>
      <c r="E19" t="s">
        <v>28</v>
      </c>
      <c r="F19" s="87">
        <f>Tableau2[Coeff de base]*F9+Tableau2[Coeff modifié]*G9</f>
        <v>0.65600000000000003</v>
      </c>
      <c r="H19" t="s">
        <v>28</v>
      </c>
      <c r="I19" s="87">
        <f>Tableau2[Coeff de base]*I9+Tableau2[Coeff modifié]*J9</f>
        <v>0.73599999999999999</v>
      </c>
      <c r="K19" t="s">
        <v>28</v>
      </c>
      <c r="L19" s="87">
        <f>Tableau2[Coeff de base]*L9+Tableau2[Coeff modifié]*M9</f>
        <v>0.94400000000000006</v>
      </c>
      <c r="N19" t="s">
        <v>28</v>
      </c>
      <c r="O19" s="87">
        <f>Tableau2[Coeff de base]*O9+Tableau2[Coeff modifié]*P9</f>
        <v>1.264</v>
      </c>
      <c r="Q19" t="s">
        <v>28</v>
      </c>
      <c r="R19" s="87">
        <f>Tableau2[Coeff de base]*R9+Tableau2[Coeff modifié]*S9</f>
        <v>1.52</v>
      </c>
      <c r="T19" t="s">
        <v>28</v>
      </c>
      <c r="U19" s="87">
        <f>Tableau2[Coeff de base]*U9+Tableau2[Coeff modifié]*V9</f>
        <v>2</v>
      </c>
    </row>
    <row r="22" spans="2:21" x14ac:dyDescent="0.25">
      <c r="B22" s="86" t="s">
        <v>33</v>
      </c>
      <c r="C22" t="s">
        <v>35</v>
      </c>
    </row>
    <row r="23" spans="2:21" ht="15.75" thickBot="1" x14ac:dyDescent="0.3"/>
    <row r="24" spans="2:21" ht="15.75" thickBot="1" x14ac:dyDescent="0.3">
      <c r="B24" s="92" t="s">
        <v>23</v>
      </c>
      <c r="C24" s="93" t="s">
        <v>24</v>
      </c>
      <c r="D24" s="94" t="s">
        <v>25</v>
      </c>
    </row>
    <row r="25" spans="2:21" ht="15.75" thickBot="1" x14ac:dyDescent="0.3">
      <c r="B25" s="95"/>
      <c r="C25" s="96">
        <v>0.87</v>
      </c>
      <c r="D25" s="97">
        <v>0.13</v>
      </c>
    </row>
    <row r="26" spans="2:21" x14ac:dyDescent="0.25">
      <c r="B26" s="98" t="s">
        <v>4</v>
      </c>
      <c r="C26" s="99">
        <v>1</v>
      </c>
      <c r="D26" s="100">
        <v>0</v>
      </c>
    </row>
    <row r="27" spans="2:21" x14ac:dyDescent="0.25">
      <c r="B27" s="98" t="s">
        <v>4</v>
      </c>
      <c r="C27" s="99">
        <v>1</v>
      </c>
      <c r="D27" s="100">
        <v>0</v>
      </c>
    </row>
    <row r="28" spans="2:21" x14ac:dyDescent="0.25">
      <c r="B28" s="105" t="s">
        <v>13</v>
      </c>
      <c r="C28" s="104">
        <f>1-0.13</f>
        <v>0.87</v>
      </c>
      <c r="D28" s="106">
        <v>0.13</v>
      </c>
    </row>
    <row r="29" spans="2:21" x14ac:dyDescent="0.25">
      <c r="B29" s="98" t="s">
        <v>4</v>
      </c>
      <c r="C29" s="99">
        <v>1</v>
      </c>
      <c r="D29" s="100">
        <v>0</v>
      </c>
    </row>
    <row r="30" spans="2:21" x14ac:dyDescent="0.25">
      <c r="B30" s="98" t="s">
        <v>4</v>
      </c>
      <c r="C30" s="99">
        <v>1</v>
      </c>
      <c r="D30" s="100">
        <v>0</v>
      </c>
    </row>
    <row r="31" spans="2:21" ht="15.75" thickBot="1" x14ac:dyDescent="0.3">
      <c r="B31" s="101" t="s">
        <v>4</v>
      </c>
      <c r="C31" s="102">
        <v>1</v>
      </c>
      <c r="D31" s="103">
        <v>0</v>
      </c>
    </row>
    <row r="33" spans="2:4" x14ac:dyDescent="0.25">
      <c r="B33" s="86" t="s">
        <v>26</v>
      </c>
    </row>
    <row r="34" spans="2:4" ht="15.75" thickBot="1" x14ac:dyDescent="0.3">
      <c r="B34" t="s">
        <v>27</v>
      </c>
    </row>
    <row r="35" spans="2:4" ht="15.75" thickBot="1" x14ac:dyDescent="0.3">
      <c r="B35" t="s">
        <v>28</v>
      </c>
      <c r="C35" s="87">
        <f>Tableau2[Coeff de base]*C25+Tableau2[Coeff modifié]*D25</f>
        <v>1.792</v>
      </c>
    </row>
    <row r="41" spans="2:4" x14ac:dyDescent="0.25">
      <c r="B41" s="88" t="s">
        <v>31</v>
      </c>
    </row>
    <row r="42" spans="2:4" ht="15.75" thickBot="1" x14ac:dyDescent="0.3">
      <c r="C42" t="s">
        <v>2</v>
      </c>
      <c r="D42" t="s">
        <v>3</v>
      </c>
    </row>
    <row r="43" spans="2:4" ht="15.75" thickBot="1" x14ac:dyDescent="0.3">
      <c r="C43" s="90">
        <v>0.16</v>
      </c>
      <c r="D43" s="91">
        <v>0.84</v>
      </c>
    </row>
    <row r="46" spans="2:4" x14ac:dyDescent="0.25">
      <c r="B46" t="s">
        <v>36</v>
      </c>
    </row>
  </sheetData>
  <pageMargins left="0.7" right="0.7" top="0.75" bottom="0.75" header="0.3" footer="0.3"/>
  <drawing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454704E-38D7-4D14-BAB9-20070B0FA106}">
          <x14:formula1>
            <xm:f>Feuil2!$B$4:$B$5</xm:f>
          </x14:formula1>
          <xm:sqref>B10:B15 E10:E15 H10:H15 K10:K15 N10:N15 Q10:Q15 T10:T15 B26:B31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57A8D8-AB3E-4AAB-823A-809F78315B69}">
  <dimension ref="B4:B5"/>
  <sheetViews>
    <sheetView workbookViewId="0">
      <selection activeCell="B6" sqref="B6"/>
    </sheetView>
  </sheetViews>
  <sheetFormatPr baseColWidth="10" defaultRowHeight="15" x14ac:dyDescent="0.25"/>
  <sheetData>
    <row r="4" spans="2:2" x14ac:dyDescent="0.25">
      <c r="B4" t="s">
        <v>13</v>
      </c>
    </row>
    <row r="5" spans="2:2" x14ac:dyDescent="0.25">
      <c r="B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1C</dc:creator>
  <cp:lastModifiedBy>Bureau 1C</cp:lastModifiedBy>
  <dcterms:created xsi:type="dcterms:W3CDTF">2021-08-19T06:18:39Z</dcterms:created>
  <dcterms:modified xsi:type="dcterms:W3CDTF">2021-08-19T08:11:55Z</dcterms:modified>
</cp:coreProperties>
</file>