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esktop\FIPGCE4\Projet méthode\Solutions\V3\"/>
    </mc:Choice>
  </mc:AlternateContent>
  <xr:revisionPtr revIDLastSave="0" documentId="13_ncr:1_{47902AA6-4BEC-4889-BE58-C7CD4EEE1776}" xr6:coauthVersionLast="46" xr6:coauthVersionMax="46" xr10:uidLastSave="{00000000-0000-0000-0000-000000000000}"/>
  <bookViews>
    <workbookView xWindow="-108" yWindow="-108" windowWidth="23256" windowHeight="12576" tabRatio="924" xr2:uid="{00000000-000D-0000-FFFF-FFFF00000000}"/>
  </bookViews>
  <sheets>
    <sheet name="Jan" sheetId="28" r:id="rId1"/>
    <sheet name="Données" sheetId="14" state="hidden" r:id="rId2"/>
    <sheet name="Data" sheetId="47" r:id="rId3"/>
  </sheets>
  <definedNames>
    <definedName name="_xlnm._FilterDatabase" localSheetId="2" hidden="1">Data!$A$4:$I$4</definedName>
    <definedName name="_xlnm._FilterDatabase" localSheetId="0" hidden="1">Jan!$A$4:$O$4</definedName>
    <definedName name="état" localSheetId="2">Data!$I:$I</definedName>
    <definedName name="état">Jan!$O:$O</definedName>
    <definedName name="Montant_AO">Data!$H:$H</definedName>
    <definedName name="montant_pot" localSheetId="2">Data!#REF!</definedName>
    <definedName name="montant_pot">Jan!$L:$L</definedName>
    <definedName name="montant_reel" localSheetId="2">Data!#REF!</definedName>
    <definedName name="montant_reel">Jan!$N:$N</definedName>
    <definedName name="Montant_théo" localSheetId="2">Data!#REF!</definedName>
    <definedName name="Montant_théo">Jan!$J:$J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47" l="1"/>
  <c r="J10" i="28" l="1"/>
  <c r="N10" i="28"/>
  <c r="L10" i="28"/>
  <c r="L6" i="28"/>
  <c r="L9" i="28"/>
  <c r="L8" i="28"/>
  <c r="L7" i="28"/>
  <c r="N9" i="28"/>
  <c r="N8" i="28"/>
  <c r="N7" i="28"/>
  <c r="N6" i="28"/>
</calcChain>
</file>

<file path=xl/sharedStrings.xml><?xml version="1.0" encoding="utf-8"?>
<sst xmlns="http://schemas.openxmlformats.org/spreadsheetml/2006/main" count="47" uniqueCount="33">
  <si>
    <t>INITIATEUR</t>
  </si>
  <si>
    <t>DATE</t>
  </si>
  <si>
    <t>BUREAU D'ETUDES</t>
  </si>
  <si>
    <t>INSTALLATEURS</t>
  </si>
  <si>
    <t>REFERENCE</t>
  </si>
  <si>
    <t>CHARGE D'AFFAIRES</t>
  </si>
  <si>
    <t>AFFAIRES</t>
  </si>
  <si>
    <t>MONTANTS AFFAIRES</t>
  </si>
  <si>
    <t>Janvier</t>
  </si>
  <si>
    <t>POURCENTAGE REEL</t>
  </si>
  <si>
    <t>ETAT</t>
  </si>
  <si>
    <t>Validé</t>
  </si>
  <si>
    <t>En cours</t>
  </si>
  <si>
    <t>Etat</t>
  </si>
  <si>
    <t>Perdue</t>
  </si>
  <si>
    <t>Aucune information</t>
  </si>
  <si>
    <t>AUCUNE INFORMATION</t>
  </si>
  <si>
    <t>MONTANT  CHIFFRE THEORIQUE</t>
  </si>
  <si>
    <t>EXE</t>
  </si>
  <si>
    <t>TOTAL DES AFFAIRES VALIDEES</t>
  </si>
  <si>
    <t>TOTAL DES AFFAIRES PERDUES</t>
  </si>
  <si>
    <t>TOTAL DES AFFAIRES EN COURS</t>
  </si>
  <si>
    <t>MONTANT CHIFFREE THEORIQUE</t>
  </si>
  <si>
    <t>SUIIVIS DES OPPORTUNITES AO JANVIER</t>
  </si>
  <si>
    <t>TOTAL DES AO EN COURS</t>
  </si>
  <si>
    <t>TOTAL DES AO PERDUS</t>
  </si>
  <si>
    <t>DEVIS N°</t>
  </si>
  <si>
    <r>
      <rPr>
        <b/>
        <sz val="12"/>
        <color theme="1"/>
        <rFont val="Calibri"/>
        <family val="2"/>
        <scheme val="minor"/>
      </rPr>
      <t>MONTANT</t>
    </r>
    <r>
      <rPr>
        <b/>
        <sz val="12"/>
        <color theme="1"/>
        <rFont val="Calibri"/>
        <family val="2"/>
        <scheme val="minor"/>
      </rPr>
      <t xml:space="preserve"> </t>
    </r>
  </si>
  <si>
    <t>POURCENTAGE POTENTIEL</t>
  </si>
  <si>
    <t>MONTANT POTENTIEL</t>
  </si>
  <si>
    <t>MONTANT REEL</t>
  </si>
  <si>
    <t xml:space="preserve">DEVIS 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</si>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</sst>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/>
      <diagonal/>
    </border>
    <border>
      <left style="medium">
        <color indexed="64"/>
      </left>
      <right/>
      <top style="double">
        <color theme="4"/>
      </top>
      <bottom style="thin">
        <color theme="4" tint="0.39997558519241921"/>
      </bottom>
      <diagonal/>
    </border>
    <border>
      <left/>
      <right style="medium">
        <color indexed="64"/>
      </right>
      <top style="double">
        <color theme="4"/>
      </top>
      <bottom style="thin">
        <color theme="4" tint="0.39997558519241921"/>
      </bottom>
      <diagonal/>
    </border>
    <border>
      <left style="medium">
        <color indexed="64"/>
      </left>
      <right/>
      <top style="double">
        <color theme="4"/>
      </top>
      <bottom/>
      <diagonal/>
    </border>
    <border>
      <left/>
      <right style="medium">
        <color indexed="64"/>
      </right>
      <top style="double">
        <color theme="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2" fillId="0" borderId="0" xfId="0" applyFont="1" applyFill="1"/>
    <xf numFmtId="0" fontId="0" fillId="3" borderId="0" xfId="0" applyFill="1" applyBorder="1"/>
    <xf numFmtId="0" fontId="0" fillId="3" borderId="0" xfId="0" applyFill="1"/>
    <xf numFmtId="10" fontId="0" fillId="0" borderId="0" xfId="0" applyNumberFormat="1"/>
    <xf numFmtId="10" fontId="0" fillId="0" borderId="0" xfId="0" applyNumberFormat="1" applyAlignment="1"/>
    <xf numFmtId="0" fontId="1" fillId="0" borderId="0" xfId="0" applyFont="1" applyBorder="1" applyAlignment="1"/>
    <xf numFmtId="164" fontId="1" fillId="0" borderId="0" xfId="0" applyNumberFormat="1" applyFont="1" applyBorder="1" applyAlignment="1">
      <alignment horizontal="center"/>
    </xf>
    <xf numFmtId="10" fontId="1" fillId="0" borderId="0" xfId="0" applyNumberFormat="1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10" fontId="2" fillId="0" borderId="0" xfId="0" applyNumberFormat="1" applyFont="1"/>
    <xf numFmtId="14" fontId="2" fillId="0" borderId="0" xfId="0" applyNumberFormat="1" applyFont="1"/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 wrapText="1"/>
    </xf>
    <xf numFmtId="10" fontId="6" fillId="7" borderId="5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 vertical="center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/>
    <xf numFmtId="0" fontId="2" fillId="0" borderId="10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7" fillId="0" borderId="14" xfId="0" applyFont="1" applyFill="1" applyBorder="1"/>
    <xf numFmtId="0" fontId="7" fillId="0" borderId="11" xfId="0" applyFont="1" applyFill="1" applyBorder="1"/>
    <xf numFmtId="0" fontId="7" fillId="0" borderId="11" xfId="0" applyFont="1" applyFill="1" applyBorder="1" applyAlignment="1">
      <alignment horizontal="center" vertical="center"/>
    </xf>
    <xf numFmtId="0" fontId="7" fillId="0" borderId="16" xfId="0" applyFont="1" applyFill="1" applyBorder="1"/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5" xfId="0" applyFont="1" applyFill="1" applyBorder="1"/>
    <xf numFmtId="0" fontId="8" fillId="0" borderId="1" xfId="0" applyFont="1" applyFill="1" applyBorder="1"/>
    <xf numFmtId="0" fontId="8" fillId="0" borderId="7" xfId="0" applyFont="1" applyFill="1" applyBorder="1"/>
    <xf numFmtId="0" fontId="8" fillId="8" borderId="11" xfId="0" applyFont="1" applyFill="1" applyBorder="1"/>
    <xf numFmtId="0" fontId="8" fillId="8" borderId="12" xfId="0" applyFont="1" applyFill="1" applyBorder="1"/>
    <xf numFmtId="164" fontId="8" fillId="0" borderId="2" xfId="0" applyNumberFormat="1" applyFont="1" applyFill="1" applyBorder="1"/>
    <xf numFmtId="0" fontId="8" fillId="8" borderId="2" xfId="0" applyFont="1" applyFill="1" applyBorder="1"/>
    <xf numFmtId="164" fontId="9" fillId="8" borderId="10" xfId="0" applyNumberFormat="1" applyFont="1" applyFill="1" applyBorder="1"/>
    <xf numFmtId="0" fontId="8" fillId="8" borderId="10" xfId="0" applyFont="1" applyFill="1" applyBorder="1"/>
    <xf numFmtId="164" fontId="1" fillId="0" borderId="0" xfId="0" applyNumberFormat="1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164" fontId="8" fillId="0" borderId="2" xfId="0" applyNumberFormat="1" applyFon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0" fontId="1" fillId="0" borderId="0" xfId="0" applyNumberFormat="1" applyFont="1" applyBorder="1" applyAlignment="1">
      <alignment horizontal="right"/>
    </xf>
    <xf numFmtId="10" fontId="2" fillId="0" borderId="0" xfId="0" applyNumberFormat="1" applyFont="1" applyAlignment="1">
      <alignment horizontal="right"/>
    </xf>
    <xf numFmtId="10" fontId="8" fillId="8" borderId="10" xfId="0" applyNumberFormat="1" applyFont="1" applyFill="1" applyBorder="1" applyAlignment="1">
      <alignment horizontal="right"/>
    </xf>
    <xf numFmtId="10" fontId="8" fillId="8" borderId="11" xfId="0" applyNumberFormat="1" applyFont="1" applyFill="1" applyBorder="1" applyAlignment="1">
      <alignment horizontal="right"/>
    </xf>
    <xf numFmtId="10" fontId="8" fillId="8" borderId="12" xfId="0" applyNumberFormat="1" applyFont="1" applyFill="1" applyBorder="1" applyAlignment="1">
      <alignment horizontal="right"/>
    </xf>
    <xf numFmtId="10" fontId="8" fillId="8" borderId="2" xfId="0" applyNumberFormat="1" applyFont="1" applyFill="1" applyBorder="1" applyAlignment="1">
      <alignment horizontal="right"/>
    </xf>
    <xf numFmtId="10" fontId="0" fillId="0" borderId="0" xfId="0" applyNumberFormat="1" applyAlignment="1">
      <alignment horizontal="right"/>
    </xf>
    <xf numFmtId="164" fontId="1" fillId="0" borderId="0" xfId="0" applyNumberFormat="1" applyFont="1" applyBorder="1" applyAlignment="1"/>
    <xf numFmtId="164" fontId="2" fillId="0" borderId="0" xfId="0" applyNumberFormat="1" applyFont="1" applyAlignment="1"/>
    <xf numFmtId="164" fontId="8" fillId="0" borderId="11" xfId="0" applyNumberFormat="1" applyFont="1" applyFill="1" applyBorder="1" applyAlignment="1"/>
    <xf numFmtId="164" fontId="8" fillId="0" borderId="12" xfId="0" applyNumberFormat="1" applyFont="1" applyFill="1" applyBorder="1" applyAlignment="1"/>
    <xf numFmtId="164" fontId="8" fillId="0" borderId="2" xfId="0" applyNumberFormat="1" applyFont="1" applyFill="1" applyBorder="1" applyAlignment="1"/>
    <xf numFmtId="164" fontId="0" fillId="0" borderId="0" xfId="0" applyNumberFormat="1" applyAlignment="1"/>
    <xf numFmtId="0" fontId="2" fillId="0" borderId="0" xfId="0" applyFont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7" fillId="8" borderId="14" xfId="0" applyFont="1" applyFill="1" applyBorder="1" applyAlignment="1">
      <alignment horizontal="center"/>
    </xf>
    <xf numFmtId="0" fontId="7" fillId="8" borderId="16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6" xfId="0" applyBorder="1" applyAlignment="1">
      <alignment horizontal="center"/>
    </xf>
    <xf numFmtId="0" fontId="2" fillId="0" borderId="4" xfId="0" applyFont="1" applyBorder="1"/>
    <xf numFmtId="0" fontId="2" fillId="0" borderId="8" xfId="0" applyFont="1" applyBorder="1"/>
    <xf numFmtId="164" fontId="8" fillId="0" borderId="10" xfId="0" applyNumberFormat="1" applyFont="1" applyFill="1" applyBorder="1" applyAlignment="1">
      <alignment horizontal="right"/>
    </xf>
    <xf numFmtId="164" fontId="8" fillId="0" borderId="11" xfId="0" applyNumberFormat="1" applyFont="1" applyFill="1" applyBorder="1" applyAlignment="1">
      <alignment horizontal="right"/>
    </xf>
    <xf numFmtId="164" fontId="8" fillId="0" borderId="12" xfId="0" applyNumberFormat="1" applyFont="1" applyFill="1" applyBorder="1" applyAlignment="1">
      <alignment horizontal="right"/>
    </xf>
    <xf numFmtId="164" fontId="8" fillId="0" borderId="10" xfId="0" applyNumberFormat="1" applyFont="1" applyFill="1" applyBorder="1" applyAlignment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2" xfId="0" applyFont="1" applyFill="1" applyBorder="1"/>
    <xf numFmtId="0" fontId="5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7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99"/>
      <color rgb="FFCC00CC"/>
      <color rgb="FFF47474"/>
      <color rgb="FFFF0000"/>
      <color rgb="FFF0464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O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3" name="Image 2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6316879" y="712308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93193</xdr:colOff>
      <xdr:row>2</xdr:row>
      <xdr:rowOff>70051</xdr:rowOff>
    </xdr:from>
    <xdr:to>
      <xdr:col>8</xdr:col>
      <xdr:colOff>1482437</xdr:colOff>
      <xdr:row>2</xdr:row>
      <xdr:rowOff>850018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A35CC2-9BB7-4DEA-8853-D0C45C12F19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15416320" y="707360"/>
          <a:ext cx="1389244" cy="779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D4D80A-2813-4BDD-BEAA-97D642035D32}" name="Tableau2" displayName="Tableau2" ref="A4:O6" insertRow="1" totalsRowCount="1" headerRowDxfId="68" dataDxfId="66" totalsRowDxfId="64" headerRowBorderDxfId="67" tableBorderDxfId="65" totalsRowBorderDxfId="63">
  <autoFilter ref="A4:O5" xr:uid="{30DB8F84-4609-4266-8B1D-3D8280C6AE9B}"/>
  <tableColumns count="15">
    <tableColumn id="1" xr3:uid="{88F0B8F8-634B-4353-8702-06B96721B09C}" name="DATE" totalsRowLabel="TOTAL DES AFFAIRES VALIDEES" dataDxfId="62" totalsRowDxfId="61"/>
    <tableColumn id="16" xr3:uid="{E9156EB9-3979-4923-A8ED-B1D18F45920E}" name="DEVIS N°" dataDxfId="60" totalsRowDxfId="59"/>
    <tableColumn id="2" xr3:uid="{958A8A42-1169-42E6-8BF8-EF9EA40077DD}" name="INITIATEUR" dataDxfId="58" totalsRowDxfId="57"/>
    <tableColumn id="3" xr3:uid="{D073EA0A-D402-4019-B6F9-16601E50CA52}" name="REFERENCE" dataDxfId="56" totalsRowDxfId="55"/>
    <tableColumn id="4" xr3:uid="{9C57828E-1059-48D6-BED1-5121877FCEC0}" name="BUREAU D'ETUDES" dataDxfId="54" totalsRowDxfId="53"/>
    <tableColumn id="5" xr3:uid="{090D38F3-8273-4EAC-827E-AFE373116842}" name="INSTALLATEURS" dataDxfId="52" totalsRowDxfId="51"/>
    <tableColumn id="7" xr3:uid="{96444522-4A47-4A8A-B6FD-2DFD291BB4C9}" name="CHARGE D'AFFAIRES" dataDxfId="50" totalsRowDxfId="49"/>
    <tableColumn id="8" xr3:uid="{D1458288-670F-44CA-A9D4-58A4B9EFB40A}" name="DEVIS " dataDxfId="48" totalsRowDxfId="47"/>
    <tableColumn id="9" xr3:uid="{CAFB1D0D-7E7A-4188-9478-DFCCDF0C1BDA}" name="MONTANT " dataDxfId="46" totalsRowDxfId="45"/>
    <tableColumn id="10" xr3:uid="{C901C672-E222-4336-A979-5192378574BD}" name="MONTANT  CHIFFRE THEORIQUE" dataDxfId="44" totalsRowDxfId="43"/>
    <tableColumn id="11" xr3:uid="{9C99ECC0-674A-4B9E-A589-F5CA5B2BA290}" name="POURCENTAGE POTENTIEL" dataDxfId="42" totalsRowDxfId="41"/>
    <tableColumn id="12" xr3:uid="{8484E081-941E-4527-A423-38EAFA317E18}" name="MONTANT POTENTIEL" totalsRowFunction="custom" dataDxfId="40" totalsRowDxfId="39">
      <totalsRowFormula>SUMIF(état,"validé",montant_pot)</totalsRowFormula>
    </tableColumn>
    <tableColumn id="13" xr3:uid="{3AE69B63-AB1E-45CB-960C-A0CABFF89356}" name="POURCENTAGE REEL" dataDxfId="38" totalsRowDxfId="37">
      <calculatedColumnFormula>Tableau2[[#This Row],[MONTANT REEL]]/Tableau2[[#This Row],[MONTANT POTENTIEL]]</calculatedColumnFormula>
    </tableColumn>
    <tableColumn id="14" xr3:uid="{E1C949E7-2133-4DE0-A4F1-AF1C4545F889}" name="MONTANT REEL" totalsRowFunction="custom" dataDxfId="36" totalsRowDxfId="35">
      <totalsRowFormula>SUMIF(état,"validé",montant_reel)</totalsRowFormula>
    </tableColumn>
    <tableColumn id="15" xr3:uid="{7A53F311-005B-4872-A7B6-0904C4BA4BD6}" name="ETAT" dataDxfId="34" totalsRowDxfId="33"/>
  </tableColumns>
  <tableStyleInfo name="TableStyleMedium2" showFirstColumn="0" showLastColumn="1" showRowStripes="0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60D64C-A828-46AC-B07F-02037258FF56}" name="Tableau1" displayName="Tableau1" ref="D2:D7" totalsRowShown="0">
  <autoFilter ref="D2:D7" xr:uid="{AE2FBB80-5222-4C5F-89B9-E201F4744059}"/>
  <tableColumns count="1">
    <tableColumn id="1" xr3:uid="{14C95932-92FD-445C-B05B-01678314A5CE}" name="Et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36D8D2-667B-4E01-8AF8-CB73CB6C173E}" name="Tableau24" displayName="Tableau24" ref="A4:I6" totalsRowCount="1" headerRowDxfId="23" dataDxfId="21" totalsRowDxfId="19" headerRowBorderDxfId="22" tableBorderDxfId="20" totalsRowBorderDxfId="18">
  <autoFilter ref="A4:I5" xr:uid="{30DB8F84-4609-4266-8B1D-3D8280C6AE9B}"/>
  <tableColumns count="9">
    <tableColumn id="1" xr3:uid="{143FB005-EF56-4659-B833-E1A0AB4D5C4E}" name="DATE" totalsRowLabel="TOTAL DES AO PERDUS" dataDxfId="17" totalsRowDxfId="8"/>
    <tableColumn id="6" xr3:uid="{FEB560BE-2B2F-4652-A472-E10F2AF4EB0B}" name="DEVIS N°" dataDxfId="16" totalsRowDxfId="7"/>
    <tableColumn id="2" xr3:uid="{74CAF533-2D27-4161-9C43-0DA1BC2E6F42}" name="INITIATEUR" dataDxfId="15" totalsRowDxfId="6"/>
    <tableColumn id="3" xr3:uid="{F9D4C318-ED9A-407E-8756-1B4A7E840F50}" name="REFERENCE" dataDxfId="14" totalsRowDxfId="5"/>
    <tableColumn id="4" xr3:uid="{EF3A4364-BAE5-4DD5-9C59-6850D6B9F3E7}" name="BUREAU D'ETUDES" dataDxfId="13" totalsRowDxfId="4"/>
    <tableColumn id="5" xr3:uid="{F9E47BC2-7808-49EE-999C-A615E8560640}" name="INSTALLATEURS" dataDxfId="12" totalsRowDxfId="3"/>
    <tableColumn id="7" xr3:uid="{FB02C812-5E5F-4A01-BA04-00B4319D986D}" name="CHARGE D'AFFAIRES" dataDxfId="11" totalsRowDxfId="2"/>
    <tableColumn id="9" xr3:uid="{A4C24523-0D76-4450-ADC3-A5D6EBDFCC3F}" name="MONTANT " dataDxfId="10" totalsRowDxfId="1"/>
    <tableColumn id="15" xr3:uid="{A2FD5E3F-3C5C-4D8E-AB1F-16E0300DF342}" name="ETAT" dataDxfId="9" totalsRowDxfId="0"/>
  </tableColumns>
  <tableStyleInfo name="TableStyleMedium2" showFirstColumn="0" showLastColumn="1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8A202-41E2-49FE-B0BF-D5360FE073CA}">
  <sheetPr codeName="Feuil17">
    <tabColor theme="4" tint="-0.249977111117893"/>
    <pageSetUpPr fitToPage="1"/>
  </sheetPr>
  <dimension ref="A1:AB312"/>
  <sheetViews>
    <sheetView showGridLines="0" tabSelected="1" zoomScale="55" zoomScaleNormal="55" zoomScaleSheetLayoutView="42" workbookViewId="0">
      <selection activeCell="D33" sqref="D33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53" customWidth="1"/>
    <col min="13" max="13" width="24.6640625" style="60" customWidth="1"/>
    <col min="14" max="14" width="19.109375" style="6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8" ht="34.200000000000003" customHeight="1" thickBot="1" x14ac:dyDescent="0.35">
      <c r="A1" s="90" t="s">
        <v>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2"/>
      <c r="P1" s="14"/>
      <c r="Q1" s="14"/>
      <c r="R1" s="14"/>
    </row>
    <row r="2" spans="1:28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50"/>
      <c r="M2" s="54"/>
      <c r="N2" s="61"/>
    </row>
    <row r="3" spans="1:28" ht="70.8" customHeight="1" thickBot="1" x14ac:dyDescent="0.35">
      <c r="A3" s="93" t="s">
        <v>6</v>
      </c>
      <c r="B3" s="94"/>
      <c r="C3" s="94"/>
      <c r="D3" s="94"/>
      <c r="E3" s="94"/>
      <c r="F3" s="94"/>
      <c r="G3" s="94"/>
      <c r="H3" s="94"/>
      <c r="I3" s="95"/>
      <c r="J3" s="88" t="s">
        <v>7</v>
      </c>
      <c r="K3" s="88"/>
      <c r="L3" s="88"/>
      <c r="M3" s="88"/>
      <c r="N3" s="89"/>
      <c r="O3" s="75"/>
    </row>
    <row r="4" spans="1:28" ht="48" customHeight="1" thickBot="1" x14ac:dyDescent="0.35">
      <c r="A4" s="22" t="s">
        <v>1</v>
      </c>
      <c r="B4" s="22" t="s">
        <v>26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86" t="s">
        <v>31</v>
      </c>
      <c r="I4" s="85" t="s">
        <v>32</v>
      </c>
      <c r="J4" s="29" t="s">
        <v>17</v>
      </c>
      <c r="K4" s="24" t="s">
        <v>28</v>
      </c>
      <c r="L4" s="29" t="s">
        <v>29</v>
      </c>
      <c r="M4" s="25" t="s">
        <v>9</v>
      </c>
      <c r="N4" s="30" t="s">
        <v>30</v>
      </c>
      <c r="O4" s="22" t="s">
        <v>10</v>
      </c>
    </row>
    <row r="5" spans="1:28" ht="15" thickBot="1" x14ac:dyDescent="0.35">
      <c r="A5" s="21"/>
      <c r="B5" s="21"/>
      <c r="C5" s="17"/>
      <c r="D5" s="17"/>
      <c r="E5" s="17"/>
      <c r="F5" s="18"/>
      <c r="G5" s="17"/>
      <c r="H5" s="76"/>
      <c r="I5" s="77"/>
      <c r="J5" s="19"/>
      <c r="K5" s="20"/>
      <c r="L5" s="51"/>
      <c r="M5" s="55"/>
      <c r="N5" s="62"/>
      <c r="O5" s="67"/>
      <c r="S5" s="4"/>
      <c r="T5" s="4"/>
      <c r="U5" s="4"/>
      <c r="V5" s="4"/>
      <c r="W5" s="4"/>
    </row>
    <row r="6" spans="1:28" s="4" customFormat="1" ht="15" thickBot="1" x14ac:dyDescent="0.35">
      <c r="A6" s="43" t="s">
        <v>19</v>
      </c>
      <c r="B6" s="43"/>
      <c r="C6" s="31"/>
      <c r="D6" s="32"/>
      <c r="E6" s="32"/>
      <c r="F6" s="33"/>
      <c r="G6" s="32"/>
      <c r="H6" s="32"/>
      <c r="I6" s="32"/>
      <c r="J6" s="48"/>
      <c r="K6" s="49"/>
      <c r="L6" s="78">
        <f>SUMIF(état,"validé",montant_pot)</f>
        <v>0</v>
      </c>
      <c r="M6" s="56"/>
      <c r="N6" s="81">
        <f>SUMIF(état,"validé",montant_reel)</f>
        <v>0</v>
      </c>
      <c r="O6" s="68"/>
      <c r="P6"/>
      <c r="Q6"/>
      <c r="R6"/>
      <c r="S6"/>
      <c r="T6"/>
      <c r="U6"/>
      <c r="V6"/>
      <c r="W6"/>
    </row>
    <row r="7" spans="1:28" ht="15.6" thickTop="1" thickBot="1" x14ac:dyDescent="0.35">
      <c r="A7" s="40" t="s">
        <v>20</v>
      </c>
      <c r="B7" s="82"/>
      <c r="C7" s="34"/>
      <c r="D7" s="35"/>
      <c r="E7" s="35"/>
      <c r="F7" s="36"/>
      <c r="G7" s="35"/>
      <c r="H7" s="35"/>
      <c r="I7" s="35"/>
      <c r="J7" s="44"/>
      <c r="K7" s="44"/>
      <c r="L7" s="79">
        <f>SUMIF(état,"perdue",montant_pot)</f>
        <v>0</v>
      </c>
      <c r="M7" s="57"/>
      <c r="N7" s="63">
        <f>SUMIF(état,"perdue",montant_reel)</f>
        <v>0</v>
      </c>
      <c r="O7" s="69"/>
    </row>
    <row r="8" spans="1:28" ht="15.6" thickTop="1" thickBot="1" x14ac:dyDescent="0.35">
      <c r="A8" s="40" t="s">
        <v>21</v>
      </c>
      <c r="B8" s="82"/>
      <c r="C8" s="34"/>
      <c r="D8" s="35"/>
      <c r="E8" s="35"/>
      <c r="F8" s="36"/>
      <c r="G8" s="35"/>
      <c r="H8" s="35"/>
      <c r="I8" s="35"/>
      <c r="J8" s="44"/>
      <c r="K8" s="44"/>
      <c r="L8" s="79">
        <f>SUMIF(état,"En cours",montant_pot)</f>
        <v>0</v>
      </c>
      <c r="M8" s="57"/>
      <c r="N8" s="63">
        <f>SUMIF(état,"En cours",montant_reel)</f>
        <v>0</v>
      </c>
      <c r="O8" s="69"/>
    </row>
    <row r="9" spans="1:28" ht="15.6" thickTop="1" thickBot="1" x14ac:dyDescent="0.35">
      <c r="A9" s="41" t="s">
        <v>16</v>
      </c>
      <c r="B9" s="83"/>
      <c r="C9" s="37"/>
      <c r="D9" s="38"/>
      <c r="E9" s="38"/>
      <c r="F9" s="39"/>
      <c r="G9" s="38"/>
      <c r="H9" s="38"/>
      <c r="I9" s="38"/>
      <c r="J9" s="45"/>
      <c r="K9" s="45"/>
      <c r="L9" s="80">
        <f>SUMIF(état,"Aucune information",montant_pot)</f>
        <v>0</v>
      </c>
      <c r="M9" s="58"/>
      <c r="N9" s="64">
        <f>SUMIF(état,"Aucune information",montant_reel)</f>
        <v>0</v>
      </c>
      <c r="O9" s="70"/>
    </row>
    <row r="10" spans="1:28" ht="15" thickBot="1" x14ac:dyDescent="0.35">
      <c r="A10" s="42" t="s">
        <v>22</v>
      </c>
      <c r="B10" s="84"/>
      <c r="C10" s="26"/>
      <c r="D10" s="27"/>
      <c r="E10" s="27"/>
      <c r="F10" s="28"/>
      <c r="G10" s="27"/>
      <c r="H10" s="27"/>
      <c r="I10" s="27"/>
      <c r="J10" s="46">
        <f>SUBTOTAL(109,Tableau2[MONTANT  CHIFFRE THEORIQUE])</f>
        <v>0</v>
      </c>
      <c r="K10" s="47"/>
      <c r="L10" s="52">
        <f>SUMIF(état,"Aucune information",montant_pot)</f>
        <v>0</v>
      </c>
      <c r="M10" s="59"/>
      <c r="N10" s="65">
        <f>SUMIF(état,"Aucune information",montant_reel)</f>
        <v>0</v>
      </c>
      <c r="O10" s="71"/>
      <c r="S10" s="4"/>
      <c r="T10" s="4"/>
      <c r="U10" s="4"/>
      <c r="V10" s="4"/>
      <c r="W10" s="4"/>
      <c r="AB10" s="12"/>
    </row>
    <row r="11" spans="1:28" x14ac:dyDescent="0.3">
      <c r="S11" s="4"/>
      <c r="T11" s="4"/>
      <c r="U11" s="4"/>
      <c r="V11" s="4"/>
      <c r="W11" s="4"/>
      <c r="AB11" s="13"/>
    </row>
    <row r="12" spans="1:28" x14ac:dyDescent="0.3">
      <c r="O12" s="72"/>
      <c r="S12" s="4"/>
      <c r="T12" s="4"/>
      <c r="U12" s="4"/>
      <c r="V12" s="4"/>
      <c r="W12" s="4"/>
      <c r="AB12" s="13"/>
    </row>
    <row r="13" spans="1:28" x14ac:dyDescent="0.3">
      <c r="O13" s="72"/>
    </row>
    <row r="14" spans="1:28" x14ac:dyDescent="0.3">
      <c r="O14" s="72"/>
    </row>
    <row r="18" spans="1:23" s="4" customFormat="1" x14ac:dyDescent="0.3">
      <c r="A18"/>
      <c r="B18"/>
      <c r="C18"/>
      <c r="D18"/>
      <c r="E18"/>
      <c r="F18" s="7"/>
      <c r="G18"/>
      <c r="H18"/>
      <c r="I18"/>
      <c r="J18" s="6"/>
      <c r="K18" s="12"/>
      <c r="L18" s="53"/>
      <c r="M18" s="60"/>
      <c r="N18" s="66"/>
      <c r="O18" s="5"/>
      <c r="P18"/>
      <c r="Q18"/>
      <c r="R18"/>
      <c r="S18"/>
      <c r="T18"/>
      <c r="U18"/>
      <c r="V18"/>
      <c r="W18"/>
    </row>
    <row r="19" spans="1:23" s="4" customFormat="1" x14ac:dyDescent="0.3">
      <c r="A19"/>
      <c r="B19"/>
      <c r="C19"/>
      <c r="D19"/>
      <c r="E19"/>
      <c r="F19" s="7"/>
      <c r="G19"/>
      <c r="H19"/>
      <c r="I19"/>
      <c r="J19" s="6"/>
      <c r="K19" s="12"/>
      <c r="L19" s="53"/>
      <c r="M19" s="60"/>
      <c r="N19" s="66"/>
      <c r="O19" s="5"/>
      <c r="P19"/>
      <c r="Q19"/>
      <c r="R19"/>
      <c r="S19"/>
      <c r="T19"/>
      <c r="U19"/>
      <c r="V19"/>
      <c r="W19"/>
    </row>
    <row r="20" spans="1:23" s="4" customFormat="1" x14ac:dyDescent="0.3">
      <c r="A20"/>
      <c r="B20"/>
      <c r="C20"/>
      <c r="D20"/>
      <c r="E20"/>
      <c r="F20" s="7"/>
      <c r="G20"/>
      <c r="H20"/>
      <c r="I20"/>
      <c r="J20" s="6"/>
      <c r="K20" s="12"/>
      <c r="L20" s="53"/>
      <c r="M20" s="60"/>
      <c r="N20" s="66"/>
      <c r="O20" s="5"/>
      <c r="P20"/>
      <c r="Q20"/>
      <c r="R20"/>
      <c r="S20"/>
      <c r="T20"/>
      <c r="U20"/>
      <c r="V20"/>
      <c r="W20"/>
    </row>
    <row r="31" spans="1:23" x14ac:dyDescent="0.3">
      <c r="O31" s="72"/>
    </row>
    <row r="32" spans="1:23" s="4" customFormat="1" x14ac:dyDescent="0.3">
      <c r="A32"/>
      <c r="B32"/>
      <c r="C32"/>
      <c r="D32"/>
      <c r="E32"/>
      <c r="F32" s="7"/>
      <c r="G32"/>
      <c r="H32"/>
      <c r="I32"/>
      <c r="J32" s="6"/>
      <c r="K32" s="12"/>
      <c r="L32" s="53"/>
      <c r="M32" s="60"/>
      <c r="N32" s="66"/>
      <c r="O32" s="72"/>
      <c r="P32"/>
      <c r="Q32"/>
      <c r="R32"/>
      <c r="S32"/>
      <c r="T32"/>
      <c r="U32"/>
      <c r="V32"/>
      <c r="W32"/>
    </row>
    <row r="33" spans="1:23" s="4" customFormat="1" x14ac:dyDescent="0.3">
      <c r="A33"/>
      <c r="B33"/>
      <c r="C33"/>
      <c r="D33"/>
      <c r="E33"/>
      <c r="F33" s="7"/>
      <c r="G33"/>
      <c r="H33"/>
      <c r="I33"/>
      <c r="J33" s="6"/>
      <c r="K33" s="12"/>
      <c r="L33" s="53"/>
      <c r="M33" s="60"/>
      <c r="N33" s="66"/>
      <c r="O33" s="72"/>
      <c r="P33"/>
      <c r="Q33"/>
      <c r="R33"/>
      <c r="S33"/>
      <c r="T33"/>
      <c r="U33"/>
      <c r="V33"/>
      <c r="W33"/>
    </row>
    <row r="34" spans="1:23" s="4" customFormat="1" x14ac:dyDescent="0.3">
      <c r="A34"/>
      <c r="B34"/>
      <c r="C34"/>
      <c r="D34"/>
      <c r="E34"/>
      <c r="F34" s="7"/>
      <c r="G34"/>
      <c r="H34"/>
      <c r="I34"/>
      <c r="J34" s="6"/>
      <c r="K34" s="12"/>
      <c r="L34" s="53"/>
      <c r="M34" s="60"/>
      <c r="N34" s="66"/>
      <c r="O34" s="5"/>
      <c r="P34"/>
      <c r="Q34"/>
      <c r="R34"/>
      <c r="S34"/>
      <c r="T34"/>
      <c r="U34"/>
      <c r="V34"/>
      <c r="W34"/>
    </row>
    <row r="35" spans="1:23" x14ac:dyDescent="0.3">
      <c r="S35" s="9"/>
      <c r="T35" s="9"/>
      <c r="U35" s="9"/>
      <c r="V35" s="9"/>
      <c r="W35" s="9"/>
    </row>
    <row r="45" spans="1:23" x14ac:dyDescent="0.3">
      <c r="O45" s="72"/>
    </row>
    <row r="46" spans="1:23" x14ac:dyDescent="0.3">
      <c r="O46" s="72"/>
    </row>
    <row r="47" spans="1:23" x14ac:dyDescent="0.3">
      <c r="O47" s="72"/>
    </row>
    <row r="62" spans="1:23" s="9" customFormat="1" x14ac:dyDescent="0.3">
      <c r="A62"/>
      <c r="B62"/>
      <c r="C62"/>
      <c r="D62"/>
      <c r="E62"/>
      <c r="F62" s="7"/>
      <c r="G62"/>
      <c r="H62"/>
      <c r="I62"/>
      <c r="J62" s="6"/>
      <c r="K62" s="12"/>
      <c r="L62" s="53"/>
      <c r="M62" s="60"/>
      <c r="N62" s="66"/>
      <c r="O62" s="5"/>
      <c r="P62"/>
      <c r="Q62"/>
      <c r="R62"/>
      <c r="S62"/>
      <c r="T62"/>
      <c r="U62"/>
      <c r="V62"/>
      <c r="W62"/>
    </row>
    <row r="74" spans="15:23" ht="14.25" customHeight="1" x14ac:dyDescent="0.3"/>
    <row r="75" spans="15:23" x14ac:dyDescent="0.3">
      <c r="O75" s="73"/>
      <c r="S75" s="4"/>
      <c r="T75" s="4"/>
      <c r="U75" s="4"/>
      <c r="V75" s="4"/>
      <c r="W75" s="4"/>
    </row>
    <row r="76" spans="15:23" x14ac:dyDescent="0.3">
      <c r="S76" s="4"/>
      <c r="T76" s="4"/>
      <c r="U76" s="4"/>
      <c r="V76" s="4"/>
      <c r="W76" s="4"/>
    </row>
    <row r="77" spans="15:23" x14ac:dyDescent="0.3">
      <c r="S77" s="4"/>
      <c r="T77" s="4"/>
      <c r="U77" s="4"/>
      <c r="V77" s="4"/>
      <c r="W77" s="4"/>
    </row>
    <row r="102" spans="1:23" s="4" customFormat="1" x14ac:dyDescent="0.3">
      <c r="A102"/>
      <c r="B102"/>
      <c r="C102"/>
      <c r="D102"/>
      <c r="E102"/>
      <c r="F102" s="7"/>
      <c r="G102"/>
      <c r="H102"/>
      <c r="I102"/>
      <c r="J102" s="6"/>
      <c r="K102" s="12"/>
      <c r="L102" s="53"/>
      <c r="M102" s="60"/>
      <c r="N102" s="66"/>
      <c r="O102" s="5"/>
      <c r="P102"/>
      <c r="Q102"/>
      <c r="R102"/>
      <c r="S102"/>
      <c r="T102"/>
      <c r="U102"/>
      <c r="V102"/>
      <c r="W102"/>
    </row>
    <row r="103" spans="1:23" s="4" customFormat="1" x14ac:dyDescent="0.3">
      <c r="A103"/>
      <c r="B103"/>
      <c r="C103"/>
      <c r="D103"/>
      <c r="E103"/>
      <c r="F103" s="7"/>
      <c r="G103"/>
      <c r="H103"/>
      <c r="I103"/>
      <c r="J103" s="6"/>
      <c r="K103" s="12"/>
      <c r="L103" s="53"/>
      <c r="M103" s="60"/>
      <c r="N103" s="66"/>
      <c r="O103" s="5"/>
      <c r="P103"/>
      <c r="Q103"/>
      <c r="R103"/>
      <c r="S103"/>
      <c r="T103"/>
      <c r="U103"/>
      <c r="V103"/>
      <c r="W103"/>
    </row>
    <row r="104" spans="1:23" s="4" customFormat="1" x14ac:dyDescent="0.3">
      <c r="A104"/>
      <c r="B104"/>
      <c r="C104"/>
      <c r="D104"/>
      <c r="E104"/>
      <c r="F104" s="7"/>
      <c r="G104"/>
      <c r="H104"/>
      <c r="I104"/>
      <c r="J104" s="6"/>
      <c r="K104" s="12"/>
      <c r="L104" s="53"/>
      <c r="M104" s="60"/>
      <c r="N104" s="66"/>
      <c r="O104" s="5"/>
      <c r="P104"/>
      <c r="Q104"/>
      <c r="R104"/>
      <c r="S104"/>
      <c r="T104"/>
      <c r="U104"/>
      <c r="V104"/>
      <c r="W104"/>
    </row>
    <row r="115" spans="15:15" x14ac:dyDescent="0.3">
      <c r="O115" s="72"/>
    </row>
    <row r="116" spans="15:15" x14ac:dyDescent="0.3">
      <c r="O116" s="72"/>
    </row>
    <row r="117" spans="15:15" x14ac:dyDescent="0.3">
      <c r="O117" s="72"/>
    </row>
    <row r="162" spans="19:23" x14ac:dyDescent="0.3">
      <c r="S162" s="4"/>
      <c r="T162" s="4"/>
      <c r="U162" s="4"/>
      <c r="V162" s="4"/>
      <c r="W162" s="4"/>
    </row>
    <row r="168" spans="19:23" x14ac:dyDescent="0.3">
      <c r="S168" s="3"/>
    </row>
    <row r="169" spans="19:23" x14ac:dyDescent="0.3">
      <c r="S169" s="3"/>
    </row>
    <row r="170" spans="19:23" x14ac:dyDescent="0.3">
      <c r="S170" s="3"/>
    </row>
    <row r="171" spans="19:23" x14ac:dyDescent="0.3">
      <c r="S171" s="3"/>
    </row>
    <row r="172" spans="19:23" x14ac:dyDescent="0.3">
      <c r="S172" s="3"/>
    </row>
    <row r="173" spans="19:23" x14ac:dyDescent="0.3">
      <c r="S173" s="3"/>
    </row>
    <row r="174" spans="19:23" x14ac:dyDescent="0.3">
      <c r="S174" s="3"/>
    </row>
    <row r="175" spans="19:23" x14ac:dyDescent="0.3">
      <c r="S175" s="3"/>
    </row>
    <row r="176" spans="19:23" x14ac:dyDescent="0.3">
      <c r="S176" s="3"/>
    </row>
    <row r="177" spans="1:23" x14ac:dyDescent="0.3">
      <c r="S177" s="10"/>
      <c r="T177" s="11"/>
      <c r="U177" s="11"/>
      <c r="V177" s="11"/>
      <c r="W177" s="11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x14ac:dyDescent="0.3">
      <c r="S181" s="3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s="4" customFormat="1" x14ac:dyDescent="0.3">
      <c r="A189"/>
      <c r="B189"/>
      <c r="C189"/>
      <c r="D189"/>
      <c r="E189"/>
      <c r="F189" s="7"/>
      <c r="G189"/>
      <c r="H189"/>
      <c r="I189"/>
      <c r="J189" s="6"/>
      <c r="K189" s="12"/>
      <c r="L189" s="53"/>
      <c r="M189" s="60"/>
      <c r="N189" s="66"/>
      <c r="O189" s="5"/>
      <c r="P189"/>
      <c r="Q189"/>
      <c r="R189"/>
      <c r="S189" s="3"/>
      <c r="T189"/>
      <c r="U189"/>
      <c r="V189"/>
      <c r="W189"/>
    </row>
    <row r="190" spans="1:23" x14ac:dyDescent="0.3">
      <c r="S190" s="3"/>
    </row>
    <row r="191" spans="1:23" x14ac:dyDescent="0.3">
      <c r="S191" s="3"/>
    </row>
    <row r="192" spans="1:23" x14ac:dyDescent="0.3">
      <c r="S192" s="3"/>
    </row>
    <row r="193" spans="1:23" x14ac:dyDescent="0.3">
      <c r="S193" s="3"/>
    </row>
    <row r="194" spans="1:23" x14ac:dyDescent="0.3">
      <c r="S194" s="3"/>
    </row>
    <row r="195" spans="1:23" x14ac:dyDescent="0.3">
      <c r="S195" s="3"/>
    </row>
    <row r="196" spans="1:23" x14ac:dyDescent="0.3">
      <c r="S196" s="3"/>
    </row>
    <row r="197" spans="1:23" x14ac:dyDescent="0.3">
      <c r="S197" s="3"/>
    </row>
    <row r="198" spans="1:23" x14ac:dyDescent="0.3">
      <c r="S198" s="3"/>
    </row>
    <row r="199" spans="1:23" x14ac:dyDescent="0.3">
      <c r="S199" s="8"/>
    </row>
    <row r="200" spans="1:23" x14ac:dyDescent="0.3">
      <c r="S200" s="3"/>
    </row>
    <row r="201" spans="1:23" x14ac:dyDescent="0.3">
      <c r="S201" s="3"/>
    </row>
    <row r="202" spans="1:23" x14ac:dyDescent="0.3">
      <c r="O202" s="72"/>
      <c r="S202" s="3"/>
    </row>
    <row r="203" spans="1:23" x14ac:dyDescent="0.3">
      <c r="S203" s="3"/>
    </row>
    <row r="204" spans="1:23" s="11" customFormat="1" x14ac:dyDescent="0.3">
      <c r="A204"/>
      <c r="B204"/>
      <c r="C204"/>
      <c r="D204"/>
      <c r="E204"/>
      <c r="F204" s="7"/>
      <c r="G204"/>
      <c r="H204"/>
      <c r="I204"/>
      <c r="J204" s="6"/>
      <c r="K204" s="12"/>
      <c r="L204" s="53"/>
      <c r="M204" s="60"/>
      <c r="N204" s="66"/>
      <c r="O204" s="5"/>
      <c r="P204"/>
      <c r="Q204"/>
      <c r="R204"/>
      <c r="S204" s="3"/>
      <c r="T204"/>
      <c r="U204"/>
      <c r="V204"/>
      <c r="W204"/>
    </row>
    <row r="205" spans="1:23" x14ac:dyDescent="0.3">
      <c r="S205" s="3"/>
    </row>
    <row r="206" spans="1:23" x14ac:dyDescent="0.3">
      <c r="S206" s="3"/>
    </row>
    <row r="207" spans="1:23" x14ac:dyDescent="0.3">
      <c r="S207" s="3"/>
    </row>
    <row r="208" spans="1:23" x14ac:dyDescent="0.3">
      <c r="S208" s="3"/>
    </row>
    <row r="209" spans="15:19" x14ac:dyDescent="0.3">
      <c r="S209" s="3"/>
    </row>
    <row r="210" spans="15:19" x14ac:dyDescent="0.3">
      <c r="S210" s="3"/>
    </row>
    <row r="211" spans="15:19" x14ac:dyDescent="0.3">
      <c r="S211" s="3"/>
    </row>
    <row r="212" spans="15:19" x14ac:dyDescent="0.3">
      <c r="S212" s="8"/>
    </row>
    <row r="213" spans="15:19" x14ac:dyDescent="0.3">
      <c r="S213" s="3"/>
    </row>
    <row r="214" spans="15:19" x14ac:dyDescent="0.3">
      <c r="S214" s="3"/>
    </row>
    <row r="215" spans="15:19" x14ac:dyDescent="0.3">
      <c r="S215" s="3"/>
    </row>
    <row r="216" spans="15:19" x14ac:dyDescent="0.3">
      <c r="S216" s="3"/>
    </row>
    <row r="217" spans="15:19" x14ac:dyDescent="0.3">
      <c r="O217" s="74"/>
      <c r="S217" s="3"/>
    </row>
    <row r="218" spans="15:19" x14ac:dyDescent="0.3">
      <c r="S218" s="3"/>
    </row>
    <row r="219" spans="15:19" x14ac:dyDescent="0.3">
      <c r="S219" s="3"/>
    </row>
    <row r="220" spans="15:19" x14ac:dyDescent="0.3">
      <c r="S220" s="3"/>
    </row>
    <row r="224" spans="15:19" ht="14.25" customHeight="1" x14ac:dyDescent="0.3"/>
    <row r="234" ht="17.25" customHeight="1" x14ac:dyDescent="0.3"/>
    <row r="235" ht="17.25" customHeight="1" x14ac:dyDescent="0.3"/>
    <row r="242" spans="19:23" x14ac:dyDescent="0.3">
      <c r="S242" s="11"/>
      <c r="T242" s="11"/>
      <c r="U242" s="11"/>
      <c r="V242" s="11"/>
      <c r="W242" s="11"/>
    </row>
    <row r="246" spans="19:23" x14ac:dyDescent="0.3">
      <c r="S246" s="11"/>
      <c r="T246" s="11"/>
      <c r="U246" s="11"/>
      <c r="V246" s="11"/>
      <c r="W246" s="11"/>
    </row>
    <row r="247" spans="19:23" x14ac:dyDescent="0.3">
      <c r="S247" s="11"/>
      <c r="T247" s="11"/>
      <c r="U247" s="11"/>
      <c r="V247" s="11"/>
      <c r="W247" s="11"/>
    </row>
    <row r="248" spans="19:23" x14ac:dyDescent="0.3">
      <c r="S248" s="11"/>
      <c r="T248" s="11"/>
      <c r="U248" s="11"/>
      <c r="V248" s="11"/>
      <c r="W248" s="11"/>
    </row>
    <row r="249" spans="19:23" x14ac:dyDescent="0.3">
      <c r="S249" s="11"/>
      <c r="T249" s="11"/>
      <c r="U249" s="11"/>
      <c r="V249" s="11"/>
      <c r="W249" s="11"/>
    </row>
    <row r="269" spans="1:23" s="11" customFormat="1" x14ac:dyDescent="0.3">
      <c r="A269"/>
      <c r="B269"/>
      <c r="C269"/>
      <c r="D269"/>
      <c r="E269"/>
      <c r="F269" s="7"/>
      <c r="G269"/>
      <c r="H269"/>
      <c r="I269"/>
      <c r="J269" s="6"/>
      <c r="K269" s="12"/>
      <c r="L269" s="53"/>
      <c r="M269" s="60"/>
      <c r="N269" s="66"/>
      <c r="O269" s="5"/>
      <c r="P269"/>
      <c r="Q269"/>
      <c r="R269"/>
      <c r="S269"/>
      <c r="T269"/>
      <c r="U269"/>
      <c r="V269"/>
      <c r="W269"/>
    </row>
    <row r="273" spans="1:23" s="11" customFormat="1" x14ac:dyDescent="0.3">
      <c r="A273"/>
      <c r="B273"/>
      <c r="C273"/>
      <c r="D273"/>
      <c r="E273"/>
      <c r="F273" s="7"/>
      <c r="G273"/>
      <c r="H273"/>
      <c r="I273"/>
      <c r="J273" s="6"/>
      <c r="K273" s="12"/>
      <c r="L273" s="53"/>
      <c r="M273" s="60"/>
      <c r="N273" s="66"/>
      <c r="O273" s="5"/>
      <c r="P273"/>
      <c r="Q273"/>
      <c r="R273"/>
      <c r="S273"/>
      <c r="T273"/>
      <c r="U273"/>
      <c r="V273"/>
      <c r="W273"/>
    </row>
    <row r="274" spans="1:23" s="11" customFormat="1" x14ac:dyDescent="0.3">
      <c r="A274"/>
      <c r="B274"/>
      <c r="C274"/>
      <c r="D274"/>
      <c r="E274"/>
      <c r="F274" s="7"/>
      <c r="G274"/>
      <c r="H274"/>
      <c r="I274"/>
      <c r="J274" s="6"/>
      <c r="K274" s="12"/>
      <c r="L274" s="53"/>
      <c r="M274" s="60"/>
      <c r="N274" s="66"/>
      <c r="O274" s="5"/>
      <c r="P274"/>
      <c r="Q274"/>
      <c r="R274"/>
      <c r="S274"/>
      <c r="T274"/>
      <c r="U274"/>
      <c r="V274"/>
      <c r="W274"/>
    </row>
    <row r="275" spans="1:23" s="11" customFormat="1" x14ac:dyDescent="0.3">
      <c r="A275"/>
      <c r="B275"/>
      <c r="C275"/>
      <c r="D275"/>
      <c r="E275"/>
      <c r="F275" s="7"/>
      <c r="G275"/>
      <c r="H275"/>
      <c r="I275"/>
      <c r="J275" s="6"/>
      <c r="K275" s="12"/>
      <c r="L275" s="53"/>
      <c r="M275" s="60"/>
      <c r="N275" s="66"/>
      <c r="O275" s="5"/>
      <c r="P275"/>
      <c r="Q275"/>
      <c r="R275"/>
      <c r="S275"/>
      <c r="T275"/>
      <c r="U275"/>
      <c r="V275"/>
      <c r="W275"/>
    </row>
    <row r="276" spans="1:23" s="11" customFormat="1" x14ac:dyDescent="0.3">
      <c r="A276"/>
      <c r="B276"/>
      <c r="C276"/>
      <c r="D276"/>
      <c r="E276"/>
      <c r="F276" s="7"/>
      <c r="G276"/>
      <c r="H276"/>
      <c r="I276"/>
      <c r="J276" s="6"/>
      <c r="K276" s="12"/>
      <c r="L276" s="53"/>
      <c r="M276" s="60"/>
      <c r="N276" s="66"/>
      <c r="O276" s="5"/>
      <c r="P276"/>
      <c r="Q276"/>
      <c r="R276"/>
      <c r="S276"/>
      <c r="T276"/>
      <c r="U276"/>
      <c r="V276"/>
      <c r="W276"/>
    </row>
    <row r="282" spans="1:23" x14ac:dyDescent="0.3">
      <c r="O282" s="74"/>
    </row>
    <row r="286" spans="1:23" x14ac:dyDescent="0.3">
      <c r="O286" s="74"/>
    </row>
    <row r="287" spans="1:23" x14ac:dyDescent="0.3">
      <c r="O287" s="74"/>
    </row>
    <row r="288" spans="1:23" x14ac:dyDescent="0.3">
      <c r="O288" s="74"/>
    </row>
    <row r="289" spans="15:15" x14ac:dyDescent="0.3">
      <c r="O289" s="74"/>
    </row>
    <row r="312" ht="15" customHeight="1" x14ac:dyDescent="0.3"/>
  </sheetData>
  <mergeCells count="3">
    <mergeCell ref="J3:N3"/>
    <mergeCell ref="A1:O1"/>
    <mergeCell ref="A3:I3"/>
  </mergeCells>
  <conditionalFormatting sqref="K6:O6 A7:O9 A6:I6 A4:O5">
    <cfRule type="expression" dxfId="77" priority="5">
      <formula>$O4="Aucune information"</formula>
    </cfRule>
  </conditionalFormatting>
  <conditionalFormatting sqref="K6:O6 A7:O10 A6:I6 A5:O5">
    <cfRule type="expression" dxfId="76" priority="6">
      <formula>$O5="Perdue"</formula>
    </cfRule>
    <cfRule type="expression" dxfId="75" priority="7">
      <formula>$O5="En cours"</formula>
    </cfRule>
    <cfRule type="expression" dxfId="74" priority="8">
      <formula>$O5="Validé"</formula>
    </cfRule>
  </conditionalFormatting>
  <conditionalFormatting sqref="J10">
    <cfRule type="expression" dxfId="73" priority="23">
      <formula>$O6="Aucune information"</formula>
    </cfRule>
  </conditionalFormatting>
  <conditionalFormatting sqref="J10">
    <cfRule type="expression" dxfId="72" priority="27">
      <formula>$O6="Perdue"</formula>
    </cfRule>
    <cfRule type="expression" dxfId="71" priority="28">
      <formula>$O6="En cours"</formula>
    </cfRule>
    <cfRule type="expression" dxfId="70" priority="29">
      <formula>$O6="Validé"</formula>
    </cfRule>
  </conditionalFormatting>
  <conditionalFormatting sqref="A10:O10">
    <cfRule type="expression" dxfId="69" priority="54">
      <formula>$O10="Aucune information"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57" yWindow="383" count="1">
        <x14:dataValidation type="list" allowBlank="1" showInputMessage="1" showErrorMessage="1" errorTitle="Entrée non valide" error="Sélectionnez parmi les choix de la liste l'état d'avancement du dossier" xr:uid="{FE1EC20C-BC7B-4D5C-9C11-15D96F60795C}">
          <x14:formula1>
            <xm:f>Données!$D$3:$D$7</xm:f>
          </x14:formula1>
          <xm:sqref>O11:O1048576 O5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D2:G7"/>
  <sheetViews>
    <sheetView zoomScale="85" zoomScaleNormal="120" workbookViewId="0">
      <selection activeCell="I12" sqref="I12"/>
    </sheetView>
  </sheetViews>
  <sheetFormatPr baseColWidth="10" defaultRowHeight="14.4" x14ac:dyDescent="0.3"/>
  <cols>
    <col min="4" max="4" width="18.5546875" bestFit="1" customWidth="1"/>
  </cols>
  <sheetData>
    <row r="2" spans="4:7" x14ac:dyDescent="0.3">
      <c r="D2" t="s">
        <v>13</v>
      </c>
    </row>
    <row r="4" spans="4:7" x14ac:dyDescent="0.3">
      <c r="D4" t="s">
        <v>11</v>
      </c>
      <c r="G4" t="s">
        <v>18</v>
      </c>
    </row>
    <row r="5" spans="4:7" x14ac:dyDescent="0.3">
      <c r="D5" t="s">
        <v>12</v>
      </c>
      <c r="G5" t="s">
        <v>12</v>
      </c>
    </row>
    <row r="6" spans="4:7" x14ac:dyDescent="0.3">
      <c r="D6" t="s">
        <v>14</v>
      </c>
      <c r="G6" t="s">
        <v>14</v>
      </c>
    </row>
    <row r="7" spans="4:7" x14ac:dyDescent="0.3">
      <c r="D7" t="s">
        <v>15</v>
      </c>
      <c r="G7" t="s">
        <v>15</v>
      </c>
    </row>
  </sheetData>
  <dataValidations count="1">
    <dataValidation type="list" allowBlank="1" showInputMessage="1" showErrorMessage="1" errorTitle="Entrée non valide" error="Sélectionnez un état dans la liste" sqref="D3:D7" xr:uid="{2BEF2FF2-6F9C-4CE5-A591-CC9064EF41FD}">
      <formula1>$D$3:$D$7</formula1>
    </dataValidation>
  </dataValidations>
  <pageMargins left="0.7" right="0.7" top="0.75" bottom="0.75" header="0.3" footer="0.3"/>
  <pageSetup paperSize="9" scale="88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A6F9-8C2B-4269-9160-B199C7D5B00D}">
  <sheetPr codeName="Feuil18">
    <tabColor theme="2" tint="-0.749992370372631"/>
    <pageSetUpPr fitToPage="1"/>
  </sheetPr>
  <dimension ref="A1:V310"/>
  <sheetViews>
    <sheetView showGridLines="0" zoomScale="55" zoomScaleNormal="55" zoomScaleSheetLayoutView="42" workbookViewId="0">
      <selection activeCell="A6" sqref="A6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28" customWidth="1"/>
    <col min="9" max="9" width="23.77734375" style="5" bestFit="1" customWidth="1"/>
    <col min="10" max="10" width="19.109375" bestFit="1" customWidth="1"/>
    <col min="11" max="11" width="14.109375" customWidth="1"/>
    <col min="12" max="12" width="12.109375" bestFit="1" customWidth="1"/>
    <col min="13" max="13" width="16.6640625" bestFit="1" customWidth="1"/>
    <col min="14" max="14" width="14.6640625" bestFit="1" customWidth="1"/>
    <col min="15" max="15" width="13.88671875" bestFit="1" customWidth="1"/>
  </cols>
  <sheetData>
    <row r="1" spans="1:22" ht="34.200000000000003" customHeight="1" thickBot="1" x14ac:dyDescent="0.35">
      <c r="A1" s="90" t="s">
        <v>23</v>
      </c>
      <c r="B1" s="91"/>
      <c r="C1" s="91"/>
      <c r="D1" s="91"/>
      <c r="E1" s="91"/>
      <c r="F1" s="91"/>
      <c r="G1" s="91"/>
      <c r="H1" s="91"/>
      <c r="I1" s="92"/>
      <c r="J1" s="14"/>
      <c r="K1" s="14"/>
      <c r="L1" s="14"/>
    </row>
    <row r="2" spans="1:22" ht="16.2" thickBot="1" x14ac:dyDescent="0.35">
      <c r="A2" s="1"/>
      <c r="B2" s="2"/>
      <c r="C2" s="2"/>
      <c r="D2" s="2"/>
      <c r="E2" s="2"/>
      <c r="F2" s="2"/>
      <c r="G2" s="2"/>
      <c r="H2" s="2"/>
    </row>
    <row r="3" spans="1:22" ht="70.8" customHeight="1" thickBot="1" x14ac:dyDescent="0.35">
      <c r="A3" s="93" t="s">
        <v>6</v>
      </c>
      <c r="B3" s="94"/>
      <c r="C3" s="94"/>
      <c r="D3" s="94"/>
      <c r="E3" s="94"/>
      <c r="F3" s="94"/>
      <c r="G3" s="94"/>
      <c r="H3" s="95"/>
      <c r="I3" s="75"/>
    </row>
    <row r="4" spans="1:22" ht="48" customHeight="1" thickBot="1" x14ac:dyDescent="0.35">
      <c r="A4" s="22" t="s">
        <v>1</v>
      </c>
      <c r="B4" s="85" t="s">
        <v>26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87" t="s">
        <v>27</v>
      </c>
      <c r="I4" s="22" t="s">
        <v>10</v>
      </c>
    </row>
    <row r="5" spans="1:22" ht="15" thickBot="1" x14ac:dyDescent="0.35">
      <c r="A5" s="21"/>
      <c r="B5" s="21"/>
      <c r="C5" s="17"/>
      <c r="D5" s="17"/>
      <c r="E5" s="17"/>
      <c r="F5" s="18"/>
      <c r="G5" s="17"/>
      <c r="H5" s="77"/>
      <c r="I5" s="67"/>
      <c r="M5" s="4"/>
      <c r="N5" s="4"/>
      <c r="O5" s="4"/>
      <c r="P5" s="4"/>
      <c r="Q5" s="4"/>
    </row>
    <row r="6" spans="1:22" s="4" customFormat="1" ht="15" thickBot="1" x14ac:dyDescent="0.35">
      <c r="A6" s="43" t="s">
        <v>25</v>
      </c>
      <c r="B6" s="43"/>
      <c r="C6" s="31"/>
      <c r="D6" s="32"/>
      <c r="E6" s="32"/>
      <c r="F6" s="33"/>
      <c r="G6" s="32"/>
      <c r="H6" s="32"/>
      <c r="I6" s="68"/>
      <c r="J6"/>
      <c r="K6"/>
      <c r="L6"/>
      <c r="M6"/>
      <c r="N6"/>
      <c r="O6"/>
      <c r="P6"/>
      <c r="Q6"/>
    </row>
    <row r="7" spans="1:22" ht="15.6" thickTop="1" thickBot="1" x14ac:dyDescent="0.35">
      <c r="A7" s="40" t="s">
        <v>24</v>
      </c>
      <c r="B7" s="82"/>
      <c r="C7" s="34"/>
      <c r="D7" s="35"/>
      <c r="E7" s="35"/>
      <c r="F7" s="36"/>
      <c r="G7" s="35"/>
      <c r="H7" s="35"/>
      <c r="I7" s="69"/>
    </row>
    <row r="8" spans="1:22" ht="15.6" thickTop="1" thickBot="1" x14ac:dyDescent="0.35">
      <c r="A8" s="41" t="s">
        <v>16</v>
      </c>
      <c r="B8" s="83"/>
      <c r="C8" s="37"/>
      <c r="D8" s="38"/>
      <c r="E8" s="38"/>
      <c r="F8" s="39"/>
      <c r="G8" s="38"/>
      <c r="H8" s="38"/>
      <c r="I8" s="70"/>
    </row>
    <row r="9" spans="1:22" ht="15" thickBot="1" x14ac:dyDescent="0.35">
      <c r="A9" s="42" t="s">
        <v>22</v>
      </c>
      <c r="B9" s="84"/>
      <c r="C9" s="26"/>
      <c r="D9" s="27"/>
      <c r="E9" s="27"/>
      <c r="F9" s="28"/>
      <c r="G9" s="27"/>
      <c r="H9" s="46">
        <f>SUBTOTAL(109,Tableau24[[MONTANT ]])</f>
        <v>0</v>
      </c>
      <c r="I9" s="71"/>
    </row>
    <row r="10" spans="1:22" x14ac:dyDescent="0.3">
      <c r="M10" s="4"/>
      <c r="N10" s="4"/>
      <c r="O10" s="4"/>
      <c r="P10" s="4"/>
      <c r="Q10" s="4"/>
      <c r="V10" s="12"/>
    </row>
    <row r="11" spans="1:22" x14ac:dyDescent="0.3">
      <c r="I11" s="72"/>
      <c r="M11" s="4"/>
      <c r="N11" s="4"/>
      <c r="O11" s="4"/>
      <c r="P11" s="4"/>
      <c r="Q11" s="4"/>
      <c r="V11" s="13"/>
    </row>
    <row r="12" spans="1:22" x14ac:dyDescent="0.3">
      <c r="I12" s="72"/>
      <c r="M12" s="4"/>
      <c r="N12" s="4"/>
      <c r="O12" s="4"/>
      <c r="P12" s="4"/>
      <c r="Q12" s="4"/>
      <c r="V12" s="13"/>
    </row>
    <row r="13" spans="1:22" x14ac:dyDescent="0.3">
      <c r="I13" s="72"/>
    </row>
    <row r="16" spans="1:22" s="4" customFormat="1" x14ac:dyDescent="0.3">
      <c r="A16"/>
      <c r="B16"/>
      <c r="C16"/>
      <c r="D16"/>
      <c r="E16"/>
      <c r="F16" s="7"/>
      <c r="G16"/>
      <c r="H16"/>
      <c r="I16" s="5"/>
      <c r="J16"/>
      <c r="K16"/>
      <c r="L16"/>
      <c r="M16"/>
      <c r="N16"/>
      <c r="O16"/>
      <c r="P16"/>
      <c r="Q16"/>
    </row>
    <row r="17" spans="1:17" s="4" customFormat="1" x14ac:dyDescent="0.3">
      <c r="A17"/>
      <c r="B17"/>
      <c r="C17"/>
      <c r="D17"/>
      <c r="E17"/>
      <c r="F17" s="7"/>
      <c r="G17"/>
      <c r="H17"/>
      <c r="I17" s="5"/>
      <c r="J17"/>
      <c r="K17"/>
      <c r="L17"/>
      <c r="M17"/>
      <c r="N17"/>
      <c r="O17"/>
      <c r="P17"/>
      <c r="Q17"/>
    </row>
    <row r="18" spans="1:17" s="4" customFormat="1" x14ac:dyDescent="0.3">
      <c r="A18"/>
      <c r="B18"/>
      <c r="C18"/>
      <c r="D18"/>
      <c r="E18"/>
      <c r="F18" s="7"/>
      <c r="G18"/>
      <c r="H18"/>
      <c r="I18" s="5"/>
      <c r="J18"/>
      <c r="K18"/>
      <c r="L18"/>
      <c r="M18"/>
      <c r="N18"/>
      <c r="O18"/>
      <c r="P18"/>
      <c r="Q18"/>
    </row>
    <row r="30" spans="1:17" s="4" customFormat="1" x14ac:dyDescent="0.3">
      <c r="A30"/>
      <c r="B30"/>
      <c r="C30"/>
      <c r="D30"/>
      <c r="E30"/>
      <c r="F30" s="7"/>
      <c r="G30"/>
      <c r="H30"/>
      <c r="I30" s="72"/>
      <c r="J30"/>
      <c r="K30"/>
      <c r="L30"/>
      <c r="M30"/>
      <c r="N30"/>
      <c r="O30"/>
      <c r="P30"/>
      <c r="Q30"/>
    </row>
    <row r="31" spans="1:17" s="4" customFormat="1" x14ac:dyDescent="0.3">
      <c r="A31"/>
      <c r="B31"/>
      <c r="C31"/>
      <c r="D31"/>
      <c r="E31"/>
      <c r="F31" s="7"/>
      <c r="G31"/>
      <c r="H31"/>
      <c r="I31" s="72"/>
      <c r="J31"/>
      <c r="K31"/>
      <c r="L31"/>
      <c r="M31"/>
      <c r="N31"/>
      <c r="O31"/>
      <c r="P31"/>
      <c r="Q31"/>
    </row>
    <row r="32" spans="1:17" s="4" customFormat="1" x14ac:dyDescent="0.3">
      <c r="A32"/>
      <c r="B32"/>
      <c r="C32"/>
      <c r="D32"/>
      <c r="E32"/>
      <c r="F32" s="7"/>
      <c r="G32"/>
      <c r="H32"/>
      <c r="I32" s="72"/>
      <c r="J32"/>
      <c r="K32"/>
      <c r="L32"/>
      <c r="M32"/>
      <c r="N32"/>
      <c r="O32"/>
      <c r="P32"/>
      <c r="Q32"/>
    </row>
    <row r="33" spans="9:17" x14ac:dyDescent="0.3">
      <c r="M33" s="9"/>
      <c r="N33" s="9"/>
      <c r="O33" s="9"/>
      <c r="P33" s="9"/>
      <c r="Q33" s="9"/>
    </row>
    <row r="44" spans="9:17" x14ac:dyDescent="0.3">
      <c r="I44" s="72"/>
    </row>
    <row r="45" spans="9:17" x14ac:dyDescent="0.3">
      <c r="I45" s="72"/>
    </row>
    <row r="46" spans="9:17" x14ac:dyDescent="0.3">
      <c r="I46" s="72"/>
    </row>
    <row r="60" spans="1:17" s="9" customFormat="1" x14ac:dyDescent="0.3">
      <c r="A60"/>
      <c r="B60"/>
      <c r="C60"/>
      <c r="D60"/>
      <c r="E60"/>
      <c r="F60" s="7"/>
      <c r="G60"/>
      <c r="H60"/>
      <c r="I60" s="5"/>
      <c r="J60"/>
      <c r="K60"/>
      <c r="L60"/>
      <c r="M60"/>
      <c r="N60"/>
      <c r="O60"/>
      <c r="P60"/>
      <c r="Q60"/>
    </row>
    <row r="72" spans="9:17" ht="14.25" customHeight="1" x14ac:dyDescent="0.3"/>
    <row r="73" spans="9:17" x14ac:dyDescent="0.3">
      <c r="M73" s="4"/>
      <c r="N73" s="4"/>
      <c r="O73" s="4"/>
      <c r="P73" s="4"/>
      <c r="Q73" s="4"/>
    </row>
    <row r="74" spans="9:17" x14ac:dyDescent="0.3">
      <c r="I74" s="73"/>
      <c r="M74" s="4"/>
      <c r="N74" s="4"/>
      <c r="O74" s="4"/>
      <c r="P74" s="4"/>
      <c r="Q74" s="4"/>
    </row>
    <row r="75" spans="9:17" x14ac:dyDescent="0.3">
      <c r="M75" s="4"/>
      <c r="N75" s="4"/>
      <c r="O75" s="4"/>
      <c r="P75" s="4"/>
      <c r="Q75" s="4"/>
    </row>
    <row r="100" spans="1:17" s="4" customFormat="1" x14ac:dyDescent="0.3">
      <c r="A100"/>
      <c r="B100"/>
      <c r="C100"/>
      <c r="D100"/>
      <c r="E100"/>
      <c r="F100" s="7"/>
      <c r="G100"/>
      <c r="H100"/>
      <c r="I100" s="5"/>
      <c r="J100"/>
      <c r="K100"/>
      <c r="L100"/>
      <c r="M100"/>
      <c r="N100"/>
      <c r="O100"/>
      <c r="P100"/>
      <c r="Q100"/>
    </row>
    <row r="101" spans="1:17" s="4" customFormat="1" x14ac:dyDescent="0.3">
      <c r="A101"/>
      <c r="B101"/>
      <c r="C101"/>
      <c r="D101"/>
      <c r="E101"/>
      <c r="F101" s="7"/>
      <c r="G101"/>
      <c r="H101"/>
      <c r="I101" s="5"/>
      <c r="J101"/>
      <c r="K101"/>
      <c r="L101"/>
      <c r="M101"/>
      <c r="N101"/>
      <c r="O101"/>
      <c r="P101"/>
      <c r="Q101"/>
    </row>
    <row r="102" spans="1:17" s="4" customFormat="1" x14ac:dyDescent="0.3">
      <c r="A102"/>
      <c r="B102"/>
      <c r="C102"/>
      <c r="D102"/>
      <c r="E102"/>
      <c r="F102" s="7"/>
      <c r="G102"/>
      <c r="H102"/>
      <c r="I102" s="5"/>
      <c r="J102"/>
      <c r="K102"/>
      <c r="L102"/>
      <c r="M102"/>
      <c r="N102"/>
      <c r="O102"/>
      <c r="P102"/>
      <c r="Q102"/>
    </row>
    <row r="114" spans="9:9" x14ac:dyDescent="0.3">
      <c r="I114" s="72"/>
    </row>
    <row r="115" spans="9:9" x14ac:dyDescent="0.3">
      <c r="I115" s="72"/>
    </row>
    <row r="116" spans="9:9" x14ac:dyDescent="0.3">
      <c r="I116" s="72"/>
    </row>
    <row r="160" spans="13:17" x14ac:dyDescent="0.3">
      <c r="M160" s="4"/>
      <c r="N160" s="4"/>
      <c r="O160" s="4"/>
      <c r="P160" s="4"/>
      <c r="Q160" s="4"/>
    </row>
    <row r="166" spans="13:17" x14ac:dyDescent="0.3">
      <c r="M166" s="3"/>
    </row>
    <row r="167" spans="13:17" x14ac:dyDescent="0.3">
      <c r="M167" s="3"/>
    </row>
    <row r="168" spans="13:17" x14ac:dyDescent="0.3">
      <c r="M168" s="3"/>
    </row>
    <row r="169" spans="13:17" x14ac:dyDescent="0.3">
      <c r="M169" s="3"/>
    </row>
    <row r="170" spans="13:17" x14ac:dyDescent="0.3">
      <c r="M170" s="3"/>
    </row>
    <row r="171" spans="13:17" x14ac:dyDescent="0.3">
      <c r="M171" s="3"/>
    </row>
    <row r="172" spans="13:17" x14ac:dyDescent="0.3">
      <c r="M172" s="3"/>
    </row>
    <row r="173" spans="13:17" x14ac:dyDescent="0.3">
      <c r="M173" s="3"/>
    </row>
    <row r="174" spans="13:17" x14ac:dyDescent="0.3">
      <c r="M174" s="3"/>
    </row>
    <row r="175" spans="13:17" x14ac:dyDescent="0.3">
      <c r="M175" s="10"/>
      <c r="N175" s="11"/>
      <c r="O175" s="11"/>
      <c r="P175" s="11"/>
      <c r="Q175" s="11"/>
    </row>
    <row r="176" spans="13:17" x14ac:dyDescent="0.3">
      <c r="M176" s="3"/>
    </row>
    <row r="177" spans="1:17" x14ac:dyDescent="0.3">
      <c r="M177" s="3"/>
    </row>
    <row r="178" spans="1:17" x14ac:dyDescent="0.3">
      <c r="M178" s="3"/>
    </row>
    <row r="179" spans="1:17" x14ac:dyDescent="0.3">
      <c r="M179" s="3"/>
    </row>
    <row r="180" spans="1:17" x14ac:dyDescent="0.3">
      <c r="M180" s="3"/>
    </row>
    <row r="181" spans="1:17" x14ac:dyDescent="0.3">
      <c r="M181" s="3"/>
    </row>
    <row r="182" spans="1:17" x14ac:dyDescent="0.3">
      <c r="M182" s="3"/>
    </row>
    <row r="183" spans="1:17" x14ac:dyDescent="0.3">
      <c r="M183" s="3"/>
    </row>
    <row r="184" spans="1:17" x14ac:dyDescent="0.3">
      <c r="M184" s="3"/>
    </row>
    <row r="185" spans="1:17" x14ac:dyDescent="0.3">
      <c r="M185" s="3"/>
    </row>
    <row r="186" spans="1:17" x14ac:dyDescent="0.3">
      <c r="M186" s="3"/>
    </row>
    <row r="187" spans="1:17" s="4" customFormat="1" x14ac:dyDescent="0.3">
      <c r="A187"/>
      <c r="B187"/>
      <c r="C187"/>
      <c r="D187"/>
      <c r="E187"/>
      <c r="F187" s="7"/>
      <c r="G187"/>
      <c r="H187"/>
      <c r="I187" s="5"/>
      <c r="J187"/>
      <c r="K187"/>
      <c r="L187"/>
      <c r="M187" s="3"/>
      <c r="N187"/>
      <c r="O187"/>
      <c r="P187"/>
      <c r="Q187"/>
    </row>
    <row r="188" spans="1:17" x14ac:dyDescent="0.3">
      <c r="M188" s="3"/>
    </row>
    <row r="189" spans="1:17" x14ac:dyDescent="0.3">
      <c r="M189" s="3"/>
    </row>
    <row r="190" spans="1:17" x14ac:dyDescent="0.3">
      <c r="M190" s="3"/>
    </row>
    <row r="191" spans="1:17" x14ac:dyDescent="0.3">
      <c r="M191" s="3"/>
    </row>
    <row r="192" spans="1:17" x14ac:dyDescent="0.3">
      <c r="M192" s="3"/>
    </row>
    <row r="193" spans="1:17" x14ac:dyDescent="0.3">
      <c r="M193" s="3"/>
    </row>
    <row r="194" spans="1:17" x14ac:dyDescent="0.3">
      <c r="M194" s="3"/>
    </row>
    <row r="195" spans="1:17" x14ac:dyDescent="0.3">
      <c r="M195" s="3"/>
    </row>
    <row r="196" spans="1:17" x14ac:dyDescent="0.3">
      <c r="M196" s="3"/>
    </row>
    <row r="197" spans="1:17" x14ac:dyDescent="0.3">
      <c r="M197" s="8"/>
    </row>
    <row r="198" spans="1:17" x14ac:dyDescent="0.3">
      <c r="M198" s="3"/>
    </row>
    <row r="199" spans="1:17" x14ac:dyDescent="0.3">
      <c r="M199" s="3"/>
    </row>
    <row r="200" spans="1:17" x14ac:dyDescent="0.3">
      <c r="M200" s="3"/>
    </row>
    <row r="201" spans="1:17" x14ac:dyDescent="0.3">
      <c r="I201" s="72"/>
      <c r="M201" s="3"/>
    </row>
    <row r="202" spans="1:17" s="11" customFormat="1" x14ac:dyDescent="0.3">
      <c r="A202"/>
      <c r="B202"/>
      <c r="C202"/>
      <c r="D202"/>
      <c r="E202"/>
      <c r="F202" s="7"/>
      <c r="G202"/>
      <c r="H202"/>
      <c r="I202" s="5"/>
      <c r="J202"/>
      <c r="K202"/>
      <c r="L202"/>
      <c r="M202" s="3"/>
      <c r="N202"/>
      <c r="O202"/>
      <c r="P202"/>
      <c r="Q202"/>
    </row>
    <row r="203" spans="1:17" x14ac:dyDescent="0.3">
      <c r="M203" s="3"/>
    </row>
    <row r="204" spans="1:17" x14ac:dyDescent="0.3">
      <c r="M204" s="3"/>
    </row>
    <row r="205" spans="1:17" x14ac:dyDescent="0.3">
      <c r="M205" s="3"/>
    </row>
    <row r="206" spans="1:17" x14ac:dyDescent="0.3">
      <c r="M206" s="3"/>
    </row>
    <row r="207" spans="1:17" x14ac:dyDescent="0.3">
      <c r="M207" s="3"/>
    </row>
    <row r="208" spans="1:17" x14ac:dyDescent="0.3">
      <c r="M208" s="3"/>
    </row>
    <row r="209" spans="9:13" x14ac:dyDescent="0.3">
      <c r="M209" s="3"/>
    </row>
    <row r="210" spans="9:13" x14ac:dyDescent="0.3">
      <c r="M210" s="8"/>
    </row>
    <row r="211" spans="9:13" x14ac:dyDescent="0.3">
      <c r="M211" s="3"/>
    </row>
    <row r="212" spans="9:13" x14ac:dyDescent="0.3">
      <c r="M212" s="3"/>
    </row>
    <row r="213" spans="9:13" x14ac:dyDescent="0.3">
      <c r="M213" s="3"/>
    </row>
    <row r="214" spans="9:13" x14ac:dyDescent="0.3">
      <c r="M214" s="3"/>
    </row>
    <row r="215" spans="9:13" x14ac:dyDescent="0.3">
      <c r="M215" s="3"/>
    </row>
    <row r="216" spans="9:13" x14ac:dyDescent="0.3">
      <c r="I216" s="74"/>
      <c r="M216" s="3"/>
    </row>
    <row r="217" spans="9:13" x14ac:dyDescent="0.3">
      <c r="M217" s="3"/>
    </row>
    <row r="218" spans="9:13" x14ac:dyDescent="0.3">
      <c r="M218" s="3"/>
    </row>
    <row r="222" spans="9:13" ht="14.25" customHeight="1" x14ac:dyDescent="0.3"/>
    <row r="232" spans="13:17" ht="17.25" customHeight="1" x14ac:dyDescent="0.3"/>
    <row r="233" spans="13:17" ht="17.25" customHeight="1" x14ac:dyDescent="0.3"/>
    <row r="240" spans="13:17" x14ac:dyDescent="0.3">
      <c r="M240" s="11"/>
      <c r="N240" s="11"/>
      <c r="O240" s="11"/>
      <c r="P240" s="11"/>
      <c r="Q240" s="11"/>
    </row>
    <row r="244" spans="13:17" x14ac:dyDescent="0.3">
      <c r="M244" s="11"/>
      <c r="N244" s="11"/>
      <c r="O244" s="11"/>
      <c r="P244" s="11"/>
      <c r="Q244" s="11"/>
    </row>
    <row r="245" spans="13:17" x14ac:dyDescent="0.3">
      <c r="M245" s="11"/>
      <c r="N245" s="11"/>
      <c r="O245" s="11"/>
      <c r="P245" s="11"/>
      <c r="Q245" s="11"/>
    </row>
    <row r="246" spans="13:17" x14ac:dyDescent="0.3">
      <c r="M246" s="11"/>
      <c r="N246" s="11"/>
      <c r="O246" s="11"/>
      <c r="P246" s="11"/>
      <c r="Q246" s="11"/>
    </row>
    <row r="247" spans="13:17" x14ac:dyDescent="0.3">
      <c r="M247" s="11"/>
      <c r="N247" s="11"/>
      <c r="O247" s="11"/>
      <c r="P247" s="11"/>
      <c r="Q247" s="11"/>
    </row>
    <row r="267" spans="1:17" s="11" customFormat="1" x14ac:dyDescent="0.3">
      <c r="A267"/>
      <c r="B267"/>
      <c r="C267"/>
      <c r="D267"/>
      <c r="E267"/>
      <c r="F267" s="7"/>
      <c r="G267"/>
      <c r="H267"/>
      <c r="I267" s="5"/>
      <c r="J267"/>
      <c r="K267"/>
      <c r="L267"/>
      <c r="M267"/>
      <c r="N267"/>
      <c r="O267"/>
      <c r="P267"/>
      <c r="Q267"/>
    </row>
    <row r="271" spans="1:17" s="11" customFormat="1" x14ac:dyDescent="0.3">
      <c r="A271"/>
      <c r="B271"/>
      <c r="C271"/>
      <c r="D271"/>
      <c r="E271"/>
      <c r="F271" s="7"/>
      <c r="G271"/>
      <c r="H271"/>
      <c r="I271" s="5"/>
      <c r="J271"/>
      <c r="K271"/>
      <c r="L271"/>
      <c r="M271"/>
      <c r="N271"/>
      <c r="O271"/>
      <c r="P271"/>
      <c r="Q271"/>
    </row>
    <row r="272" spans="1:17" s="11" customFormat="1" x14ac:dyDescent="0.3">
      <c r="A272"/>
      <c r="B272"/>
      <c r="C272"/>
      <c r="D272"/>
      <c r="E272"/>
      <c r="F272" s="7"/>
      <c r="G272"/>
      <c r="H272"/>
      <c r="I272" s="5"/>
      <c r="J272"/>
      <c r="K272"/>
      <c r="L272"/>
      <c r="M272"/>
      <c r="N272"/>
      <c r="O272"/>
      <c r="P272"/>
      <c r="Q272"/>
    </row>
    <row r="273" spans="1:17" s="11" customFormat="1" x14ac:dyDescent="0.3">
      <c r="A273"/>
      <c r="B273"/>
      <c r="C273"/>
      <c r="D273"/>
      <c r="E273"/>
      <c r="F273" s="7"/>
      <c r="G273"/>
      <c r="H273"/>
      <c r="I273" s="5"/>
      <c r="J273"/>
      <c r="K273"/>
      <c r="L273"/>
      <c r="M273"/>
      <c r="N273"/>
      <c r="O273"/>
      <c r="P273"/>
      <c r="Q273"/>
    </row>
    <row r="274" spans="1:17" s="11" customFormat="1" x14ac:dyDescent="0.3">
      <c r="A274"/>
      <c r="B274"/>
      <c r="C274"/>
      <c r="D274"/>
      <c r="E274"/>
      <c r="F274" s="7"/>
      <c r="G274"/>
      <c r="H274"/>
      <c r="I274" s="5"/>
      <c r="J274"/>
      <c r="K274"/>
      <c r="L274"/>
      <c r="M274"/>
      <c r="N274"/>
      <c r="O274"/>
      <c r="P274"/>
      <c r="Q274"/>
    </row>
    <row r="281" spans="1:17" x14ac:dyDescent="0.3">
      <c r="I281" s="74"/>
    </row>
    <row r="285" spans="1:17" x14ac:dyDescent="0.3">
      <c r="I285" s="74"/>
    </row>
    <row r="286" spans="1:17" x14ac:dyDescent="0.3">
      <c r="I286" s="74"/>
    </row>
    <row r="287" spans="1:17" x14ac:dyDescent="0.3">
      <c r="I287" s="74"/>
    </row>
    <row r="288" spans="1:17" x14ac:dyDescent="0.3">
      <c r="I288" s="74"/>
    </row>
    <row r="310" ht="15" customHeight="1" x14ac:dyDescent="0.3"/>
  </sheetData>
  <mergeCells count="2">
    <mergeCell ref="A1:I1"/>
    <mergeCell ref="A3:H3"/>
  </mergeCells>
  <conditionalFormatting sqref="H9">
    <cfRule type="expression" dxfId="32" priority="5">
      <formula>$I6="Aucune information"</formula>
    </cfRule>
  </conditionalFormatting>
  <conditionalFormatting sqref="H9">
    <cfRule type="expression" dxfId="31" priority="6">
      <formula>$I6="Perdue"</formula>
    </cfRule>
    <cfRule type="expression" dxfId="30" priority="7">
      <formula>$I6="En cours"</formula>
    </cfRule>
    <cfRule type="expression" dxfId="29" priority="8">
      <formula>$I6="Validé"</formula>
    </cfRule>
  </conditionalFormatting>
  <conditionalFormatting sqref="A4:I8">
    <cfRule type="expression" dxfId="28" priority="76">
      <formula>$I4="Aucune information"</formula>
    </cfRule>
  </conditionalFormatting>
  <conditionalFormatting sqref="A5:I9">
    <cfRule type="expression" dxfId="27" priority="78">
      <formula>$I5="Perdue"</formula>
    </cfRule>
    <cfRule type="expression" dxfId="26" priority="79">
      <formula>$I5="En cours"</formula>
    </cfRule>
    <cfRule type="expression" dxfId="25" priority="80">
      <formula>$I5="Validé"</formula>
    </cfRule>
  </conditionalFormatting>
  <conditionalFormatting sqref="A9:I9">
    <cfRule type="expression" dxfId="24" priority="84">
      <formula>$I9="Aucune information"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736E53C2-CE34-4977-89BC-EB2BA0712D28}">
          <x14:formula1>
            <xm:f>Données!$D$3:$D$7</xm:f>
          </x14:formula1>
          <xm:sqref>I10:I1048576 I5 I7:I8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Jan</vt:lpstr>
      <vt:lpstr>Données</vt:lpstr>
      <vt:lpstr>Data</vt:lpstr>
      <vt:lpstr>Data!état</vt:lpstr>
      <vt:lpstr>état</vt:lpstr>
      <vt:lpstr>Montant_AO</vt:lpstr>
      <vt:lpstr>montant_pot</vt:lpstr>
      <vt:lpstr>montant_reel</vt:lpstr>
      <vt:lpstr>Montant_théo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Rigot</dc:creator>
  <cp:lastModifiedBy>Emmanuel</cp:lastModifiedBy>
  <cp:lastPrinted>2020-10-30T13:56:52Z</cp:lastPrinted>
  <dcterms:created xsi:type="dcterms:W3CDTF">2019-05-22T06:52:05Z</dcterms:created>
  <dcterms:modified xsi:type="dcterms:W3CDTF">2021-03-11T20:35:18Z</dcterms:modified>
</cp:coreProperties>
</file>