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L:\PUBLIC\DOMETAM\GESTION\"/>
    </mc:Choice>
  </mc:AlternateContent>
  <bookViews>
    <workbookView xWindow="75" yWindow="465" windowWidth="49665" windowHeight="26745" tabRatio="500" firstSheet="1" activeTab="10"/>
  </bookViews>
  <sheets>
    <sheet name="Appart 1" sheetId="2" r:id="rId1"/>
    <sheet name="Appart 2" sheetId="3" r:id="rId2"/>
    <sheet name="Appart 3" sheetId="4" r:id="rId3"/>
    <sheet name="Appart 4" sheetId="5" r:id="rId4"/>
    <sheet name="Appart 5" sheetId="1" r:id="rId5"/>
    <sheet name="Appart 6" sheetId="6" r:id="rId6"/>
    <sheet name="Appart 8" sheetId="7" r:id="rId7"/>
    <sheet name="Appart 9" sheetId="8" r:id="rId8"/>
    <sheet name="Appart 10" sheetId="9" r:id="rId9"/>
    <sheet name="Appart 11" sheetId="10" r:id="rId10"/>
    <sheet name="Appart 12" sheetId="11" r:id="rId11"/>
    <sheet name="Charges electricité communs" sheetId="12" r:id="rId12"/>
    <sheet name="Ascenseur" sheetId="15" r:id="rId13"/>
    <sheet name="Coût Chauffage" sheetId="14" r:id="rId14"/>
  </sheets>
  <calcPr calcId="162913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19" i="7" l="1"/>
  <c r="N19" i="8"/>
  <c r="J26" i="15"/>
  <c r="E23" i="15"/>
  <c r="J2" i="15"/>
  <c r="I2" i="15"/>
  <c r="H2" i="15"/>
  <c r="J120" i="12"/>
  <c r="N17" i="10"/>
  <c r="N19" i="6"/>
  <c r="N19" i="4"/>
  <c r="E118" i="12"/>
  <c r="L118" i="12"/>
  <c r="I118" i="12"/>
  <c r="H118" i="12"/>
  <c r="O19" i="11"/>
  <c r="M113" i="12"/>
  <c r="K113" i="12"/>
  <c r="D110" i="12"/>
  <c r="C110" i="12"/>
  <c r="B8" i="14"/>
  <c r="O23" i="1"/>
  <c r="O23" i="3"/>
  <c r="O18" i="2"/>
  <c r="N18" i="5"/>
  <c r="N18" i="4"/>
  <c r="N17" i="4"/>
  <c r="F105" i="12"/>
  <c r="E105" i="12"/>
  <c r="N16" i="10"/>
  <c r="N18" i="8"/>
  <c r="N18" i="7"/>
  <c r="O22" i="1"/>
  <c r="N18" i="6"/>
  <c r="L102" i="12"/>
  <c r="J102" i="12"/>
  <c r="I102" i="12"/>
  <c r="H102" i="12"/>
  <c r="O17" i="2"/>
  <c r="O16" i="2"/>
  <c r="O15" i="2"/>
  <c r="O14" i="2"/>
  <c r="O11" i="2"/>
  <c r="O12" i="2"/>
  <c r="O13" i="2"/>
  <c r="O10" i="2"/>
  <c r="O17" i="9"/>
  <c r="O18" i="9"/>
  <c r="O19" i="9"/>
  <c r="O16" i="9"/>
  <c r="O13" i="9"/>
  <c r="O12" i="9"/>
  <c r="O11" i="9"/>
  <c r="O10" i="9"/>
  <c r="N15" i="10"/>
  <c r="N14" i="10"/>
  <c r="N13" i="10"/>
  <c r="N12" i="10"/>
  <c r="N9" i="10"/>
  <c r="N10" i="10"/>
  <c r="N11" i="10"/>
  <c r="N8" i="10"/>
  <c r="O18" i="11"/>
  <c r="O17" i="11"/>
  <c r="O16" i="11"/>
  <c r="O15" i="11"/>
  <c r="O8" i="11"/>
  <c r="O9" i="11"/>
  <c r="O10" i="11"/>
  <c r="O11" i="11"/>
  <c r="O12" i="11"/>
  <c r="O22" i="3"/>
  <c r="O20" i="3"/>
  <c r="O19" i="3"/>
  <c r="O18" i="3"/>
  <c r="O14" i="3"/>
  <c r="O11" i="3"/>
  <c r="O12" i="3"/>
  <c r="O13" i="3"/>
  <c r="O10" i="3"/>
  <c r="N16" i="4"/>
  <c r="N15" i="4"/>
  <c r="N14" i="4"/>
  <c r="N10" i="4"/>
  <c r="N11" i="4"/>
  <c r="N12" i="4"/>
  <c r="N13" i="4"/>
  <c r="N17" i="5"/>
  <c r="N16" i="5"/>
  <c r="N15" i="5"/>
  <c r="N14" i="5"/>
  <c r="N11" i="5"/>
  <c r="N12" i="5"/>
  <c r="N13" i="5"/>
  <c r="N10" i="5"/>
  <c r="O18" i="1"/>
  <c r="O15" i="1"/>
  <c r="O14" i="1"/>
  <c r="O11" i="1"/>
  <c r="O12" i="1"/>
  <c r="O13" i="1"/>
  <c r="O10" i="1"/>
  <c r="N17" i="6"/>
  <c r="N16" i="6"/>
  <c r="N15" i="6"/>
  <c r="N14" i="6"/>
  <c r="N11" i="6"/>
  <c r="N12" i="6"/>
  <c r="N13" i="6"/>
  <c r="N10" i="6"/>
  <c r="N17" i="7"/>
  <c r="N16" i="7"/>
  <c r="N15" i="7"/>
  <c r="N14" i="7"/>
  <c r="N13" i="7"/>
  <c r="N11" i="7"/>
  <c r="N12" i="7"/>
  <c r="N10" i="7"/>
  <c r="N17" i="8"/>
  <c r="N16" i="8"/>
  <c r="N15" i="8"/>
  <c r="N14" i="8"/>
  <c r="N11" i="8"/>
  <c r="N12" i="8"/>
  <c r="N13" i="8"/>
  <c r="N10" i="8"/>
  <c r="M96" i="12"/>
  <c r="K96" i="12"/>
  <c r="G93" i="12"/>
  <c r="C93" i="12"/>
  <c r="D92" i="12"/>
  <c r="D84" i="12"/>
  <c r="F82" i="12"/>
  <c r="E82" i="12"/>
  <c r="L79" i="12"/>
  <c r="J79" i="12"/>
  <c r="I79" i="12"/>
  <c r="H79" i="12"/>
  <c r="M73" i="12"/>
  <c r="K73" i="12"/>
  <c r="C70" i="12"/>
  <c r="G70" i="12"/>
  <c r="D65" i="12"/>
  <c r="F64" i="12"/>
  <c r="E64" i="12"/>
  <c r="J61" i="12"/>
  <c r="I61" i="12"/>
  <c r="H61" i="12"/>
  <c r="L59" i="12"/>
  <c r="K54" i="12"/>
  <c r="M54" i="12"/>
  <c r="G52" i="12"/>
  <c r="C52" i="12"/>
  <c r="C20" i="12"/>
  <c r="C35" i="12"/>
  <c r="K21" i="12"/>
  <c r="K27" i="12"/>
  <c r="M24" i="12"/>
  <c r="H27" i="12"/>
  <c r="I27" i="12"/>
  <c r="J27" i="12"/>
  <c r="L27" i="12"/>
  <c r="E30" i="12"/>
  <c r="F30" i="12"/>
  <c r="D35" i="12"/>
  <c r="G35" i="12"/>
  <c r="M35" i="12"/>
  <c r="D47" i="12"/>
  <c r="F47" i="12"/>
  <c r="E47" i="12"/>
  <c r="L44" i="12"/>
  <c r="K44" i="12"/>
  <c r="J44" i="12"/>
  <c r="H44" i="12"/>
  <c r="I41" i="12"/>
  <c r="B3" i="14"/>
</calcChain>
</file>

<file path=xl/sharedStrings.xml><?xml version="1.0" encoding="utf-8"?>
<sst xmlns="http://schemas.openxmlformats.org/spreadsheetml/2006/main" count="426" uniqueCount="192">
  <si>
    <t>Compte arrêté au 31/07/2015</t>
  </si>
  <si>
    <t>Facture du 08/05/2015</t>
  </si>
  <si>
    <t>Compte arrêté au 30/09/2015</t>
  </si>
  <si>
    <t>Facture du 08/09/2015</t>
  </si>
  <si>
    <t>1/8 compteur communs</t>
  </si>
  <si>
    <t>Ampoules LED du 24/10/2015</t>
  </si>
  <si>
    <t>Compte arrêté au 30/10/2015</t>
  </si>
  <si>
    <t>Ampoules LED du 02/11/2015</t>
  </si>
  <si>
    <t>Ampoules LED du 09/11/2015</t>
  </si>
  <si>
    <t>Facture du 06/11/2015</t>
  </si>
  <si>
    <t>Facture du 06/11/2016</t>
  </si>
  <si>
    <t>Facture loire ascenseur 10/11/2015</t>
  </si>
  <si>
    <t>Facture du 08/01/2016</t>
  </si>
  <si>
    <t>Compte arrêté au 31/01/2016</t>
  </si>
  <si>
    <t>2016-2017</t>
  </si>
  <si>
    <t>Bouvard</t>
  </si>
  <si>
    <t>Compte arrêté au 29/02/2016</t>
  </si>
  <si>
    <t>Facture du 08/03/2016</t>
  </si>
  <si>
    <t>Compte arrêté au 31/03/2016</t>
  </si>
  <si>
    <t>Facture du 07/05/2016</t>
  </si>
  <si>
    <t>Facture du 07/07/2016</t>
    <phoneticPr fontId="1" type="noConversion"/>
  </si>
  <si>
    <t>Compte arrêté au 30/06/2011</t>
  </si>
  <si>
    <t>Facture du 16/06/2011</t>
  </si>
  <si>
    <t>Facture du 04/07/2011</t>
  </si>
  <si>
    <t>Compte arrêté au 31/07/2011</t>
  </si>
  <si>
    <t>Appart 8</t>
    <phoneticPr fontId="1" type="noConversion"/>
  </si>
  <si>
    <t>Appart 9</t>
    <phoneticPr fontId="1" type="noConversion"/>
  </si>
  <si>
    <t>Compte arrêté au 28/02/2013</t>
  </si>
  <si>
    <t>Facture du 13/09/2012</t>
  </si>
  <si>
    <t>Compte arrêté au 30/09/2012</t>
  </si>
  <si>
    <t>Facture du 20/06/2013</t>
  </si>
  <si>
    <t>Compte arrêté au 31/07/2014</t>
    <phoneticPr fontId="1" type="noConversion"/>
  </si>
  <si>
    <t>Facture du 23/07/2014</t>
    <phoneticPr fontId="1" type="noConversion"/>
  </si>
  <si>
    <t>Facture du 08/05/2014</t>
    <phoneticPr fontId="1" type="noConversion"/>
  </si>
  <si>
    <t>2008-2009</t>
  </si>
  <si>
    <t>2009-2010</t>
  </si>
  <si>
    <t>2010-2011</t>
  </si>
  <si>
    <t>2011-2012</t>
  </si>
  <si>
    <t>2012-2013</t>
  </si>
  <si>
    <t>Facture du 04/07/2012</t>
  </si>
  <si>
    <t>Compte arrêté au 31/07/2012</t>
  </si>
  <si>
    <t>Compte arrêté au 18/05/2013</t>
  </si>
  <si>
    <t>Laurenson</t>
  </si>
  <si>
    <t>2014-2015</t>
    <phoneticPr fontId="1" type="noConversion"/>
  </si>
  <si>
    <t xml:space="preserve"> </t>
    <phoneticPr fontId="1" type="noConversion"/>
  </si>
  <si>
    <t>2014-2015</t>
    <phoneticPr fontId="1" type="noConversion"/>
  </si>
  <si>
    <t>2013-2014</t>
    <phoneticPr fontId="1" type="noConversion"/>
  </si>
  <si>
    <t>Montcoudiol</t>
  </si>
  <si>
    <t xml:space="preserve"> </t>
  </si>
  <si>
    <t>Facture du 08/11/2013</t>
  </si>
  <si>
    <t>Facture du 11/03/2013</t>
  </si>
  <si>
    <t>Compte arrêté au 30/10/2014</t>
  </si>
  <si>
    <t>Facture du 13/09/2013</t>
  </si>
  <si>
    <t>Compte arrêté au 30/09/2013</t>
  </si>
  <si>
    <t>2014-2015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</si>
  <si>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</si>
  <si>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</si>
  <si>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</si>
  <si>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>2014-2015</t>
    <phoneticPr fontId="1" type="noConversion"/>
  </si>
  <si>
    <t xml:space="preserve"> </t>
    <phoneticPr fontId="1" type="noConversion"/>
  </si>
  <si>
    <t>Facture du 23/09/2013</t>
  </si>
  <si>
    <t>Compte arrêté au 31/08/2011</t>
  </si>
  <si>
    <t>Facture du 14/09/2011</t>
  </si>
  <si>
    <t>Compte arrêté au 30/09/2011</t>
  </si>
  <si>
    <t>Facture du 05/11/2011</t>
  </si>
  <si>
    <t>Facture du 11/03/2014</t>
    <phoneticPr fontId="1" type="noConversion"/>
  </si>
  <si>
    <t>Facture du 04/01/2012</t>
  </si>
  <si>
    <t>Compte arrêté au 29/02/2012</t>
  </si>
  <si>
    <t>Compte arrêté au 30/09/2014</t>
  </si>
  <si>
    <t>Factures du 10/09/2014</t>
  </si>
  <si>
    <t>Facture du 10/09/2014</t>
  </si>
  <si>
    <t>Facture du 06/03/2015</t>
  </si>
  <si>
    <t>Compte arrêté au 31/03/2015</t>
  </si>
  <si>
    <t>MAMET</t>
  </si>
  <si>
    <t>2015-2016</t>
  </si>
  <si>
    <t>Facture du 25/05/2015</t>
  </si>
  <si>
    <t>Mamet</t>
  </si>
  <si>
    <t>Goubier</t>
  </si>
  <si>
    <t>Facture du 07/07/2015</t>
  </si>
  <si>
    <t>Compte arrêté au 30/06/2012</t>
  </si>
  <si>
    <t>Année</t>
    <phoneticPr fontId="1" type="noConversion"/>
  </si>
  <si>
    <t>Coût</t>
    <phoneticPr fontId="1" type="noConversion"/>
  </si>
  <si>
    <t>Total</t>
  </si>
  <si>
    <t>Facture du 04/05/2012</t>
  </si>
  <si>
    <t>Réf. Factures</t>
  </si>
  <si>
    <t>Montant</t>
  </si>
  <si>
    <t>Appart 1</t>
  </si>
  <si>
    <t>Appart 2</t>
  </si>
  <si>
    <t>Appart 3</t>
  </si>
  <si>
    <t>Appart 4</t>
  </si>
  <si>
    <t>Facture du 16/03/2012</t>
  </si>
  <si>
    <t>Facture du 08/01/2015</t>
  </si>
  <si>
    <t>Facture du 25/01/2015</t>
  </si>
  <si>
    <t>Compte arrêté au 28/02/2015</t>
  </si>
  <si>
    <t>Locataire</t>
  </si>
  <si>
    <t>RUSSIER</t>
  </si>
  <si>
    <t>GAGNAIRE</t>
  </si>
  <si>
    <t>Compteur chauffage appart.</t>
    <phoneticPr fontId="1" type="noConversion"/>
  </si>
  <si>
    <t>2012-2013</t>
    <phoneticPr fontId="1" type="noConversion"/>
  </si>
  <si>
    <t>Réf. Factures</t>
    <phoneticPr fontId="1" type="noConversion"/>
  </si>
  <si>
    <t>Facture du 15/03/12</t>
  </si>
  <si>
    <t>Montant</t>
    <phoneticPr fontId="1" type="noConversion"/>
  </si>
  <si>
    <t>Appart 1</t>
    <phoneticPr fontId="1" type="noConversion"/>
  </si>
  <si>
    <t>Appart 2</t>
    <phoneticPr fontId="1" type="noConversion"/>
  </si>
  <si>
    <t>Appart 3</t>
    <phoneticPr fontId="1" type="noConversion"/>
  </si>
  <si>
    <t>Appart 4</t>
    <phoneticPr fontId="1" type="noConversion"/>
  </si>
  <si>
    <t>Appart 5</t>
    <phoneticPr fontId="1" type="noConversion"/>
  </si>
  <si>
    <t>Appart 6</t>
    <phoneticPr fontId="1" type="noConversion"/>
  </si>
  <si>
    <t>Facture du 05/07/2014</t>
    <phoneticPr fontId="1" type="noConversion"/>
  </si>
  <si>
    <t>Facture du 08/05/2014</t>
    <phoneticPr fontId="1" type="noConversion"/>
  </si>
  <si>
    <t>Facture du 10/07/2013</t>
  </si>
  <si>
    <t>Compte arrêté au 31/07/2013</t>
  </si>
  <si>
    <t>Facture du 17/11/2014</t>
  </si>
  <si>
    <t>Facture du 25/11/2014</t>
  </si>
  <si>
    <t>Compte arrêté au 31/07/2014</t>
    <phoneticPr fontId="1" type="noConversion"/>
  </si>
  <si>
    <t>Appart 5</t>
  </si>
  <si>
    <t>Appart 6</t>
  </si>
  <si>
    <t>Appart 8</t>
  </si>
  <si>
    <t>2013-2014</t>
  </si>
  <si>
    <t>Facture du 17/04/2013</t>
    <phoneticPr fontId="1" type="noConversion"/>
  </si>
  <si>
    <t>Facture du 11/03/2013</t>
    <phoneticPr fontId="1" type="noConversion"/>
  </si>
  <si>
    <t>Compte arrêté au 31/03/2014</t>
  </si>
  <si>
    <t>Facture du 20/03/14</t>
    <phoneticPr fontId="1" type="noConversion"/>
  </si>
  <si>
    <t>Locataires</t>
  </si>
  <si>
    <t>GARDENT</t>
  </si>
  <si>
    <t>Facture du 05/05/2013</t>
  </si>
  <si>
    <t>Compte arrêté au 28/02/2014</t>
  </si>
  <si>
    <t>XX</t>
  </si>
  <si>
    <t>2014-2015</t>
  </si>
  <si>
    <t>2010-2011</t>
    <phoneticPr fontId="1" type="noConversion"/>
  </si>
  <si>
    <t>2011-2012</t>
    <phoneticPr fontId="1" type="noConversion"/>
  </si>
  <si>
    <t>2012-2013</t>
    <phoneticPr fontId="1" type="noConversion"/>
  </si>
  <si>
    <t>2012-2013</t>
    <phoneticPr fontId="1" type="noConversion"/>
  </si>
  <si>
    <t>Facture du 04/01/2013</t>
  </si>
  <si>
    <t>Facture du 08/01/2014</t>
    <phoneticPr fontId="1" type="noConversion"/>
  </si>
  <si>
    <t>Facture du 08/01/2014</t>
    <phoneticPr fontId="1" type="noConversion"/>
  </si>
  <si>
    <t>Locataires</t>
    <phoneticPr fontId="1" type="noConversion"/>
  </si>
  <si>
    <t>Popoff</t>
    <phoneticPr fontId="1" type="noConversion"/>
  </si>
  <si>
    <t>Tingaud</t>
    <phoneticPr fontId="1" type="noConversion"/>
  </si>
  <si>
    <t>Compteur en cumulé</t>
    <phoneticPr fontId="1" type="noConversion"/>
  </si>
  <si>
    <t>1/8 compteur communs</t>
    <phoneticPr fontId="1" type="noConversion"/>
  </si>
  <si>
    <t>Compteur départ période appart.</t>
    <phoneticPr fontId="1" type="noConversion"/>
  </si>
  <si>
    <t>Compteur départ période communs</t>
    <phoneticPr fontId="1" type="noConversion"/>
  </si>
  <si>
    <t>Facture du 04/11/2012</t>
  </si>
  <si>
    <t>Compteurs</t>
    <phoneticPr fontId="1" type="noConversion"/>
  </si>
  <si>
    <t>2009-2010</t>
    <phoneticPr fontId="1" type="noConversion"/>
  </si>
  <si>
    <t>Appart 9</t>
  </si>
  <si>
    <t>Appart 10</t>
  </si>
  <si>
    <t>Appart 11</t>
  </si>
  <si>
    <t>Appart 12</t>
  </si>
  <si>
    <t>Facture du 15/03/11</t>
  </si>
  <si>
    <t>Facture ampoules économiques</t>
  </si>
  <si>
    <t>Facture du 04/05/11</t>
  </si>
  <si>
    <t>Compte arrêté au 31/07/2016</t>
  </si>
  <si>
    <t>AppartHotel</t>
  </si>
  <si>
    <t>Entretien 08/2016</t>
  </si>
  <si>
    <t>Entretien 09/2016</t>
  </si>
  <si>
    <t>Facture orange 09/2016</t>
  </si>
  <si>
    <t>Facture du 07/09/2016</t>
  </si>
  <si>
    <t>Compte arrêté au 30/09/2016</t>
  </si>
  <si>
    <t>Facture du 08/11/2016</t>
  </si>
  <si>
    <t>Entretien 10/2016</t>
  </si>
  <si>
    <t>Entretien 11/2016</t>
  </si>
  <si>
    <t>Facture orange 11/2016</t>
  </si>
  <si>
    <t>Facture du 07/01/2017</t>
  </si>
  <si>
    <t>Entretien 12/2016</t>
  </si>
  <si>
    <t>Entretien 01/2017</t>
  </si>
  <si>
    <t>Facture orange 01/2017</t>
  </si>
  <si>
    <t>2017-2018</t>
  </si>
  <si>
    <t>Compte arrêté au 28/02/2017</t>
  </si>
  <si>
    <t>Facture du 10/03/2017</t>
  </si>
  <si>
    <t>Entretien 02/2017</t>
  </si>
  <si>
    <t>Franchise sinistre 07/2016</t>
  </si>
  <si>
    <t>Entretien 03/2017</t>
  </si>
  <si>
    <t>Facture orange 03/2017</t>
  </si>
  <si>
    <t>Entretien 04/2017</t>
  </si>
  <si>
    <t>Entretien 05/2017</t>
  </si>
  <si>
    <t>Facture du 04/05/2017</t>
  </si>
  <si>
    <t>Facture orange 05/2017</t>
  </si>
  <si>
    <t>Entretien 06/2017</t>
  </si>
  <si>
    <t>Entretien 07/2017</t>
  </si>
  <si>
    <t>Facture du 07/07/2017</t>
  </si>
  <si>
    <t>Compte arrêté au 31/03/2017</t>
  </si>
  <si>
    <t>Compte arrêté au 31/07/2017</t>
  </si>
  <si>
    <t>Facture orange 07/2017</t>
  </si>
  <si>
    <t>Compte arreté au 30/06/2015 ou 30/07/2017</t>
  </si>
  <si>
    <t>Entretien 08/2017</t>
  </si>
  <si>
    <t>Compte arrêté au 31/08/2017</t>
  </si>
  <si>
    <t>Facture du 12/09/2017</t>
  </si>
  <si>
    <t>Entretien 09/2017</t>
  </si>
  <si>
    <t>Facture orange 09/2017</t>
  </si>
  <si>
    <t>Facture orange 08/2017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</si>
</sst>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33" x14ac:knownFonts="1">
    <font>
      <sz val="10"/>
      <name val="Verdana"/>
    </font>
    <font>
      <sz val="8"/>
      <name val="Verdana"/>
      <family val="2"/>
    </font>
    <font>
      <sz val="10"/>
      <name val="Times New Roman"/>
      <family val="1"/>
    </font>
    <font>
      <b/>
      <sz val="10"/>
      <color indexed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sz val="9"/>
      <color indexed="10"/>
      <name val="Times New Roman"/>
      <family val="1"/>
    </font>
    <font>
      <b/>
      <sz val="10"/>
      <name val="Times New Roman"/>
      <family val="1"/>
    </font>
    <font>
      <b/>
      <sz val="10"/>
      <color indexed="10"/>
      <name val="Times New Roman"/>
      <family val="1"/>
    </font>
    <font>
      <b/>
      <sz val="9"/>
      <color indexed="10"/>
      <name val="Times New Roman"/>
      <family val="1"/>
    </font>
    <font>
      <b/>
      <sz val="9"/>
      <color indexed="10"/>
      <name val="Times New Roman"/>
      <family val="1"/>
    </font>
    <font>
      <b/>
      <sz val="10"/>
      <name val="Times New Roman"/>
      <family val="1"/>
    </font>
    <font>
      <b/>
      <sz val="9"/>
      <color indexed="10"/>
      <name val="Times New Roman"/>
      <family val="1"/>
    </font>
    <font>
      <b/>
      <sz val="9"/>
      <color indexed="10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b/>
      <sz val="9"/>
      <color indexed="10"/>
      <name val="Times New Roman"/>
      <family val="1"/>
    </font>
    <font>
      <b/>
      <sz val="9"/>
      <color indexed="10"/>
      <name val="Times New Roman"/>
      <family val="1"/>
    </font>
    <font>
      <b/>
      <sz val="9"/>
      <color indexed="10"/>
      <name val="Times New Roman"/>
      <family val="1"/>
    </font>
    <font>
      <b/>
      <i/>
      <sz val="10"/>
      <name val="Times New Roman"/>
      <family val="1"/>
    </font>
    <font>
      <b/>
      <sz val="10"/>
      <color indexed="10"/>
      <name val="Times New Roman"/>
      <family val="1"/>
    </font>
    <font>
      <b/>
      <sz val="9"/>
      <color indexed="1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1" xfId="0" applyFont="1" applyBorder="1"/>
    <xf numFmtId="3" fontId="2" fillId="0" borderId="1" xfId="0" applyNumberFormat="1" applyFont="1" applyBorder="1"/>
    <xf numFmtId="3" fontId="2" fillId="0" borderId="0" xfId="0" applyNumberFormat="1" applyFont="1"/>
    <xf numFmtId="16" fontId="4" fillId="0" borderId="1" xfId="0" applyNumberFormat="1" applyFont="1" applyBorder="1"/>
    <xf numFmtId="3" fontId="2" fillId="0" borderId="1" xfId="0" applyNumberFormat="1" applyFont="1" applyBorder="1"/>
    <xf numFmtId="3" fontId="2" fillId="0" borderId="0" xfId="0" applyNumberFormat="1" applyFont="1"/>
    <xf numFmtId="3" fontId="2" fillId="0" borderId="0" xfId="0" applyNumberFormat="1" applyFont="1"/>
    <xf numFmtId="3" fontId="2" fillId="0" borderId="1" xfId="0" applyNumberFormat="1" applyFont="1" applyBorder="1"/>
    <xf numFmtId="3" fontId="2" fillId="0" borderId="0" xfId="0" applyNumberFormat="1" applyFont="1"/>
    <xf numFmtId="3" fontId="2" fillId="0" borderId="0" xfId="0" applyNumberFormat="1" applyFont="1"/>
    <xf numFmtId="3" fontId="2" fillId="0" borderId="0" xfId="0" applyNumberFormat="1" applyFont="1"/>
    <xf numFmtId="3" fontId="2" fillId="0" borderId="1" xfId="0" applyNumberFormat="1" applyFont="1" applyBorder="1"/>
    <xf numFmtId="3" fontId="2" fillId="0" borderId="0" xfId="0" applyNumberFormat="1" applyFont="1"/>
    <xf numFmtId="3" fontId="2" fillId="0" borderId="1" xfId="0" applyNumberFormat="1" applyFont="1" applyBorder="1"/>
    <xf numFmtId="3" fontId="2" fillId="0" borderId="0" xfId="0" applyNumberFormat="1" applyFont="1"/>
    <xf numFmtId="0" fontId="4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16" fontId="5" fillId="0" borderId="1" xfId="0" applyNumberFormat="1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7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9" fillId="0" borderId="1" xfId="0" applyFont="1" applyBorder="1"/>
    <xf numFmtId="2" fontId="9" fillId="0" borderId="1" xfId="0" applyNumberFormat="1" applyFont="1" applyBorder="1"/>
    <xf numFmtId="0" fontId="9" fillId="0" borderId="0" xfId="0" applyFont="1"/>
    <xf numFmtId="0" fontId="10" fillId="0" borderId="1" xfId="0" applyFont="1" applyBorder="1"/>
    <xf numFmtId="2" fontId="10" fillId="0" borderId="1" xfId="0" applyNumberFormat="1" applyFont="1" applyBorder="1"/>
    <xf numFmtId="0" fontId="10" fillId="0" borderId="0" xfId="0" applyFont="1"/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3" fillId="0" borderId="1" xfId="0" applyFont="1" applyBorder="1"/>
    <xf numFmtId="2" fontId="13" fillId="0" borderId="1" xfId="0" applyNumberFormat="1" applyFont="1" applyBorder="1"/>
    <xf numFmtId="0" fontId="13" fillId="0" borderId="0" xfId="0" applyFont="1"/>
    <xf numFmtId="0" fontId="12" fillId="0" borderId="1" xfId="0" applyFont="1" applyBorder="1" applyAlignment="1">
      <alignment horizontal="center"/>
    </xf>
    <xf numFmtId="0" fontId="14" fillId="0" borderId="0" xfId="0" applyFont="1"/>
    <xf numFmtId="0" fontId="14" fillId="0" borderId="1" xfId="0" applyFont="1" applyBorder="1"/>
    <xf numFmtId="2" fontId="14" fillId="0" borderId="1" xfId="0" applyNumberFormat="1" applyFont="1" applyBorder="1"/>
    <xf numFmtId="0" fontId="15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16" fillId="0" borderId="1" xfId="0" applyFont="1" applyBorder="1"/>
    <xf numFmtId="2" fontId="16" fillId="0" borderId="1" xfId="0" applyNumberFormat="1" applyFont="1" applyBorder="1"/>
    <xf numFmtId="0" fontId="16" fillId="0" borderId="0" xfId="0" applyFont="1"/>
    <xf numFmtId="2" fontId="17" fillId="0" borderId="1" xfId="0" applyNumberFormat="1" applyFont="1" applyBorder="1"/>
    <xf numFmtId="0" fontId="17" fillId="0" borderId="1" xfId="0" applyFont="1" applyBorder="1"/>
    <xf numFmtId="0" fontId="17" fillId="0" borderId="0" xfId="0" applyFont="1"/>
    <xf numFmtId="3" fontId="2" fillId="0" borderId="1" xfId="0" applyNumberFormat="1" applyFont="1" applyBorder="1"/>
    <xf numFmtId="0" fontId="2" fillId="0" borderId="0" xfId="0" applyFont="1" applyBorder="1"/>
    <xf numFmtId="0" fontId="6" fillId="0" borderId="0" xfId="0" applyFont="1" applyBorder="1" applyAlignment="1">
      <alignment horizontal="center"/>
    </xf>
    <xf numFmtId="0" fontId="15" fillId="7" borderId="0" xfId="0" applyFont="1" applyFill="1" applyBorder="1" applyAlignment="1">
      <alignment horizontal="center"/>
    </xf>
    <xf numFmtId="0" fontId="18" fillId="0" borderId="1" xfId="0" applyFont="1" applyBorder="1"/>
    <xf numFmtId="2" fontId="18" fillId="0" borderId="1" xfId="0" applyNumberFormat="1" applyFont="1" applyBorder="1"/>
    <xf numFmtId="0" fontId="18" fillId="0" borderId="0" xfId="0" applyFont="1"/>
    <xf numFmtId="0" fontId="4" fillId="0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2" fontId="19" fillId="0" borderId="1" xfId="0" applyNumberFormat="1" applyFont="1" applyBorder="1"/>
    <xf numFmtId="0" fontId="20" fillId="0" borderId="1" xfId="0" applyFont="1" applyBorder="1"/>
    <xf numFmtId="2" fontId="20" fillId="0" borderId="1" xfId="0" applyNumberFormat="1" applyFont="1" applyBorder="1"/>
    <xf numFmtId="0" fontId="21" fillId="0" borderId="1" xfId="0" applyFont="1" applyBorder="1"/>
    <xf numFmtId="2" fontId="21" fillId="0" borderId="1" xfId="0" applyNumberFormat="1" applyFont="1" applyBorder="1"/>
    <xf numFmtId="0" fontId="21" fillId="0" borderId="0" xfId="0" applyFont="1"/>
    <xf numFmtId="1" fontId="2" fillId="0" borderId="1" xfId="0" applyNumberFormat="1" applyFont="1" applyBorder="1"/>
    <xf numFmtId="0" fontId="22" fillId="0" borderId="1" xfId="0" applyFont="1" applyBorder="1"/>
    <xf numFmtId="2" fontId="22" fillId="0" borderId="1" xfId="0" applyNumberFormat="1" applyFont="1" applyBorder="1"/>
    <xf numFmtId="0" fontId="23" fillId="0" borderId="1" xfId="0" applyFont="1" applyBorder="1"/>
    <xf numFmtId="0" fontId="25" fillId="0" borderId="1" xfId="0" applyFont="1" applyBorder="1"/>
    <xf numFmtId="2" fontId="25" fillId="0" borderId="1" xfId="0" applyNumberFormat="1" applyFont="1" applyBorder="1"/>
    <xf numFmtId="0" fontId="25" fillId="0" borderId="0" xfId="0" applyFont="1"/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right"/>
    </xf>
    <xf numFmtId="0" fontId="24" fillId="0" borderId="1" xfId="0" applyFont="1" applyBorder="1" applyAlignment="1">
      <alignment horizontal="center"/>
    </xf>
    <xf numFmtId="2" fontId="9" fillId="0" borderId="1" xfId="0" applyNumberFormat="1" applyFont="1" applyBorder="1" applyAlignment="1">
      <alignment horizontal="right"/>
    </xf>
    <xf numFmtId="0" fontId="26" fillId="0" borderId="1" xfId="0" applyFont="1" applyBorder="1"/>
    <xf numFmtId="0" fontId="27" fillId="0" borderId="1" xfId="0" applyFont="1" applyBorder="1"/>
    <xf numFmtId="0" fontId="27" fillId="0" borderId="0" xfId="0" applyFont="1"/>
    <xf numFmtId="2" fontId="27" fillId="0" borderId="1" xfId="0" applyNumberFormat="1" applyFont="1" applyBorder="1"/>
    <xf numFmtId="0" fontId="28" fillId="0" borderId="0" xfId="0" applyFont="1"/>
    <xf numFmtId="16" fontId="5" fillId="0" borderId="3" xfId="0" applyNumberFormat="1" applyFont="1" applyBorder="1"/>
    <xf numFmtId="0" fontId="2" fillId="8" borderId="1" xfId="0" applyFont="1" applyFill="1" applyBorder="1"/>
    <xf numFmtId="0" fontId="29" fillId="0" borderId="1" xfId="0" applyFont="1" applyBorder="1"/>
    <xf numFmtId="0" fontId="5" fillId="0" borderId="1" xfId="0" applyFont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3" fontId="2" fillId="0" borderId="3" xfId="0" applyNumberFormat="1" applyFont="1" applyBorder="1"/>
    <xf numFmtId="0" fontId="3" fillId="0" borderId="3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0" xfId="0" applyFont="1"/>
    <xf numFmtId="0" fontId="32" fillId="0" borderId="1" xfId="0" applyFont="1" applyBorder="1"/>
    <xf numFmtId="2" fontId="32" fillId="0" borderId="1" xfId="0" applyNumberFormat="1" applyFont="1" applyBorder="1"/>
    <xf numFmtId="2" fontId="32" fillId="8" borderId="1" xfId="0" applyNumberFormat="1" applyFont="1" applyFill="1" applyBorder="1"/>
    <xf numFmtId="0" fontId="31" fillId="0" borderId="1" xfId="0" applyFont="1" applyBorder="1"/>
    <xf numFmtId="2" fontId="31" fillId="0" borderId="1" xfId="0" applyNumberFormat="1" applyFont="1" applyBorder="1"/>
    <xf numFmtId="2" fontId="31" fillId="8" borderId="1" xfId="0" applyNumberFormat="1" applyFont="1" applyFill="1" applyBorder="1"/>
    <xf numFmtId="0" fontId="31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"/>
  <sheetViews>
    <sheetView view="pageLayout" zoomScale="120" zoomScalePageLayoutView="120" workbookViewId="0">
      <selection activeCell="I19" sqref="I19"/>
    </sheetView>
  </sheetViews>
  <sheetFormatPr baseColWidth="10" defaultColWidth="27.125" defaultRowHeight="12.75" x14ac:dyDescent="0.2"/>
  <cols>
    <col min="1" max="1" width="8.875" style="1" bestFit="1" customWidth="1"/>
    <col min="2" max="2" width="24.625" style="2" bestFit="1" customWidth="1"/>
    <col min="3" max="3" width="6.625" style="1" bestFit="1" customWidth="1"/>
    <col min="4" max="5" width="5.625" style="1" bestFit="1" customWidth="1"/>
    <col min="6" max="6" width="5.875" style="1" bestFit="1" customWidth="1"/>
    <col min="7" max="7" width="5.375" style="1" bestFit="1" customWidth="1"/>
    <col min="8" max="8" width="6.375" style="1" bestFit="1" customWidth="1"/>
    <col min="9" max="9" width="6.125" style="1" bestFit="1" customWidth="1"/>
    <col min="10" max="12" width="5.625" style="1" bestFit="1" customWidth="1"/>
    <col min="13" max="13" width="6.125" style="1" bestFit="1" customWidth="1"/>
    <col min="14" max="14" width="5.875" style="1" bestFit="1" customWidth="1"/>
    <col min="15" max="15" width="4.625" style="27" bestFit="1" customWidth="1"/>
    <col min="16" max="16384" width="27.125" style="1"/>
  </cols>
  <sheetData>
    <row r="1" spans="1:15" s="2" customFormat="1" x14ac:dyDescent="0.2">
      <c r="B1" s="20" t="s">
        <v>139</v>
      </c>
      <c r="C1" s="6">
        <v>39537</v>
      </c>
      <c r="D1" s="6">
        <v>39567</v>
      </c>
      <c r="E1" s="6">
        <v>39598</v>
      </c>
      <c r="F1" s="6">
        <v>39628</v>
      </c>
      <c r="G1" s="6">
        <v>39658</v>
      </c>
      <c r="H1" s="6">
        <v>39690</v>
      </c>
      <c r="I1" s="6">
        <v>39720</v>
      </c>
      <c r="J1" s="6">
        <v>39751</v>
      </c>
      <c r="K1" s="6">
        <v>39781</v>
      </c>
      <c r="L1" s="6">
        <v>39812</v>
      </c>
      <c r="M1" s="6">
        <v>39477</v>
      </c>
      <c r="N1" s="6">
        <v>39505</v>
      </c>
      <c r="O1" s="27"/>
    </row>
    <row r="2" spans="1:15" x14ac:dyDescent="0.2">
      <c r="B2" s="20" t="s">
        <v>97</v>
      </c>
      <c r="C2" s="4">
        <v>50050</v>
      </c>
      <c r="D2" s="4">
        <v>50648</v>
      </c>
      <c r="E2" s="4">
        <v>51047</v>
      </c>
      <c r="F2" s="4">
        <v>51069</v>
      </c>
      <c r="G2" s="4">
        <v>51069</v>
      </c>
      <c r="H2" s="4">
        <v>51069</v>
      </c>
      <c r="I2" s="59">
        <v>51331</v>
      </c>
      <c r="J2" s="4"/>
      <c r="K2" s="4"/>
      <c r="L2" s="4"/>
      <c r="M2" s="4"/>
      <c r="N2" s="4"/>
    </row>
    <row r="3" spans="1:15" x14ac:dyDescent="0.2">
      <c r="B3" s="20" t="s">
        <v>140</v>
      </c>
      <c r="C3" s="4">
        <v>1093</v>
      </c>
      <c r="D3" s="4">
        <v>1093</v>
      </c>
      <c r="E3" s="4">
        <v>1094</v>
      </c>
      <c r="F3" s="4">
        <v>1094</v>
      </c>
      <c r="G3" s="16">
        <v>1094</v>
      </c>
      <c r="H3" s="16">
        <v>1094</v>
      </c>
      <c r="I3" s="59">
        <v>1094</v>
      </c>
      <c r="J3" s="4"/>
      <c r="K3" s="4"/>
      <c r="L3" s="4"/>
      <c r="M3" s="4"/>
      <c r="N3" s="4"/>
    </row>
    <row r="4" spans="1:15" x14ac:dyDescent="0.2">
      <c r="F4" s="1" t="s">
        <v>48</v>
      </c>
    </row>
    <row r="5" spans="1:15" x14ac:dyDescent="0.2">
      <c r="B5" s="20" t="s">
        <v>141</v>
      </c>
      <c r="C5" s="4">
        <v>49383</v>
      </c>
    </row>
    <row r="6" spans="1:15" x14ac:dyDescent="0.2">
      <c r="B6" s="20" t="s">
        <v>142</v>
      </c>
      <c r="C6" s="4">
        <v>1091</v>
      </c>
    </row>
    <row r="9" spans="1:15" ht="13.5" x14ac:dyDescent="0.25">
      <c r="A9" s="78" t="s">
        <v>94</v>
      </c>
      <c r="B9" s="18" t="s">
        <v>144</v>
      </c>
      <c r="C9" s="23">
        <v>39537</v>
      </c>
      <c r="D9" s="23">
        <v>39567</v>
      </c>
      <c r="E9" s="23">
        <v>39598</v>
      </c>
      <c r="F9" s="23">
        <v>39628</v>
      </c>
      <c r="G9" s="23">
        <v>39658</v>
      </c>
      <c r="H9" s="23">
        <v>39690</v>
      </c>
      <c r="I9" s="23">
        <v>39720</v>
      </c>
      <c r="J9" s="23">
        <v>39751</v>
      </c>
      <c r="K9" s="23">
        <v>39781</v>
      </c>
      <c r="L9" s="23">
        <v>39812</v>
      </c>
      <c r="M9" s="23">
        <v>39477</v>
      </c>
      <c r="N9" s="23">
        <v>39505</v>
      </c>
      <c r="O9" s="24" t="s">
        <v>82</v>
      </c>
    </row>
    <row r="10" spans="1:15" x14ac:dyDescent="0.2">
      <c r="A10" s="3" t="s">
        <v>96</v>
      </c>
      <c r="B10" s="21" t="s">
        <v>145</v>
      </c>
      <c r="C10" s="3">
        <v>425</v>
      </c>
      <c r="D10" s="3">
        <v>254</v>
      </c>
      <c r="E10" s="3">
        <v>34</v>
      </c>
      <c r="F10" s="3">
        <v>0</v>
      </c>
      <c r="G10" s="3">
        <v>0</v>
      </c>
      <c r="H10" s="3">
        <v>0</v>
      </c>
      <c r="I10" s="3">
        <v>2</v>
      </c>
      <c r="J10" s="3">
        <v>18</v>
      </c>
      <c r="K10" s="3">
        <v>294</v>
      </c>
      <c r="L10" s="3">
        <v>600</v>
      </c>
      <c r="M10" s="3">
        <v>675</v>
      </c>
      <c r="N10" s="3">
        <v>608</v>
      </c>
      <c r="O10" s="24">
        <f>SUM(C10:N10)</f>
        <v>2910</v>
      </c>
    </row>
    <row r="11" spans="1:15" x14ac:dyDescent="0.2">
      <c r="A11" s="3" t="s">
        <v>95</v>
      </c>
      <c r="B11" s="21" t="s">
        <v>129</v>
      </c>
      <c r="C11" s="3">
        <v>546</v>
      </c>
      <c r="D11" s="3">
        <v>341</v>
      </c>
      <c r="E11" s="3">
        <v>301</v>
      </c>
      <c r="F11" s="3">
        <v>72</v>
      </c>
      <c r="G11" s="3">
        <v>0</v>
      </c>
      <c r="H11" s="3">
        <v>0</v>
      </c>
      <c r="I11" s="3">
        <v>2</v>
      </c>
      <c r="J11" s="3">
        <v>77</v>
      </c>
      <c r="K11" s="3">
        <v>267</v>
      </c>
      <c r="L11" s="3">
        <v>679</v>
      </c>
      <c r="M11" s="3">
        <v>711</v>
      </c>
      <c r="N11" s="3">
        <v>777</v>
      </c>
      <c r="O11" s="24">
        <f t="shared" ref="O11:O12" si="0">SUM(C11:N11)</f>
        <v>3773</v>
      </c>
    </row>
    <row r="12" spans="1:15" x14ac:dyDescent="0.2">
      <c r="A12" s="3" t="s">
        <v>95</v>
      </c>
      <c r="B12" s="21" t="s">
        <v>130</v>
      </c>
      <c r="C12" s="3">
        <v>763</v>
      </c>
      <c r="D12" s="3">
        <v>223</v>
      </c>
      <c r="E12" s="3">
        <v>239</v>
      </c>
      <c r="F12" s="3">
        <v>216</v>
      </c>
      <c r="G12" s="3">
        <v>0</v>
      </c>
      <c r="H12" s="3">
        <v>0</v>
      </c>
      <c r="I12" s="3">
        <v>122</v>
      </c>
      <c r="J12" s="3">
        <v>324</v>
      </c>
      <c r="K12" s="3">
        <v>614</v>
      </c>
      <c r="L12" s="3">
        <v>735</v>
      </c>
      <c r="M12" s="3">
        <v>688</v>
      </c>
      <c r="N12" s="3">
        <v>1052</v>
      </c>
      <c r="O12" s="24">
        <f t="shared" si="0"/>
        <v>4976</v>
      </c>
    </row>
    <row r="13" spans="1:15" x14ac:dyDescent="0.2">
      <c r="A13" s="3" t="s">
        <v>95</v>
      </c>
      <c r="B13" s="21" t="s">
        <v>131</v>
      </c>
      <c r="C13" s="3">
        <v>411</v>
      </c>
      <c r="D13" s="3">
        <v>643</v>
      </c>
      <c r="E13" s="3">
        <v>224</v>
      </c>
      <c r="F13" s="3">
        <v>78</v>
      </c>
      <c r="G13" s="3">
        <v>0</v>
      </c>
      <c r="H13" s="3">
        <v>0</v>
      </c>
      <c r="I13" s="3">
        <v>247</v>
      </c>
      <c r="J13" s="3">
        <v>420</v>
      </c>
      <c r="K13" s="3">
        <v>557</v>
      </c>
      <c r="L13" s="3">
        <v>1101</v>
      </c>
      <c r="M13" s="3">
        <v>988</v>
      </c>
      <c r="N13" s="3">
        <v>916</v>
      </c>
      <c r="O13" s="24">
        <f t="shared" ref="O13:O18" si="1">SUM(C13:N13)</f>
        <v>5585</v>
      </c>
    </row>
    <row r="14" spans="1:15" x14ac:dyDescent="0.2">
      <c r="A14" s="3" t="s">
        <v>95</v>
      </c>
      <c r="B14" s="49" t="s">
        <v>118</v>
      </c>
      <c r="C14" s="3">
        <v>910</v>
      </c>
      <c r="D14" s="3">
        <v>638</v>
      </c>
      <c r="E14" s="3">
        <v>583</v>
      </c>
      <c r="F14" s="3">
        <v>350</v>
      </c>
      <c r="G14" s="3">
        <v>14</v>
      </c>
      <c r="H14" s="3">
        <v>0</v>
      </c>
      <c r="I14" s="3">
        <v>218</v>
      </c>
      <c r="J14" s="3">
        <v>511</v>
      </c>
      <c r="K14" s="3">
        <v>825</v>
      </c>
      <c r="L14" s="3">
        <v>866</v>
      </c>
      <c r="M14" s="3">
        <v>1042</v>
      </c>
      <c r="N14" s="3">
        <v>718</v>
      </c>
      <c r="O14" s="24">
        <f t="shared" si="1"/>
        <v>6675</v>
      </c>
    </row>
    <row r="15" spans="1:15" x14ac:dyDescent="0.2">
      <c r="A15" s="3" t="s">
        <v>95</v>
      </c>
      <c r="B15" s="21" t="s">
        <v>128</v>
      </c>
      <c r="C15" s="3">
        <v>718</v>
      </c>
      <c r="D15" s="3">
        <v>621</v>
      </c>
      <c r="E15" s="3">
        <v>521</v>
      </c>
      <c r="F15" s="3">
        <v>175</v>
      </c>
      <c r="G15" s="3">
        <v>93</v>
      </c>
      <c r="H15" s="3">
        <v>155</v>
      </c>
      <c r="I15" s="3">
        <v>258</v>
      </c>
      <c r="J15" s="3">
        <v>472</v>
      </c>
      <c r="K15" s="3">
        <v>631</v>
      </c>
      <c r="L15" s="3">
        <v>984</v>
      </c>
      <c r="M15" s="3">
        <v>778</v>
      </c>
      <c r="N15" s="3">
        <v>226</v>
      </c>
      <c r="O15" s="24">
        <f t="shared" si="1"/>
        <v>5632</v>
      </c>
    </row>
    <row r="16" spans="1:15" x14ac:dyDescent="0.2">
      <c r="A16" s="3" t="s">
        <v>73</v>
      </c>
      <c r="B16" s="21" t="s">
        <v>74</v>
      </c>
      <c r="C16" s="3">
        <v>533</v>
      </c>
      <c r="D16" s="3">
        <v>453</v>
      </c>
      <c r="E16" s="3">
        <v>165</v>
      </c>
      <c r="F16" s="3">
        <v>5</v>
      </c>
      <c r="G16" s="3">
        <v>0</v>
      </c>
      <c r="H16" s="3">
        <v>1</v>
      </c>
      <c r="I16" s="3">
        <v>49</v>
      </c>
      <c r="J16" s="3">
        <v>549</v>
      </c>
      <c r="K16" s="3">
        <v>449</v>
      </c>
      <c r="L16" s="3">
        <v>835</v>
      </c>
      <c r="M16" s="3">
        <v>864</v>
      </c>
      <c r="N16" s="3">
        <v>890</v>
      </c>
      <c r="O16" s="24">
        <f t="shared" si="1"/>
        <v>4793</v>
      </c>
    </row>
    <row r="17" spans="1:15" x14ac:dyDescent="0.2">
      <c r="A17" s="3" t="s">
        <v>73</v>
      </c>
      <c r="B17" s="21" t="s">
        <v>14</v>
      </c>
      <c r="C17" s="3">
        <v>897</v>
      </c>
      <c r="D17" s="3">
        <v>487</v>
      </c>
      <c r="E17" s="3">
        <v>504</v>
      </c>
      <c r="F17" s="3">
        <v>48</v>
      </c>
      <c r="G17" s="3">
        <v>0</v>
      </c>
      <c r="H17" s="3">
        <v>0</v>
      </c>
      <c r="I17" s="3">
        <v>0</v>
      </c>
      <c r="J17" s="3">
        <v>543</v>
      </c>
      <c r="K17" s="3">
        <v>734</v>
      </c>
      <c r="L17" s="3">
        <v>825</v>
      </c>
      <c r="M17" s="3">
        <v>1301</v>
      </c>
      <c r="N17" s="3">
        <v>914</v>
      </c>
      <c r="O17" s="24">
        <f t="shared" si="1"/>
        <v>6253</v>
      </c>
    </row>
    <row r="18" spans="1:15" x14ac:dyDescent="0.2">
      <c r="A18" s="1" t="s">
        <v>73</v>
      </c>
      <c r="B18" s="21" t="s">
        <v>168</v>
      </c>
      <c r="C18" s="3">
        <v>667</v>
      </c>
      <c r="D18" s="3">
        <v>598</v>
      </c>
      <c r="E18" s="3">
        <v>399</v>
      </c>
      <c r="F18" s="3">
        <v>22</v>
      </c>
      <c r="G18" s="3">
        <v>0</v>
      </c>
      <c r="H18" s="3">
        <v>0</v>
      </c>
      <c r="I18" s="3">
        <v>262</v>
      </c>
      <c r="J18" s="3"/>
      <c r="K18" s="3"/>
      <c r="L18" s="3"/>
      <c r="M18" s="3"/>
      <c r="N18" s="3"/>
      <c r="O18" s="24">
        <f t="shared" si="1"/>
        <v>1948</v>
      </c>
    </row>
  </sheetData>
  <phoneticPr fontId="1" type="noConversion"/>
  <pageMargins left="0.75000000000000011" right="0.75000000000000011" top="1" bottom="1" header="0.5" footer="0.5"/>
  <pageSetup paperSize="10" orientation="landscape" horizontalDpi="4294967292" verticalDpi="4294967292" r:id="rId1"/>
  <headerFooter>
    <oddHeader>&amp;C&amp;"Times New Roman,Italique"&amp;12Appart. 01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view="pageLayout" zoomScale="110" zoomScalePageLayoutView="110" workbookViewId="0">
      <selection activeCell="I23" sqref="I23"/>
    </sheetView>
  </sheetViews>
  <sheetFormatPr baseColWidth="10" defaultColWidth="27.125" defaultRowHeight="12.75" x14ac:dyDescent="0.2"/>
  <cols>
    <col min="1" max="1" width="9.625" style="1" bestFit="1" customWidth="1"/>
    <col min="2" max="2" width="27.125" style="2" bestFit="1" customWidth="1"/>
    <col min="3" max="3" width="6.625" style="1" bestFit="1" customWidth="1"/>
    <col min="4" max="5" width="5.625" style="1" bestFit="1" customWidth="1"/>
    <col min="6" max="6" width="5.875" style="1" bestFit="1" customWidth="1"/>
    <col min="7" max="7" width="6.625" style="1" bestFit="1" customWidth="1"/>
    <col min="8" max="8" width="6.375" style="1" bestFit="1" customWidth="1"/>
    <col min="9" max="9" width="6.125" style="1" bestFit="1" customWidth="1"/>
    <col min="10" max="10" width="5.875" style="1" bestFit="1" customWidth="1"/>
    <col min="11" max="11" width="5.625" style="1" bestFit="1" customWidth="1"/>
    <col min="12" max="13" width="6.125" style="1" bestFit="1" customWidth="1"/>
    <col min="14" max="14" width="5.875" style="1" bestFit="1" customWidth="1"/>
    <col min="15" max="15" width="4.625" style="27" bestFit="1" customWidth="1"/>
    <col min="16" max="16384" width="27.125" style="1"/>
  </cols>
  <sheetData>
    <row r="1" spans="1:15" s="2" customFormat="1" x14ac:dyDescent="0.2">
      <c r="B1" s="20" t="s">
        <v>139</v>
      </c>
      <c r="C1" s="23">
        <v>39537</v>
      </c>
      <c r="D1" s="23">
        <v>39567</v>
      </c>
      <c r="E1" s="23">
        <v>39598</v>
      </c>
      <c r="F1" s="23">
        <v>39628</v>
      </c>
      <c r="G1" s="23">
        <v>39658</v>
      </c>
      <c r="H1" s="23">
        <v>39690</v>
      </c>
      <c r="I1" s="23">
        <v>39720</v>
      </c>
      <c r="J1" s="23">
        <v>39751</v>
      </c>
      <c r="K1" s="23">
        <v>39781</v>
      </c>
      <c r="L1" s="23">
        <v>39812</v>
      </c>
      <c r="M1" s="23">
        <v>39477</v>
      </c>
      <c r="N1" s="23">
        <v>39505</v>
      </c>
      <c r="O1" s="27"/>
    </row>
    <row r="2" spans="1:15" x14ac:dyDescent="0.2">
      <c r="B2" s="20" t="s">
        <v>97</v>
      </c>
      <c r="C2" s="4">
        <v>49017</v>
      </c>
      <c r="D2" s="4">
        <v>50097</v>
      </c>
      <c r="E2" s="4">
        <v>50796</v>
      </c>
      <c r="F2" s="4">
        <v>50839</v>
      </c>
      <c r="G2" s="59">
        <v>50839</v>
      </c>
      <c r="H2" s="59">
        <v>50839</v>
      </c>
      <c r="I2" s="59">
        <v>51243</v>
      </c>
      <c r="J2" s="4"/>
      <c r="K2" s="4"/>
      <c r="L2" s="4"/>
      <c r="M2" s="4"/>
      <c r="N2" s="4"/>
    </row>
    <row r="3" spans="1:15" x14ac:dyDescent="0.2">
      <c r="B3" s="20" t="s">
        <v>140</v>
      </c>
      <c r="C3" s="4">
        <v>1093</v>
      </c>
      <c r="D3" s="4">
        <v>1093</v>
      </c>
      <c r="E3" s="4">
        <v>1094</v>
      </c>
      <c r="F3" s="4">
        <v>1094</v>
      </c>
      <c r="G3" s="59">
        <v>1094</v>
      </c>
      <c r="H3" s="59">
        <v>1094</v>
      </c>
      <c r="I3" s="59">
        <v>1094</v>
      </c>
      <c r="J3" s="4"/>
      <c r="K3" s="4"/>
      <c r="L3" s="4"/>
      <c r="M3" s="4"/>
      <c r="N3" s="4"/>
    </row>
    <row r="5" spans="1:15" x14ac:dyDescent="0.2">
      <c r="B5" s="20" t="s">
        <v>141</v>
      </c>
      <c r="C5" s="4">
        <v>47993</v>
      </c>
    </row>
    <row r="6" spans="1:15" x14ac:dyDescent="0.2">
      <c r="B6" s="20" t="s">
        <v>142</v>
      </c>
      <c r="C6" s="4">
        <v>1091</v>
      </c>
    </row>
    <row r="9" spans="1:15" x14ac:dyDescent="0.2">
      <c r="A9" s="50" t="s">
        <v>123</v>
      </c>
      <c r="B9" s="18" t="s">
        <v>144</v>
      </c>
      <c r="C9" s="23">
        <v>39537</v>
      </c>
      <c r="D9" s="23">
        <v>39567</v>
      </c>
      <c r="E9" s="23">
        <v>39598</v>
      </c>
      <c r="F9" s="23">
        <v>39628</v>
      </c>
      <c r="G9" s="23">
        <v>39658</v>
      </c>
      <c r="H9" s="23">
        <v>39690</v>
      </c>
      <c r="I9" s="23">
        <v>39720</v>
      </c>
      <c r="J9" s="23">
        <v>39751</v>
      </c>
      <c r="K9" s="23">
        <v>39781</v>
      </c>
      <c r="L9" s="23">
        <v>39812</v>
      </c>
      <c r="M9" s="23">
        <v>39477</v>
      </c>
      <c r="N9" s="23">
        <v>39505</v>
      </c>
      <c r="O9" s="24" t="s">
        <v>82</v>
      </c>
    </row>
    <row r="10" spans="1:15" x14ac:dyDescent="0.2">
      <c r="A10" s="3"/>
      <c r="B10" s="21" t="s">
        <v>145</v>
      </c>
      <c r="C10" s="3">
        <v>425</v>
      </c>
      <c r="D10" s="3">
        <v>254</v>
      </c>
      <c r="E10" s="3">
        <v>34</v>
      </c>
      <c r="F10" s="3">
        <v>0</v>
      </c>
      <c r="G10" s="3">
        <v>0</v>
      </c>
      <c r="H10" s="3">
        <v>0</v>
      </c>
      <c r="I10" s="3">
        <v>2</v>
      </c>
      <c r="J10" s="3">
        <v>18</v>
      </c>
      <c r="K10" s="3">
        <v>294</v>
      </c>
      <c r="L10" s="3">
        <v>600</v>
      </c>
      <c r="M10" s="3">
        <v>675</v>
      </c>
      <c r="N10" s="3">
        <v>608</v>
      </c>
      <c r="O10" s="24">
        <f>SUM(C10:N10)</f>
        <v>2910</v>
      </c>
    </row>
    <row r="11" spans="1:15" x14ac:dyDescent="0.2">
      <c r="A11" s="3"/>
      <c r="B11" s="21" t="s">
        <v>129</v>
      </c>
      <c r="C11" s="3">
        <v>546</v>
      </c>
      <c r="D11" s="3">
        <v>341</v>
      </c>
      <c r="E11" s="3">
        <v>301</v>
      </c>
      <c r="F11" s="3">
        <v>72</v>
      </c>
      <c r="G11" s="3">
        <v>0</v>
      </c>
      <c r="H11" s="3">
        <v>0</v>
      </c>
      <c r="I11" s="3">
        <v>2</v>
      </c>
      <c r="J11" s="3">
        <v>77</v>
      </c>
      <c r="K11" s="3">
        <v>267</v>
      </c>
      <c r="L11" s="3">
        <v>679</v>
      </c>
      <c r="M11" s="3">
        <v>711</v>
      </c>
      <c r="N11" s="3">
        <v>777</v>
      </c>
      <c r="O11" s="24">
        <f t="shared" ref="O11:O14" si="0">SUM(C11:N11)</f>
        <v>3773</v>
      </c>
    </row>
    <row r="12" spans="1:15" x14ac:dyDescent="0.2">
      <c r="A12" s="3"/>
      <c r="B12" s="21" t="s">
        <v>130</v>
      </c>
      <c r="C12" s="3">
        <v>763</v>
      </c>
      <c r="D12" s="3">
        <v>223</v>
      </c>
      <c r="E12" s="3">
        <v>239</v>
      </c>
      <c r="F12" s="3">
        <v>216</v>
      </c>
      <c r="G12" s="3">
        <v>0</v>
      </c>
      <c r="H12" s="3">
        <v>0</v>
      </c>
      <c r="I12" s="3">
        <v>122</v>
      </c>
      <c r="J12" s="3">
        <v>324</v>
      </c>
      <c r="K12" s="3">
        <v>614</v>
      </c>
      <c r="L12" s="3">
        <v>735</v>
      </c>
      <c r="M12" s="3">
        <v>688</v>
      </c>
      <c r="N12" s="3">
        <v>1052</v>
      </c>
      <c r="O12" s="24">
        <f t="shared" si="0"/>
        <v>4976</v>
      </c>
    </row>
    <row r="13" spans="1:15" x14ac:dyDescent="0.2">
      <c r="A13" s="3"/>
      <c r="B13" s="21" t="s">
        <v>131</v>
      </c>
      <c r="C13" s="3">
        <v>548</v>
      </c>
      <c r="D13" s="3">
        <v>857</v>
      </c>
      <c r="E13" s="3">
        <v>430</v>
      </c>
      <c r="F13" s="3">
        <v>196</v>
      </c>
      <c r="G13" s="3">
        <v>0</v>
      </c>
      <c r="H13" s="3">
        <v>0</v>
      </c>
      <c r="I13" s="3">
        <v>337</v>
      </c>
      <c r="J13" s="3">
        <v>386</v>
      </c>
      <c r="K13" s="3">
        <v>588</v>
      </c>
      <c r="L13" s="3">
        <v>1058</v>
      </c>
      <c r="M13" s="3">
        <v>987</v>
      </c>
      <c r="N13" s="3">
        <v>981</v>
      </c>
      <c r="O13" s="24">
        <f t="shared" si="0"/>
        <v>6368</v>
      </c>
    </row>
    <row r="14" spans="1:15" x14ac:dyDescent="0.2">
      <c r="A14" s="3" t="s">
        <v>42</v>
      </c>
      <c r="B14" s="49" t="s">
        <v>118</v>
      </c>
      <c r="C14" s="3">
        <v>816</v>
      </c>
      <c r="D14" s="3">
        <v>724</v>
      </c>
      <c r="E14" s="3">
        <v>684</v>
      </c>
      <c r="F14" s="3">
        <v>423</v>
      </c>
      <c r="G14" s="3">
        <v>17</v>
      </c>
      <c r="H14" s="3">
        <v>0</v>
      </c>
      <c r="I14" s="3">
        <v>5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24">
        <f t="shared" si="0"/>
        <v>2669</v>
      </c>
    </row>
    <row r="15" spans="1:15" x14ac:dyDescent="0.2">
      <c r="B15" s="1"/>
      <c r="O15" s="1"/>
    </row>
    <row r="16" spans="1:15" x14ac:dyDescent="0.2">
      <c r="A16" s="1" t="s">
        <v>48</v>
      </c>
      <c r="B16" s="62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1"/>
    </row>
    <row r="17" spans="1:15" x14ac:dyDescent="0.2">
      <c r="A17" s="51" t="s">
        <v>123</v>
      </c>
      <c r="B17" s="18" t="s">
        <v>144</v>
      </c>
      <c r="C17" s="6">
        <v>39781</v>
      </c>
      <c r="D17" s="6">
        <v>39812</v>
      </c>
      <c r="E17" s="6">
        <v>39477</v>
      </c>
      <c r="F17" s="6">
        <v>39505</v>
      </c>
      <c r="G17" s="6">
        <v>39902</v>
      </c>
      <c r="H17" s="6">
        <v>39932</v>
      </c>
      <c r="I17" s="6">
        <v>39963</v>
      </c>
      <c r="J17" s="6">
        <v>39993</v>
      </c>
      <c r="K17" s="6">
        <v>40024</v>
      </c>
      <c r="L17" s="6">
        <v>40055</v>
      </c>
      <c r="M17" s="6">
        <v>40085</v>
      </c>
      <c r="N17" s="6">
        <v>40116</v>
      </c>
      <c r="O17" s="24" t="s">
        <v>82</v>
      </c>
    </row>
    <row r="18" spans="1:15" x14ac:dyDescent="0.2">
      <c r="A18" s="50" t="s">
        <v>47</v>
      </c>
      <c r="B18" s="52" t="s">
        <v>118</v>
      </c>
      <c r="C18" s="3">
        <v>1028</v>
      </c>
      <c r="D18" s="3">
        <v>926</v>
      </c>
      <c r="E18" s="3">
        <v>1073</v>
      </c>
      <c r="F18" s="3">
        <v>735</v>
      </c>
      <c r="G18" s="3">
        <v>645</v>
      </c>
      <c r="H18" s="3">
        <v>638</v>
      </c>
      <c r="I18" s="3">
        <v>589</v>
      </c>
      <c r="J18" s="3">
        <v>123</v>
      </c>
      <c r="K18" s="3">
        <v>56</v>
      </c>
      <c r="L18" s="3">
        <v>164</v>
      </c>
      <c r="M18" s="3">
        <v>127</v>
      </c>
      <c r="N18" s="3">
        <v>480</v>
      </c>
      <c r="O18" s="24">
        <f>SUM(C18:N18)</f>
        <v>6584</v>
      </c>
    </row>
    <row r="19" spans="1:15" x14ac:dyDescent="0.2">
      <c r="A19" s="3"/>
      <c r="B19" s="52" t="s">
        <v>128</v>
      </c>
      <c r="C19" s="3">
        <v>550</v>
      </c>
      <c r="D19" s="3">
        <v>957</v>
      </c>
      <c r="E19" s="3">
        <v>957</v>
      </c>
      <c r="F19" s="3">
        <v>1149</v>
      </c>
      <c r="G19" s="3">
        <v>941</v>
      </c>
      <c r="H19" s="3">
        <v>724</v>
      </c>
      <c r="I19" s="3">
        <v>398</v>
      </c>
      <c r="J19" s="3">
        <v>220</v>
      </c>
      <c r="K19" s="3">
        <v>0</v>
      </c>
      <c r="L19" s="3">
        <v>1</v>
      </c>
      <c r="M19" s="3">
        <v>211</v>
      </c>
      <c r="N19" s="3">
        <v>792</v>
      </c>
      <c r="O19" s="24">
        <f>SUM(C19:N19)</f>
        <v>6900</v>
      </c>
    </row>
    <row r="20" spans="1:15" x14ac:dyDescent="0.2">
      <c r="A20" s="3"/>
      <c r="B20" s="52" t="s">
        <v>74</v>
      </c>
      <c r="C20" s="3">
        <v>679</v>
      </c>
      <c r="D20" s="3">
        <v>910</v>
      </c>
      <c r="E20" s="3">
        <v>84</v>
      </c>
      <c r="F20" s="3"/>
      <c r="G20" s="3"/>
      <c r="H20" s="3"/>
      <c r="I20" s="3"/>
      <c r="J20" s="3"/>
      <c r="K20" s="3"/>
      <c r="L20" s="3"/>
      <c r="M20" s="3"/>
      <c r="N20" s="3"/>
      <c r="O20" s="19">
        <f>SUM(C20:N20)</f>
        <v>1673</v>
      </c>
    </row>
    <row r="21" spans="1:15" x14ac:dyDescent="0.2">
      <c r="A21" s="3"/>
      <c r="B21" s="18" t="s">
        <v>144</v>
      </c>
      <c r="C21" s="23">
        <v>39537</v>
      </c>
      <c r="D21" s="23">
        <v>39567</v>
      </c>
      <c r="E21" s="23">
        <v>39598</v>
      </c>
      <c r="F21" s="23">
        <v>39628</v>
      </c>
      <c r="G21" s="23">
        <v>39658</v>
      </c>
      <c r="H21" s="23">
        <v>39690</v>
      </c>
      <c r="I21" s="23">
        <v>39720</v>
      </c>
      <c r="J21" s="23">
        <v>39751</v>
      </c>
      <c r="K21" s="23">
        <v>39781</v>
      </c>
      <c r="L21" s="23">
        <v>39812</v>
      </c>
      <c r="M21" s="23">
        <v>39477</v>
      </c>
      <c r="N21" s="23">
        <v>39505</v>
      </c>
      <c r="O21" s="1"/>
    </row>
    <row r="22" spans="1:15" x14ac:dyDescent="0.2">
      <c r="A22" s="3" t="s">
        <v>15</v>
      </c>
      <c r="B22" s="95" t="s">
        <v>14</v>
      </c>
      <c r="C22" s="96">
        <v>597</v>
      </c>
      <c r="D22" s="96">
        <v>1253</v>
      </c>
      <c r="E22" s="96">
        <v>619</v>
      </c>
      <c r="F22" s="96">
        <v>85</v>
      </c>
      <c r="G22" s="96">
        <v>0</v>
      </c>
      <c r="H22" s="96">
        <v>0</v>
      </c>
      <c r="I22" s="96">
        <v>0</v>
      </c>
      <c r="J22" s="96">
        <v>839</v>
      </c>
      <c r="K22" s="96">
        <v>912</v>
      </c>
      <c r="L22" s="96">
        <v>969</v>
      </c>
      <c r="M22" s="96">
        <v>1013</v>
      </c>
      <c r="N22" s="96">
        <v>832</v>
      </c>
      <c r="O22" s="97">
        <f>SUM(C22:N22)</f>
        <v>7119</v>
      </c>
    </row>
    <row r="23" spans="1:15" x14ac:dyDescent="0.2">
      <c r="A23" s="3"/>
      <c r="B23" s="95" t="s">
        <v>168</v>
      </c>
      <c r="C23" s="59">
        <v>1024</v>
      </c>
      <c r="D23" s="59">
        <v>1080</v>
      </c>
      <c r="E23" s="59">
        <v>699</v>
      </c>
      <c r="F23" s="59">
        <v>43</v>
      </c>
      <c r="G23" s="59">
        <v>0</v>
      </c>
      <c r="H23" s="59">
        <v>0</v>
      </c>
      <c r="I23" s="59">
        <v>404</v>
      </c>
      <c r="J23" s="59"/>
      <c r="K23" s="59"/>
      <c r="L23" s="59"/>
      <c r="M23" s="59"/>
      <c r="N23" s="59"/>
      <c r="O23" s="19">
        <f>SUM(C23:N23)</f>
        <v>3250</v>
      </c>
    </row>
    <row r="24" spans="1:15" x14ac:dyDescent="0.2">
      <c r="A24" s="3"/>
      <c r="B24" s="5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94"/>
    </row>
    <row r="25" spans="1:15" x14ac:dyDescent="0.2">
      <c r="A25" s="3"/>
      <c r="B25" s="20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94"/>
    </row>
  </sheetData>
  <phoneticPr fontId="1" type="noConversion"/>
  <pageMargins left="0.75000000000000011" right="0.75000000000000011" top="1" bottom="1" header="0.5" footer="0.5"/>
  <pageSetup paperSize="10" orientation="landscape" horizontalDpi="4294967292" verticalDpi="4294967292" r:id="rId1"/>
  <headerFooter>
    <oddHeader>&amp;C&amp;"Times New Roman,Italique"&amp;12Appart. 02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view="pageLayout" zoomScale="120" zoomScalePageLayoutView="120" workbookViewId="0">
      <selection activeCell="A23" sqref="A23"/>
    </sheetView>
  </sheetViews>
  <sheetFormatPr baseColWidth="10" defaultColWidth="27.125" defaultRowHeight="12.75" x14ac:dyDescent="0.2"/>
  <cols>
    <col min="1" max="1" width="27.125" style="2" bestFit="1" customWidth="1"/>
    <col min="2" max="4" width="5.625" style="1" bestFit="1" customWidth="1"/>
    <col min="5" max="5" width="6.375" style="1" bestFit="1" customWidth="1"/>
    <col min="6" max="6" width="6" style="1" bestFit="1" customWidth="1"/>
    <col min="7" max="7" width="6.625" style="1" bestFit="1" customWidth="1"/>
    <col min="8" max="9" width="5.625" style="1" bestFit="1" customWidth="1"/>
    <col min="10" max="10" width="6" style="1" bestFit="1" customWidth="1"/>
    <col min="11" max="11" width="5.375" style="1" bestFit="1" customWidth="1"/>
    <col min="12" max="12" width="6.375" style="1" bestFit="1" customWidth="1"/>
    <col min="13" max="13" width="6.125" style="1" bestFit="1" customWidth="1"/>
    <col min="14" max="14" width="4.625" style="1" bestFit="1" customWidth="1"/>
    <col min="15" max="16384" width="27.125" style="1"/>
  </cols>
  <sheetData>
    <row r="1" spans="1:14" s="2" customFormat="1" x14ac:dyDescent="0.2">
      <c r="A1" s="20" t="s">
        <v>139</v>
      </c>
      <c r="B1" s="6">
        <v>39751</v>
      </c>
      <c r="C1" s="6">
        <v>39781</v>
      </c>
      <c r="D1" s="6">
        <v>39812</v>
      </c>
      <c r="E1" s="6">
        <v>39477</v>
      </c>
      <c r="F1" s="6">
        <v>39505</v>
      </c>
      <c r="G1" s="6">
        <v>39537</v>
      </c>
      <c r="H1" s="6">
        <v>39567</v>
      </c>
      <c r="I1" s="6">
        <v>39598</v>
      </c>
      <c r="J1" s="6">
        <v>39628</v>
      </c>
      <c r="K1" s="6">
        <v>39658</v>
      </c>
      <c r="L1" s="6">
        <v>39690</v>
      </c>
      <c r="M1" s="6">
        <v>39720</v>
      </c>
    </row>
    <row r="2" spans="1:14" x14ac:dyDescent="0.2">
      <c r="A2" s="20" t="s">
        <v>97</v>
      </c>
      <c r="B2" s="4"/>
      <c r="C2" s="4"/>
      <c r="D2" s="4"/>
      <c r="E2" s="4"/>
      <c r="F2" s="4"/>
      <c r="G2" s="4"/>
      <c r="H2" s="4"/>
      <c r="I2" s="4"/>
      <c r="J2" s="4"/>
      <c r="K2" s="59"/>
      <c r="L2" s="59"/>
      <c r="M2" s="4"/>
    </row>
    <row r="3" spans="1:14" x14ac:dyDescent="0.2">
      <c r="A3" s="20" t="s">
        <v>140</v>
      </c>
      <c r="B3" s="4"/>
      <c r="C3" s="4"/>
      <c r="D3" s="4"/>
      <c r="E3" s="4"/>
      <c r="F3" s="4"/>
      <c r="G3" s="4"/>
      <c r="H3" s="4"/>
      <c r="I3" s="4"/>
      <c r="J3" s="4"/>
      <c r="K3" s="59"/>
      <c r="L3" s="59"/>
      <c r="M3" s="4"/>
    </row>
    <row r="4" spans="1:14" x14ac:dyDescent="0.2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4" x14ac:dyDescent="0.2">
      <c r="A5" s="20" t="s">
        <v>141</v>
      </c>
      <c r="B5" s="4">
        <v>59604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4" x14ac:dyDescent="0.2">
      <c r="A6" s="20" t="s">
        <v>142</v>
      </c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9" spans="1:14" x14ac:dyDescent="0.2">
      <c r="A9" s="18" t="s">
        <v>144</v>
      </c>
      <c r="B9" s="6">
        <v>39751</v>
      </c>
      <c r="C9" s="6">
        <v>39781</v>
      </c>
      <c r="D9" s="6">
        <v>39812</v>
      </c>
      <c r="E9" s="6">
        <v>39477</v>
      </c>
      <c r="F9" s="6">
        <v>39505</v>
      </c>
      <c r="G9" s="6">
        <v>39537</v>
      </c>
      <c r="H9" s="6">
        <v>39567</v>
      </c>
      <c r="I9" s="6">
        <v>39598</v>
      </c>
      <c r="J9" s="6">
        <v>39628</v>
      </c>
      <c r="K9" s="6">
        <v>39658</v>
      </c>
      <c r="L9" s="6">
        <v>39690</v>
      </c>
      <c r="M9" s="6">
        <v>39720</v>
      </c>
      <c r="N9" s="24" t="s">
        <v>82</v>
      </c>
    </row>
    <row r="10" spans="1:14" x14ac:dyDescent="0.2">
      <c r="A10" s="41" t="s">
        <v>34</v>
      </c>
      <c r="B10" s="3">
        <v>371</v>
      </c>
      <c r="C10" s="3">
        <v>666</v>
      </c>
      <c r="D10" s="3">
        <v>1054</v>
      </c>
      <c r="E10" s="3">
        <v>1009</v>
      </c>
      <c r="F10" s="3">
        <v>883</v>
      </c>
      <c r="G10" s="3">
        <v>733</v>
      </c>
      <c r="H10" s="3">
        <v>451</v>
      </c>
      <c r="I10" s="3">
        <v>97</v>
      </c>
      <c r="J10" s="3">
        <v>0</v>
      </c>
      <c r="K10" s="3">
        <v>0</v>
      </c>
      <c r="L10" s="3">
        <v>0</v>
      </c>
      <c r="M10" s="3">
        <v>102</v>
      </c>
      <c r="N10" s="24">
        <f>SUM(B10:M10)</f>
        <v>5366</v>
      </c>
    </row>
    <row r="11" spans="1:14" x14ac:dyDescent="0.2">
      <c r="A11" s="41" t="s">
        <v>35</v>
      </c>
      <c r="B11" s="3">
        <v>201</v>
      </c>
      <c r="C11" s="3">
        <v>396</v>
      </c>
      <c r="D11" s="3">
        <v>975</v>
      </c>
      <c r="E11" s="3">
        <v>1018</v>
      </c>
      <c r="F11" s="3">
        <v>1005</v>
      </c>
      <c r="G11" s="3">
        <v>600</v>
      </c>
      <c r="H11" s="3">
        <v>293</v>
      </c>
      <c r="I11" s="3">
        <v>170</v>
      </c>
      <c r="J11" s="3">
        <v>12</v>
      </c>
      <c r="K11" s="3">
        <v>0</v>
      </c>
      <c r="L11" s="3">
        <v>0</v>
      </c>
      <c r="M11" s="3">
        <v>0</v>
      </c>
      <c r="N11" s="24">
        <f t="shared" ref="N11:N13" si="0">SUM(B11:M11)</f>
        <v>4670</v>
      </c>
    </row>
    <row r="12" spans="1:14" x14ac:dyDescent="0.2">
      <c r="A12" s="41" t="s">
        <v>36</v>
      </c>
      <c r="B12" s="3">
        <v>345</v>
      </c>
      <c r="C12" s="3">
        <v>584</v>
      </c>
      <c r="D12" s="3">
        <v>1004</v>
      </c>
      <c r="E12" s="3">
        <v>957</v>
      </c>
      <c r="F12" s="3">
        <v>767</v>
      </c>
      <c r="G12" s="3">
        <v>524</v>
      </c>
      <c r="H12" s="3">
        <v>71</v>
      </c>
      <c r="I12" s="3">
        <v>55</v>
      </c>
      <c r="J12" s="3">
        <v>21</v>
      </c>
      <c r="K12" s="3">
        <v>0</v>
      </c>
      <c r="L12" s="3">
        <v>0</v>
      </c>
      <c r="M12" s="3">
        <v>0</v>
      </c>
      <c r="N12" s="24">
        <f t="shared" si="0"/>
        <v>4328</v>
      </c>
    </row>
    <row r="13" spans="1:14" x14ac:dyDescent="0.2">
      <c r="A13" s="41" t="s">
        <v>37</v>
      </c>
      <c r="B13" s="3">
        <v>23</v>
      </c>
      <c r="C13" s="3">
        <v>329</v>
      </c>
      <c r="D13" s="3">
        <v>793</v>
      </c>
      <c r="E13" s="3">
        <v>1289</v>
      </c>
      <c r="F13" s="3">
        <v>1293</v>
      </c>
      <c r="G13" s="3">
        <v>636</v>
      </c>
      <c r="H13" s="3">
        <v>621</v>
      </c>
      <c r="I13" s="3">
        <v>72</v>
      </c>
      <c r="J13" s="3">
        <v>1</v>
      </c>
      <c r="K13" s="3">
        <v>0</v>
      </c>
      <c r="L13" s="3">
        <v>0</v>
      </c>
      <c r="M13" s="3">
        <v>72</v>
      </c>
      <c r="N13" s="24">
        <f t="shared" si="0"/>
        <v>5129</v>
      </c>
    </row>
    <row r="14" spans="1:14" x14ac:dyDescent="0.2">
      <c r="A14" s="41" t="s">
        <v>38</v>
      </c>
      <c r="B14" s="3">
        <v>280</v>
      </c>
      <c r="C14" s="3">
        <v>558</v>
      </c>
      <c r="D14" s="3">
        <v>1163</v>
      </c>
      <c r="E14" s="3">
        <v>1041</v>
      </c>
      <c r="F14" s="3">
        <v>1054</v>
      </c>
      <c r="G14" s="3">
        <v>804</v>
      </c>
      <c r="H14" s="3">
        <v>483</v>
      </c>
      <c r="I14" s="3">
        <v>437</v>
      </c>
      <c r="J14" s="3">
        <v>107</v>
      </c>
      <c r="K14" s="3">
        <v>0</v>
      </c>
      <c r="L14" s="3">
        <v>0</v>
      </c>
      <c r="M14" s="3">
        <v>63</v>
      </c>
      <c r="N14" s="24">
        <f t="shared" ref="N14" si="1">SUM(B14:M14)</f>
        <v>5990</v>
      </c>
    </row>
    <row r="15" spans="1:14" x14ac:dyDescent="0.2">
      <c r="A15" s="21" t="s">
        <v>118</v>
      </c>
      <c r="B15" s="3">
        <v>314</v>
      </c>
      <c r="C15" s="3">
        <v>873</v>
      </c>
      <c r="D15" s="3">
        <v>926</v>
      </c>
      <c r="E15" s="3">
        <v>1052</v>
      </c>
      <c r="F15" s="3">
        <v>712</v>
      </c>
      <c r="G15" s="3">
        <v>652</v>
      </c>
      <c r="H15" s="3">
        <v>404</v>
      </c>
      <c r="I15" s="3">
        <v>173</v>
      </c>
      <c r="J15" s="3">
        <v>0</v>
      </c>
      <c r="K15" s="3">
        <v>0</v>
      </c>
      <c r="L15" s="3">
        <v>0</v>
      </c>
      <c r="M15" s="3">
        <v>4</v>
      </c>
      <c r="N15" s="24">
        <f t="shared" ref="N15" si="2">SUM(B15:M15)</f>
        <v>5110</v>
      </c>
    </row>
    <row r="16" spans="1:14" x14ac:dyDescent="0.2">
      <c r="A16" s="21" t="s">
        <v>128</v>
      </c>
      <c r="B16" s="3">
        <v>30</v>
      </c>
      <c r="C16" s="3">
        <v>482</v>
      </c>
      <c r="D16" s="3">
        <v>1077</v>
      </c>
      <c r="E16" s="3">
        <v>1059</v>
      </c>
      <c r="F16" s="3">
        <v>1283</v>
      </c>
      <c r="G16" s="3">
        <v>798</v>
      </c>
      <c r="H16" s="3">
        <v>460</v>
      </c>
      <c r="I16" s="3">
        <v>92</v>
      </c>
      <c r="J16" s="3">
        <v>0</v>
      </c>
      <c r="K16" s="3">
        <v>0</v>
      </c>
      <c r="L16" s="3">
        <v>0</v>
      </c>
      <c r="M16" s="3">
        <v>119</v>
      </c>
      <c r="N16" s="24">
        <f t="shared" ref="N16" si="3">SUM(B16:M16)</f>
        <v>5400</v>
      </c>
    </row>
    <row r="17" spans="1:14" x14ac:dyDescent="0.2">
      <c r="A17" s="21" t="s">
        <v>74</v>
      </c>
      <c r="B17" s="3">
        <v>724</v>
      </c>
      <c r="C17" s="3">
        <v>644</v>
      </c>
      <c r="D17" s="3">
        <v>1177</v>
      </c>
      <c r="E17" s="3">
        <v>1172</v>
      </c>
      <c r="F17" s="3">
        <v>1300</v>
      </c>
      <c r="G17" s="3">
        <v>1251</v>
      </c>
      <c r="H17" s="3">
        <v>656</v>
      </c>
      <c r="I17" s="3">
        <v>633</v>
      </c>
      <c r="J17" s="3">
        <v>29</v>
      </c>
      <c r="K17" s="3">
        <v>0</v>
      </c>
      <c r="L17" s="3">
        <v>0</v>
      </c>
      <c r="M17" s="3">
        <v>0</v>
      </c>
      <c r="N17" s="24">
        <f t="shared" ref="N17" si="4">SUM(B17:M17)</f>
        <v>7586</v>
      </c>
    </row>
    <row r="18" spans="1:14" x14ac:dyDescent="0.2">
      <c r="A18" s="21" t="s">
        <v>14</v>
      </c>
      <c r="B18" s="3">
        <v>828</v>
      </c>
      <c r="C18" s="3">
        <v>922</v>
      </c>
      <c r="D18" s="3">
        <v>1106</v>
      </c>
      <c r="E18" s="3">
        <v>1589</v>
      </c>
      <c r="F18" s="3">
        <v>1146</v>
      </c>
      <c r="G18" s="3">
        <v>919</v>
      </c>
      <c r="H18" s="3">
        <v>760</v>
      </c>
      <c r="I18" s="3">
        <v>348</v>
      </c>
      <c r="J18" s="3">
        <v>0</v>
      </c>
      <c r="K18" s="3">
        <v>0</v>
      </c>
      <c r="L18" s="3">
        <v>0</v>
      </c>
      <c r="M18" s="3">
        <v>0</v>
      </c>
      <c r="N18" s="24">
        <f t="shared" ref="N18:N19" si="5">SUM(B18:M18)</f>
        <v>7618</v>
      </c>
    </row>
    <row r="19" spans="1:14" x14ac:dyDescent="0.2">
      <c r="A19" s="21" t="s">
        <v>168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24">
        <f t="shared" si="5"/>
        <v>0</v>
      </c>
    </row>
  </sheetData>
  <phoneticPr fontId="1" type="noConversion"/>
  <pageMargins left="0.75000000000000011" right="0.75000000000000011" top="1" bottom="1" header="0.5" footer="0.5"/>
  <pageSetup paperSize="10" orientation="landscape" horizontalDpi="4294967292" verticalDpi="4294967292" r:id="rId1"/>
  <headerFooter>
    <oddHeader>&amp;C&amp;"Times New Roman,Italique"&amp;12Appart. 03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view="pageLayout" zoomScale="110" zoomScalePageLayoutView="110" workbookViewId="0">
      <selection activeCell="M19" sqref="M19"/>
    </sheetView>
  </sheetViews>
  <sheetFormatPr baseColWidth="10" defaultColWidth="27.125" defaultRowHeight="12.75" x14ac:dyDescent="0.2"/>
  <cols>
    <col min="1" max="1" width="26.875" style="2" bestFit="1" customWidth="1"/>
    <col min="2" max="3" width="5.625" style="1" bestFit="1" customWidth="1"/>
    <col min="4" max="4" width="5.375" style="1" bestFit="1" customWidth="1"/>
    <col min="5" max="5" width="6.375" style="1" bestFit="1" customWidth="1"/>
    <col min="6" max="6" width="6" style="1" bestFit="1" customWidth="1"/>
    <col min="7" max="7" width="6.625" style="1" bestFit="1" customWidth="1"/>
    <col min="8" max="9" width="5.625" style="1" bestFit="1" customWidth="1"/>
    <col min="10" max="10" width="6" style="1" bestFit="1" customWidth="1"/>
    <col min="11" max="11" width="5.375" style="1" bestFit="1" customWidth="1"/>
    <col min="12" max="13" width="6.375" style="1" bestFit="1" customWidth="1"/>
    <col min="14" max="14" width="5.625" style="1" bestFit="1" customWidth="1"/>
    <col min="15" max="16384" width="27.125" style="1"/>
  </cols>
  <sheetData>
    <row r="1" spans="1:14" s="2" customFormat="1" x14ac:dyDescent="0.2">
      <c r="A1" s="20" t="s">
        <v>139</v>
      </c>
      <c r="B1" s="6">
        <v>39751</v>
      </c>
      <c r="C1" s="6">
        <v>39781</v>
      </c>
      <c r="D1" s="6">
        <v>39812</v>
      </c>
      <c r="E1" s="6">
        <v>39477</v>
      </c>
      <c r="F1" s="6">
        <v>39505</v>
      </c>
      <c r="G1" s="6">
        <v>39537</v>
      </c>
      <c r="H1" s="6">
        <v>39567</v>
      </c>
      <c r="I1" s="6">
        <v>39598</v>
      </c>
      <c r="J1" s="6">
        <v>39628</v>
      </c>
      <c r="K1" s="6">
        <v>39658</v>
      </c>
      <c r="L1" s="6">
        <v>39690</v>
      </c>
      <c r="M1" s="6">
        <v>39720</v>
      </c>
    </row>
    <row r="2" spans="1:14" x14ac:dyDescent="0.2">
      <c r="A2" s="20" t="s">
        <v>97</v>
      </c>
      <c r="B2" s="14">
        <v>38918</v>
      </c>
      <c r="C2" s="14">
        <v>39592</v>
      </c>
      <c r="D2" s="14">
        <v>40308</v>
      </c>
      <c r="E2" s="14">
        <v>41645</v>
      </c>
      <c r="F2" s="14">
        <v>42326</v>
      </c>
      <c r="G2" s="14">
        <v>42837</v>
      </c>
      <c r="H2" s="14">
        <v>43218</v>
      </c>
      <c r="I2" s="14">
        <v>43469</v>
      </c>
      <c r="J2" s="14">
        <v>43471</v>
      </c>
      <c r="K2" s="14">
        <v>43471</v>
      </c>
      <c r="L2" s="59">
        <v>43471</v>
      </c>
      <c r="M2" s="14">
        <v>43584</v>
      </c>
    </row>
    <row r="3" spans="1:14" x14ac:dyDescent="0.2">
      <c r="A3" s="20" t="s">
        <v>140</v>
      </c>
      <c r="B3" s="4">
        <v>1019</v>
      </c>
      <c r="C3" s="4">
        <v>1038</v>
      </c>
      <c r="D3" s="4">
        <v>1045</v>
      </c>
      <c r="E3" s="4">
        <v>1074</v>
      </c>
      <c r="F3" s="4">
        <v>1091</v>
      </c>
      <c r="G3" s="14">
        <v>1093</v>
      </c>
      <c r="H3" s="14">
        <v>1093</v>
      </c>
      <c r="I3" s="14">
        <v>1094</v>
      </c>
      <c r="J3" s="14">
        <v>1094</v>
      </c>
      <c r="K3" s="59">
        <v>1094</v>
      </c>
      <c r="L3" s="59">
        <v>1094</v>
      </c>
      <c r="M3" s="14">
        <v>1094</v>
      </c>
    </row>
    <row r="4" spans="1:14" x14ac:dyDescent="0.2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</row>
    <row r="5" spans="1:14" x14ac:dyDescent="0.2">
      <c r="A5" s="20" t="s">
        <v>141</v>
      </c>
      <c r="B5" s="14">
        <v>38502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</row>
    <row r="6" spans="1:14" x14ac:dyDescent="0.2">
      <c r="A6" s="20" t="s">
        <v>142</v>
      </c>
      <c r="B6" s="14">
        <v>890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</row>
    <row r="9" spans="1:14" x14ac:dyDescent="0.2">
      <c r="A9" s="18" t="s">
        <v>144</v>
      </c>
      <c r="B9" s="23">
        <v>39751</v>
      </c>
      <c r="C9" s="23">
        <v>39781</v>
      </c>
      <c r="D9" s="23">
        <v>39812</v>
      </c>
      <c r="E9" s="23">
        <v>39477</v>
      </c>
      <c r="F9" s="23">
        <v>39505</v>
      </c>
      <c r="G9" s="23">
        <v>39537</v>
      </c>
      <c r="H9" s="23">
        <v>39567</v>
      </c>
      <c r="I9" s="23">
        <v>39598</v>
      </c>
      <c r="J9" s="23">
        <v>39628</v>
      </c>
      <c r="K9" s="23">
        <v>39658</v>
      </c>
      <c r="L9" s="23">
        <v>39690</v>
      </c>
      <c r="M9" s="23">
        <v>39720</v>
      </c>
      <c r="N9" s="24" t="s">
        <v>82</v>
      </c>
    </row>
    <row r="10" spans="1:14" x14ac:dyDescent="0.2">
      <c r="A10" s="41" t="s">
        <v>34</v>
      </c>
      <c r="B10" s="3">
        <v>235</v>
      </c>
      <c r="C10" s="3">
        <v>487</v>
      </c>
      <c r="D10" s="3">
        <v>833</v>
      </c>
      <c r="E10" s="3">
        <v>739</v>
      </c>
      <c r="F10" s="3">
        <v>649</v>
      </c>
      <c r="G10" s="3">
        <v>411</v>
      </c>
      <c r="H10" s="3">
        <v>268</v>
      </c>
      <c r="I10" s="3">
        <v>86</v>
      </c>
      <c r="J10" s="3">
        <v>0</v>
      </c>
      <c r="K10" s="3">
        <v>0</v>
      </c>
      <c r="L10" s="3">
        <v>0</v>
      </c>
      <c r="M10" s="3">
        <v>0</v>
      </c>
      <c r="N10" s="19">
        <f>SUM(B10:M10)</f>
        <v>3708</v>
      </c>
    </row>
    <row r="11" spans="1:14" x14ac:dyDescent="0.2">
      <c r="A11" s="41" t="s">
        <v>35</v>
      </c>
      <c r="B11" s="3">
        <v>300</v>
      </c>
      <c r="C11" s="3">
        <v>399</v>
      </c>
      <c r="D11" s="3">
        <v>811</v>
      </c>
      <c r="E11" s="3">
        <v>750</v>
      </c>
      <c r="F11" s="3">
        <v>719</v>
      </c>
      <c r="G11" s="3">
        <v>450</v>
      </c>
      <c r="H11" s="3">
        <v>209</v>
      </c>
      <c r="I11" s="3">
        <v>231</v>
      </c>
      <c r="J11" s="3">
        <v>23</v>
      </c>
      <c r="K11" s="3">
        <v>81</v>
      </c>
      <c r="L11" s="3">
        <v>0</v>
      </c>
      <c r="M11" s="3">
        <v>0</v>
      </c>
      <c r="N11" s="19">
        <f t="shared" ref="N11:N13" si="0">SUM(B11:M11)</f>
        <v>3973</v>
      </c>
    </row>
    <row r="12" spans="1:14" x14ac:dyDescent="0.2">
      <c r="A12" s="41" t="s">
        <v>36</v>
      </c>
      <c r="B12" s="3">
        <v>351</v>
      </c>
      <c r="C12" s="3">
        <v>564</v>
      </c>
      <c r="D12" s="3">
        <v>927</v>
      </c>
      <c r="E12" s="3">
        <v>868</v>
      </c>
      <c r="F12" s="3">
        <v>650</v>
      </c>
      <c r="G12" s="3">
        <v>345</v>
      </c>
      <c r="H12" s="3">
        <v>58</v>
      </c>
      <c r="I12" s="3">
        <v>37</v>
      </c>
      <c r="J12" s="3">
        <v>0</v>
      </c>
      <c r="K12" s="3">
        <v>33</v>
      </c>
      <c r="L12" s="3">
        <v>0</v>
      </c>
      <c r="M12" s="3">
        <v>0</v>
      </c>
      <c r="N12" s="19">
        <f t="shared" si="0"/>
        <v>3833</v>
      </c>
    </row>
    <row r="13" spans="1:14" x14ac:dyDescent="0.2">
      <c r="A13" s="41" t="s">
        <v>37</v>
      </c>
      <c r="B13" s="3">
        <v>2</v>
      </c>
      <c r="C13" s="3">
        <v>325</v>
      </c>
      <c r="D13" s="3">
        <v>617</v>
      </c>
      <c r="E13" s="3">
        <v>918</v>
      </c>
      <c r="F13" s="3">
        <v>786</v>
      </c>
      <c r="G13" s="3">
        <v>293</v>
      </c>
      <c r="H13" s="3">
        <v>251</v>
      </c>
      <c r="I13" s="3">
        <v>409</v>
      </c>
      <c r="J13" s="3">
        <v>40</v>
      </c>
      <c r="K13" s="3">
        <v>0</v>
      </c>
      <c r="L13" s="3">
        <v>0</v>
      </c>
      <c r="M13" s="3">
        <v>94</v>
      </c>
      <c r="N13" s="19">
        <f t="shared" si="0"/>
        <v>3735</v>
      </c>
    </row>
    <row r="14" spans="1:14" x14ac:dyDescent="0.2">
      <c r="A14" s="41" t="s">
        <v>38</v>
      </c>
      <c r="B14" s="3">
        <v>212</v>
      </c>
      <c r="C14" s="3">
        <v>402</v>
      </c>
      <c r="D14" s="3">
        <v>747</v>
      </c>
      <c r="E14" s="3">
        <v>693</v>
      </c>
      <c r="F14" s="3">
        <v>638</v>
      </c>
      <c r="G14" s="3">
        <v>512</v>
      </c>
      <c r="H14" s="3">
        <v>440</v>
      </c>
      <c r="I14" s="3">
        <v>398</v>
      </c>
      <c r="J14" s="3">
        <v>197</v>
      </c>
      <c r="K14" s="3">
        <v>4</v>
      </c>
      <c r="L14" s="3">
        <v>0</v>
      </c>
      <c r="M14" s="3">
        <v>78</v>
      </c>
      <c r="N14" s="19">
        <f t="shared" ref="N14" si="1">SUM(B14:M14)</f>
        <v>4321</v>
      </c>
    </row>
    <row r="15" spans="1:14" x14ac:dyDescent="0.2">
      <c r="A15" s="21" t="s">
        <v>118</v>
      </c>
      <c r="B15" s="3">
        <v>336</v>
      </c>
      <c r="C15" s="3">
        <v>549</v>
      </c>
      <c r="D15" s="3">
        <v>584</v>
      </c>
      <c r="E15" s="3">
        <v>604</v>
      </c>
      <c r="F15" s="3">
        <v>388</v>
      </c>
      <c r="G15" s="3">
        <v>310</v>
      </c>
      <c r="H15" s="3">
        <v>288</v>
      </c>
      <c r="I15" s="3">
        <v>250</v>
      </c>
      <c r="J15" s="3">
        <v>4</v>
      </c>
      <c r="K15" s="3">
        <v>28</v>
      </c>
      <c r="L15" s="3">
        <v>5</v>
      </c>
      <c r="M15" s="3">
        <v>83</v>
      </c>
      <c r="N15" s="19">
        <f t="shared" ref="N15" si="2">SUM(B15:M15)</f>
        <v>3429</v>
      </c>
    </row>
    <row r="16" spans="1:14" x14ac:dyDescent="0.2">
      <c r="A16" s="21" t="s">
        <v>128</v>
      </c>
      <c r="B16" s="3">
        <v>33</v>
      </c>
      <c r="C16" s="3">
        <v>384</v>
      </c>
      <c r="D16" s="3">
        <v>696</v>
      </c>
      <c r="E16" s="3">
        <v>653</v>
      </c>
      <c r="F16" s="3">
        <v>707</v>
      </c>
      <c r="G16" s="3">
        <v>401</v>
      </c>
      <c r="H16" s="3">
        <v>339</v>
      </c>
      <c r="I16" s="3">
        <v>125</v>
      </c>
      <c r="J16" s="3">
        <v>6</v>
      </c>
      <c r="K16" s="3">
        <v>0</v>
      </c>
      <c r="L16" s="3">
        <v>0</v>
      </c>
      <c r="M16" s="3">
        <v>56</v>
      </c>
      <c r="N16" s="19">
        <f t="shared" ref="N16" si="3">SUM(B16:M16)</f>
        <v>3400</v>
      </c>
    </row>
    <row r="17" spans="1:14" x14ac:dyDescent="0.2">
      <c r="A17" s="21" t="s">
        <v>74</v>
      </c>
      <c r="B17" s="3">
        <v>380</v>
      </c>
      <c r="C17" s="3">
        <v>373</v>
      </c>
      <c r="D17" s="3">
        <v>715</v>
      </c>
      <c r="E17" s="3">
        <v>1044</v>
      </c>
      <c r="F17" s="3">
        <v>1054</v>
      </c>
      <c r="G17" s="3">
        <v>996</v>
      </c>
      <c r="H17" s="3">
        <v>362</v>
      </c>
      <c r="I17" s="3">
        <v>537</v>
      </c>
      <c r="J17" s="3">
        <v>41</v>
      </c>
      <c r="K17" s="3">
        <v>0</v>
      </c>
      <c r="L17" s="3">
        <v>0</v>
      </c>
      <c r="M17" s="3">
        <v>0</v>
      </c>
      <c r="N17" s="84">
        <f>SUM(B17:M17)</f>
        <v>5502</v>
      </c>
    </row>
    <row r="18" spans="1:14" x14ac:dyDescent="0.2">
      <c r="A18" s="21" t="s">
        <v>14</v>
      </c>
      <c r="B18" s="3">
        <v>416</v>
      </c>
      <c r="C18" s="3">
        <v>674</v>
      </c>
      <c r="D18" s="3">
        <v>716</v>
      </c>
      <c r="E18" s="3">
        <v>1337</v>
      </c>
      <c r="F18" s="3">
        <v>681</v>
      </c>
      <c r="G18" s="3">
        <v>511</v>
      </c>
      <c r="H18" s="3">
        <v>381</v>
      </c>
      <c r="I18" s="3">
        <v>251</v>
      </c>
      <c r="J18" s="3">
        <v>2</v>
      </c>
      <c r="K18" s="3">
        <v>0</v>
      </c>
      <c r="L18" s="3">
        <v>0</v>
      </c>
      <c r="M18" s="3">
        <v>113</v>
      </c>
      <c r="N18" s="84">
        <f>SUM(B18:M18)</f>
        <v>5082</v>
      </c>
    </row>
  </sheetData>
  <phoneticPr fontId="1" type="noConversion"/>
  <pageMargins left="0.75000000000000011" right="0.75000000000000011" top="1" bottom="1" header="0.5" footer="0.5"/>
  <pageSetup paperSize="10" orientation="landscape" horizontalDpi="4294967292" verticalDpi="4294967292" r:id="rId1"/>
  <headerFooter>
    <oddHeader>&amp;C&amp;"Times New Roman,Italique"&amp;12Appart. 04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view="pageLayout" workbookViewId="0">
      <selection activeCell="K24" sqref="K24"/>
    </sheetView>
  </sheetViews>
  <sheetFormatPr baseColWidth="10" defaultColWidth="26.875" defaultRowHeight="12.75" x14ac:dyDescent="0.2"/>
  <cols>
    <col min="1" max="1" width="8.875" style="1" bestFit="1" customWidth="1"/>
    <col min="2" max="2" width="26.875" style="2" bestFit="1" customWidth="1"/>
    <col min="3" max="3" width="6.625" style="1" bestFit="1" customWidth="1"/>
    <col min="4" max="4" width="6" style="1" bestFit="1" customWidth="1"/>
    <col min="5" max="5" width="6.625" style="1" bestFit="1" customWidth="1"/>
    <col min="6" max="6" width="5.875" style="1" bestFit="1" customWidth="1"/>
    <col min="7" max="7" width="5.375" style="1" bestFit="1" customWidth="1"/>
    <col min="8" max="8" width="6.375" style="1" bestFit="1" customWidth="1"/>
    <col min="9" max="9" width="6.125" style="1" bestFit="1" customWidth="1"/>
    <col min="10" max="10" width="6" style="1" bestFit="1" customWidth="1"/>
    <col min="11" max="11" width="6.625" style="1" bestFit="1" customWidth="1"/>
    <col min="12" max="12" width="5.625" style="1" bestFit="1" customWidth="1"/>
    <col min="13" max="13" width="6.125" style="1" bestFit="1" customWidth="1"/>
    <col min="14" max="15" width="5.875" style="1" bestFit="1" customWidth="1"/>
    <col min="16" max="16384" width="26.875" style="1"/>
  </cols>
  <sheetData>
    <row r="1" spans="1:15" s="2" customFormat="1" x14ac:dyDescent="0.2">
      <c r="B1" s="20" t="s">
        <v>139</v>
      </c>
      <c r="C1" s="91">
        <v>39477</v>
      </c>
      <c r="D1" s="91">
        <v>39505</v>
      </c>
      <c r="E1" s="91">
        <v>39537</v>
      </c>
      <c r="F1" s="91">
        <v>39567</v>
      </c>
      <c r="G1" s="91">
        <v>39598</v>
      </c>
      <c r="H1" s="91">
        <v>39628</v>
      </c>
      <c r="I1" s="91">
        <v>39658</v>
      </c>
      <c r="J1" s="91">
        <v>39690</v>
      </c>
      <c r="K1" s="91">
        <v>39720</v>
      </c>
      <c r="L1" s="91">
        <v>39751</v>
      </c>
      <c r="M1" s="91">
        <v>39781</v>
      </c>
      <c r="N1" s="91">
        <v>39812</v>
      </c>
    </row>
    <row r="2" spans="1:15" x14ac:dyDescent="0.2">
      <c r="B2" s="20" t="s">
        <v>97</v>
      </c>
      <c r="C2" s="59">
        <v>39345</v>
      </c>
      <c r="D2" s="59">
        <v>39517</v>
      </c>
      <c r="E2" s="59">
        <v>39648</v>
      </c>
      <c r="F2" s="59">
        <v>39730</v>
      </c>
      <c r="G2" s="59">
        <v>39782</v>
      </c>
      <c r="H2" s="59">
        <v>39782</v>
      </c>
      <c r="I2" s="59">
        <v>39782</v>
      </c>
      <c r="J2" s="59">
        <v>39782</v>
      </c>
      <c r="K2" s="59">
        <v>39821</v>
      </c>
      <c r="L2" s="59"/>
      <c r="M2" s="59"/>
      <c r="N2" s="59"/>
    </row>
    <row r="3" spans="1:15" x14ac:dyDescent="0.2">
      <c r="B3" s="20" t="s">
        <v>4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5" x14ac:dyDescent="0.2"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5" x14ac:dyDescent="0.2">
      <c r="B5" s="20" t="s">
        <v>141</v>
      </c>
      <c r="C5" s="59">
        <v>38789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5" x14ac:dyDescent="0.2">
      <c r="B6" s="20" t="s">
        <v>142</v>
      </c>
      <c r="C6" s="59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9" spans="1:15" x14ac:dyDescent="0.2">
      <c r="A9" s="3" t="s">
        <v>123</v>
      </c>
      <c r="B9" s="18" t="s">
        <v>144</v>
      </c>
      <c r="C9" s="23">
        <v>39537</v>
      </c>
      <c r="D9" s="23">
        <v>39567</v>
      </c>
      <c r="E9" s="23">
        <v>39598</v>
      </c>
      <c r="F9" s="23">
        <v>39628</v>
      </c>
      <c r="G9" s="23">
        <v>39658</v>
      </c>
      <c r="H9" s="23">
        <v>39690</v>
      </c>
      <c r="I9" s="23">
        <v>39720</v>
      </c>
      <c r="J9" s="23">
        <v>39751</v>
      </c>
      <c r="K9" s="23">
        <v>39781</v>
      </c>
      <c r="L9" s="23">
        <v>39812</v>
      </c>
      <c r="M9" s="23">
        <v>39477</v>
      </c>
      <c r="N9" s="23">
        <v>39505</v>
      </c>
      <c r="O9" s="26" t="s">
        <v>82</v>
      </c>
    </row>
    <row r="10" spans="1:15" x14ac:dyDescent="0.2">
      <c r="A10" s="3"/>
      <c r="B10" s="21" t="s">
        <v>145</v>
      </c>
      <c r="C10" s="3">
        <v>598</v>
      </c>
      <c r="D10" s="3">
        <v>400</v>
      </c>
      <c r="E10" s="3">
        <v>168</v>
      </c>
      <c r="F10" s="3">
        <v>0</v>
      </c>
      <c r="G10" s="3">
        <v>0</v>
      </c>
      <c r="H10" s="3">
        <v>0</v>
      </c>
      <c r="I10" s="3">
        <v>158</v>
      </c>
      <c r="J10" s="3">
        <v>373</v>
      </c>
      <c r="K10" s="3">
        <v>598</v>
      </c>
      <c r="L10" s="3">
        <v>943</v>
      </c>
      <c r="M10" s="3">
        <v>895</v>
      </c>
      <c r="N10" s="3">
        <v>753</v>
      </c>
      <c r="O10" s="26">
        <f>SUM(C10:N10)</f>
        <v>4886</v>
      </c>
    </row>
    <row r="11" spans="1:15" x14ac:dyDescent="0.2">
      <c r="A11" s="3"/>
      <c r="B11" s="21" t="s">
        <v>129</v>
      </c>
      <c r="C11" s="3">
        <v>0</v>
      </c>
      <c r="D11" s="3">
        <v>277</v>
      </c>
      <c r="E11" s="3">
        <v>280</v>
      </c>
      <c r="F11" s="3">
        <v>40</v>
      </c>
      <c r="G11" s="3">
        <v>77</v>
      </c>
      <c r="H11" s="3">
        <v>0</v>
      </c>
      <c r="I11" s="3">
        <v>34</v>
      </c>
      <c r="J11" s="3">
        <v>420</v>
      </c>
      <c r="K11" s="3">
        <v>562</v>
      </c>
      <c r="L11" s="3">
        <v>863</v>
      </c>
      <c r="M11" s="3">
        <v>828</v>
      </c>
      <c r="N11" s="3">
        <v>659</v>
      </c>
      <c r="O11" s="26">
        <f t="shared" ref="O11:O13" si="0">SUM(C11:N11)</f>
        <v>4040</v>
      </c>
    </row>
    <row r="12" spans="1:15" x14ac:dyDescent="0.2">
      <c r="A12" s="3"/>
      <c r="B12" s="21" t="s">
        <v>130</v>
      </c>
      <c r="C12" s="3">
        <v>339</v>
      </c>
      <c r="D12" s="3">
        <v>16</v>
      </c>
      <c r="E12" s="3">
        <v>33</v>
      </c>
      <c r="F12" s="3">
        <v>0</v>
      </c>
      <c r="G12" s="3">
        <v>40</v>
      </c>
      <c r="H12" s="3">
        <v>0</v>
      </c>
      <c r="I12" s="3">
        <v>71</v>
      </c>
      <c r="J12" s="3">
        <v>300</v>
      </c>
      <c r="K12" s="3">
        <v>440</v>
      </c>
      <c r="L12" s="3">
        <v>762</v>
      </c>
      <c r="M12" s="3">
        <v>728</v>
      </c>
      <c r="N12" s="3">
        <v>1000</v>
      </c>
      <c r="O12" s="26">
        <f t="shared" si="0"/>
        <v>3729</v>
      </c>
    </row>
    <row r="13" spans="1:15" x14ac:dyDescent="0.2">
      <c r="A13" s="3"/>
      <c r="B13" s="21" t="s">
        <v>132</v>
      </c>
      <c r="C13" s="3">
        <v>367</v>
      </c>
      <c r="D13" s="3">
        <v>457</v>
      </c>
      <c r="E13" s="3">
        <v>179</v>
      </c>
      <c r="F13" s="3">
        <v>26</v>
      </c>
      <c r="G13" s="3">
        <v>0</v>
      </c>
      <c r="H13" s="3">
        <v>0</v>
      </c>
      <c r="I13" s="3">
        <v>97</v>
      </c>
      <c r="J13" s="3">
        <v>347</v>
      </c>
      <c r="K13" s="3">
        <v>559</v>
      </c>
      <c r="L13" s="3">
        <v>1119</v>
      </c>
      <c r="M13" s="3">
        <v>910</v>
      </c>
      <c r="N13" s="3">
        <v>839</v>
      </c>
      <c r="O13" s="26">
        <f t="shared" si="0"/>
        <v>4900</v>
      </c>
    </row>
    <row r="14" spans="1:15" x14ac:dyDescent="0.2">
      <c r="A14" s="3"/>
      <c r="B14" s="21" t="s">
        <v>118</v>
      </c>
      <c r="C14" s="3">
        <v>740</v>
      </c>
      <c r="D14" s="3">
        <v>523</v>
      </c>
      <c r="E14" s="3">
        <v>425</v>
      </c>
      <c r="F14" s="3">
        <v>203</v>
      </c>
      <c r="G14" s="3">
        <v>4</v>
      </c>
      <c r="H14" s="3">
        <v>0</v>
      </c>
      <c r="I14" s="3">
        <v>115</v>
      </c>
      <c r="J14" s="3">
        <v>459</v>
      </c>
      <c r="K14" s="3">
        <v>848</v>
      </c>
      <c r="L14" s="3">
        <v>787</v>
      </c>
      <c r="M14" s="3">
        <v>955</v>
      </c>
      <c r="N14" s="3">
        <v>800</v>
      </c>
      <c r="O14" s="26">
        <f t="shared" ref="O14" si="1">SUM(C14:N14)</f>
        <v>5859</v>
      </c>
    </row>
    <row r="15" spans="1:15" x14ac:dyDescent="0.2">
      <c r="A15" s="3" t="s">
        <v>76</v>
      </c>
      <c r="B15" s="21" t="s">
        <v>54</v>
      </c>
      <c r="C15" s="3">
        <v>513</v>
      </c>
      <c r="D15" s="3">
        <v>376</v>
      </c>
      <c r="E15" s="3">
        <v>312</v>
      </c>
      <c r="F15" s="3">
        <v>3</v>
      </c>
      <c r="G15" s="3">
        <v>22</v>
      </c>
      <c r="H15" s="3">
        <v>9</v>
      </c>
      <c r="I15" s="3">
        <v>13</v>
      </c>
      <c r="J15" s="3">
        <v>148</v>
      </c>
      <c r="K15" s="3">
        <v>406</v>
      </c>
      <c r="L15" s="3">
        <v>891</v>
      </c>
      <c r="M15" s="3">
        <v>748</v>
      </c>
      <c r="N15" s="3">
        <v>974</v>
      </c>
      <c r="O15" s="26">
        <f t="shared" ref="O15" si="2">SUM(C15:N15)</f>
        <v>4415</v>
      </c>
    </row>
    <row r="16" spans="1:15" x14ac:dyDescent="0.2">
      <c r="B16" s="2" t="s">
        <v>56</v>
      </c>
      <c r="C16" s="1" t="s">
        <v>55</v>
      </c>
    </row>
    <row r="17" spans="1:15" x14ac:dyDescent="0.2">
      <c r="B17" s="2" t="s">
        <v>57</v>
      </c>
      <c r="C17" s="23">
        <v>39658</v>
      </c>
      <c r="D17" s="23">
        <v>39690</v>
      </c>
      <c r="E17" s="23">
        <v>39720</v>
      </c>
      <c r="F17" s="23">
        <v>39751</v>
      </c>
      <c r="G17" s="23">
        <v>39781</v>
      </c>
      <c r="H17" s="23">
        <v>39812</v>
      </c>
      <c r="I17" s="23">
        <v>39477</v>
      </c>
      <c r="J17" s="23">
        <v>39505</v>
      </c>
      <c r="K17" s="23">
        <v>39537</v>
      </c>
      <c r="L17" s="23">
        <v>39567</v>
      </c>
      <c r="M17" s="23">
        <v>39598</v>
      </c>
      <c r="N17" s="23">
        <v>39628</v>
      </c>
      <c r="O17" s="26" t="s">
        <v>82</v>
      </c>
    </row>
    <row r="18" spans="1:15" x14ac:dyDescent="0.2">
      <c r="A18" s="3" t="s">
        <v>77</v>
      </c>
      <c r="B18" s="21" t="s">
        <v>74</v>
      </c>
      <c r="C18" s="3">
        <v>70</v>
      </c>
      <c r="D18" s="3">
        <v>0</v>
      </c>
      <c r="E18" s="3">
        <v>0</v>
      </c>
      <c r="F18" s="3">
        <v>422</v>
      </c>
      <c r="G18" s="3">
        <v>307</v>
      </c>
      <c r="H18" s="3">
        <v>369</v>
      </c>
      <c r="I18" s="3">
        <v>290</v>
      </c>
      <c r="J18" s="3">
        <v>130</v>
      </c>
      <c r="K18" s="3">
        <v>78</v>
      </c>
      <c r="L18" s="3"/>
      <c r="M18" s="3"/>
      <c r="N18" s="3"/>
      <c r="O18" s="26">
        <f t="shared" ref="O18" si="3">SUM(C18:N18)</f>
        <v>1666</v>
      </c>
    </row>
    <row r="19" spans="1:15" x14ac:dyDescent="0.2">
      <c r="A19" s="90" t="s">
        <v>48</v>
      </c>
      <c r="B19" s="2" t="s">
        <v>48</v>
      </c>
    </row>
    <row r="21" spans="1:15" x14ac:dyDescent="0.2">
      <c r="C21" s="91">
        <v>39477</v>
      </c>
      <c r="D21" s="91">
        <v>39505</v>
      </c>
      <c r="E21" s="91">
        <v>39537</v>
      </c>
      <c r="F21" s="91">
        <v>39567</v>
      </c>
      <c r="G21" s="91">
        <v>39598</v>
      </c>
      <c r="H21" s="91">
        <v>39628</v>
      </c>
      <c r="I21" s="91">
        <v>39658</v>
      </c>
      <c r="J21" s="91">
        <v>39690</v>
      </c>
      <c r="K21" s="91">
        <v>39720</v>
      </c>
      <c r="L21" s="91">
        <v>39751</v>
      </c>
      <c r="M21" s="91">
        <v>39781</v>
      </c>
      <c r="N21" s="91">
        <v>39812</v>
      </c>
    </row>
    <row r="22" spans="1:15" x14ac:dyDescent="0.2">
      <c r="A22" s="93" t="s">
        <v>154</v>
      </c>
      <c r="B22" s="28">
        <v>2016</v>
      </c>
      <c r="C22" s="92">
        <v>0</v>
      </c>
      <c r="D22" s="92">
        <v>0</v>
      </c>
      <c r="E22" s="92">
        <v>0</v>
      </c>
      <c r="F22" s="92">
        <v>0</v>
      </c>
      <c r="G22" s="92">
        <v>0</v>
      </c>
      <c r="H22" s="92">
        <v>0</v>
      </c>
      <c r="I22" s="92">
        <v>0</v>
      </c>
      <c r="J22" s="92">
        <v>0</v>
      </c>
      <c r="K22" s="3">
        <v>0</v>
      </c>
      <c r="L22" s="3">
        <v>66</v>
      </c>
      <c r="M22" s="3">
        <v>193</v>
      </c>
      <c r="N22" s="3">
        <v>215</v>
      </c>
      <c r="O22" s="86">
        <f>SUM(C22:N22)</f>
        <v>474</v>
      </c>
    </row>
    <row r="23" spans="1:15" x14ac:dyDescent="0.2">
      <c r="A23" s="93" t="s">
        <v>154</v>
      </c>
      <c r="B23" s="28">
        <v>2017</v>
      </c>
      <c r="C23" s="3">
        <v>556</v>
      </c>
      <c r="D23" s="3">
        <v>172</v>
      </c>
      <c r="E23" s="3">
        <v>131</v>
      </c>
      <c r="F23" s="3">
        <v>82</v>
      </c>
      <c r="G23" s="3">
        <v>52</v>
      </c>
      <c r="H23" s="3">
        <v>0</v>
      </c>
      <c r="I23" s="3">
        <v>0</v>
      </c>
      <c r="J23" s="3">
        <v>0</v>
      </c>
      <c r="K23" s="3">
        <v>39</v>
      </c>
      <c r="L23" s="3"/>
      <c r="M23" s="3"/>
      <c r="N23" s="3"/>
      <c r="O23" s="86">
        <f>SUM(C23:N23)</f>
        <v>1032</v>
      </c>
    </row>
    <row r="24" spans="1:15" x14ac:dyDescent="0.2">
      <c r="A24" s="3"/>
      <c r="B24" s="20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</sheetData>
  <phoneticPr fontId="1" type="noConversion"/>
  <pageMargins left="0.75000000000000011" right="0.75000000000000011" top="1" bottom="1" header="0.5" footer="0.5"/>
  <pageSetup paperSize="10" orientation="landscape" horizontalDpi="4294967292" verticalDpi="4294967292" r:id="rId1"/>
  <headerFooter>
    <oddHeader>&amp;C&amp;"Times New Roman,Italique"&amp;12Appart. 05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view="pageLayout" workbookViewId="0">
      <selection activeCell="C20" sqref="C20"/>
    </sheetView>
  </sheetViews>
  <sheetFormatPr baseColWidth="10" defaultColWidth="27.125" defaultRowHeight="12.75" x14ac:dyDescent="0.2"/>
  <cols>
    <col min="1" max="1" width="27.125" style="2" bestFit="1" customWidth="1"/>
    <col min="2" max="2" width="6.375" style="1" bestFit="1" customWidth="1"/>
    <col min="3" max="3" width="6.125" style="1" bestFit="1" customWidth="1"/>
    <col min="4" max="5" width="5.625" style="1" bestFit="1" customWidth="1"/>
    <col min="6" max="6" width="5.375" style="1" bestFit="1" customWidth="1"/>
    <col min="7" max="7" width="6.125" style="1" bestFit="1" customWidth="1"/>
    <col min="8" max="8" width="5.875" style="1" bestFit="1" customWidth="1"/>
    <col min="9" max="9" width="6.625" style="1" bestFit="1" customWidth="1"/>
    <col min="10" max="11" width="5.625" style="1" bestFit="1" customWidth="1"/>
    <col min="12" max="12" width="5.875" style="1" bestFit="1" customWidth="1"/>
    <col min="13" max="13" width="5.5" style="1" bestFit="1" customWidth="1"/>
    <col min="14" max="14" width="4.625" style="1" bestFit="1" customWidth="1"/>
    <col min="15" max="16384" width="27.125" style="1"/>
  </cols>
  <sheetData>
    <row r="1" spans="1:14" x14ac:dyDescent="0.2">
      <c r="A1" s="20" t="s">
        <v>139</v>
      </c>
      <c r="B1" s="23">
        <v>39690</v>
      </c>
      <c r="C1" s="23">
        <v>39720</v>
      </c>
      <c r="D1" s="23">
        <v>39751</v>
      </c>
      <c r="E1" s="23">
        <v>39781</v>
      </c>
      <c r="F1" s="23">
        <v>39812</v>
      </c>
      <c r="G1" s="23">
        <v>39477</v>
      </c>
      <c r="H1" s="23">
        <v>39505</v>
      </c>
      <c r="I1" s="23">
        <v>39537</v>
      </c>
      <c r="J1" s="23">
        <v>39567</v>
      </c>
      <c r="K1" s="23">
        <v>39598</v>
      </c>
      <c r="L1" s="23">
        <v>39628</v>
      </c>
      <c r="M1" s="23">
        <v>39658</v>
      </c>
    </row>
    <row r="2" spans="1:14" x14ac:dyDescent="0.2">
      <c r="A2" s="20" t="s">
        <v>97</v>
      </c>
      <c r="B2" s="16">
        <v>53745</v>
      </c>
      <c r="C2" s="59">
        <v>53933</v>
      </c>
      <c r="D2" s="59"/>
      <c r="E2" s="7"/>
      <c r="F2" s="7"/>
      <c r="G2" s="7"/>
      <c r="H2" s="7"/>
      <c r="I2" s="7"/>
      <c r="J2" s="7"/>
      <c r="K2" s="7"/>
      <c r="L2" s="7"/>
      <c r="M2" s="59"/>
    </row>
    <row r="3" spans="1:14" x14ac:dyDescent="0.2">
      <c r="A3" s="20" t="s">
        <v>140</v>
      </c>
      <c r="B3" s="16">
        <v>1094</v>
      </c>
      <c r="C3" s="59">
        <v>1094</v>
      </c>
      <c r="D3" s="59"/>
      <c r="E3" s="4"/>
      <c r="F3" s="4"/>
      <c r="G3" s="4"/>
      <c r="H3" s="4"/>
      <c r="I3" s="4"/>
      <c r="J3" s="4"/>
      <c r="K3" s="7"/>
      <c r="L3" s="7"/>
      <c r="M3" s="59"/>
    </row>
    <row r="4" spans="1:14" x14ac:dyDescent="0.2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4" x14ac:dyDescent="0.2">
      <c r="A5" s="20" t="s">
        <v>141</v>
      </c>
      <c r="B5" s="59">
        <v>53745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4" x14ac:dyDescent="0.2">
      <c r="A6" s="20" t="s">
        <v>142</v>
      </c>
      <c r="B6" s="59">
        <v>1094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9" spans="1:14" x14ac:dyDescent="0.2">
      <c r="A9" s="18" t="s">
        <v>144</v>
      </c>
      <c r="B9" s="23">
        <v>39690</v>
      </c>
      <c r="C9" s="23">
        <v>39720</v>
      </c>
      <c r="D9" s="23">
        <v>39751</v>
      </c>
      <c r="E9" s="23">
        <v>39781</v>
      </c>
      <c r="F9" s="23">
        <v>39812</v>
      </c>
      <c r="G9" s="23">
        <v>39477</v>
      </c>
      <c r="H9" s="23">
        <v>39505</v>
      </c>
      <c r="I9" s="23">
        <v>39537</v>
      </c>
      <c r="J9" s="23">
        <v>39567</v>
      </c>
      <c r="K9" s="23">
        <v>39598</v>
      </c>
      <c r="L9" s="23">
        <v>39628</v>
      </c>
      <c r="M9" s="23">
        <v>39658</v>
      </c>
      <c r="N9" s="25" t="s">
        <v>82</v>
      </c>
    </row>
    <row r="10" spans="1:14" x14ac:dyDescent="0.2">
      <c r="A10" s="41" t="s">
        <v>34</v>
      </c>
      <c r="B10" s="3">
        <v>0</v>
      </c>
      <c r="C10" s="3">
        <v>152</v>
      </c>
      <c r="D10" s="3">
        <v>396</v>
      </c>
      <c r="E10" s="3">
        <v>735</v>
      </c>
      <c r="F10" s="3">
        <v>1339</v>
      </c>
      <c r="G10" s="3">
        <v>1288</v>
      </c>
      <c r="H10" s="3">
        <v>1021</v>
      </c>
      <c r="I10" s="3">
        <v>781</v>
      </c>
      <c r="J10" s="3">
        <v>381</v>
      </c>
      <c r="K10" s="3">
        <v>99</v>
      </c>
      <c r="L10" s="3">
        <v>0</v>
      </c>
      <c r="M10" s="3">
        <v>0</v>
      </c>
      <c r="N10" s="24">
        <f>SUM(B10:M10)</f>
        <v>6192</v>
      </c>
    </row>
    <row r="11" spans="1:14" x14ac:dyDescent="0.2">
      <c r="A11" s="41" t="s">
        <v>35</v>
      </c>
      <c r="B11" s="3">
        <v>0</v>
      </c>
      <c r="C11" s="3">
        <v>11</v>
      </c>
      <c r="D11" s="3">
        <v>293</v>
      </c>
      <c r="E11" s="3">
        <v>379</v>
      </c>
      <c r="F11" s="3">
        <v>1025</v>
      </c>
      <c r="G11" s="3">
        <v>1046</v>
      </c>
      <c r="H11" s="3">
        <v>1094</v>
      </c>
      <c r="I11" s="3">
        <v>816</v>
      </c>
      <c r="J11" s="3">
        <v>307</v>
      </c>
      <c r="K11" s="3">
        <v>257</v>
      </c>
      <c r="L11" s="3">
        <v>0</v>
      </c>
      <c r="M11" s="3">
        <v>0</v>
      </c>
      <c r="N11" s="24">
        <f t="shared" ref="N11:N13" si="0">SUM(B11:M11)</f>
        <v>5228</v>
      </c>
    </row>
    <row r="12" spans="1:14" x14ac:dyDescent="0.2">
      <c r="A12" s="41" t="s">
        <v>36</v>
      </c>
      <c r="B12" s="3">
        <v>0</v>
      </c>
      <c r="C12" s="3">
        <v>35</v>
      </c>
      <c r="D12" s="3">
        <v>475</v>
      </c>
      <c r="E12" s="3">
        <v>631</v>
      </c>
      <c r="F12" s="3">
        <v>1166</v>
      </c>
      <c r="G12" s="3">
        <v>1037</v>
      </c>
      <c r="H12" s="3">
        <v>846</v>
      </c>
      <c r="I12" s="3">
        <v>652</v>
      </c>
      <c r="J12" s="3">
        <v>102</v>
      </c>
      <c r="K12" s="3">
        <v>0</v>
      </c>
      <c r="L12" s="3">
        <v>0</v>
      </c>
      <c r="M12" s="3">
        <v>0</v>
      </c>
      <c r="N12" s="24">
        <f t="shared" si="0"/>
        <v>4944</v>
      </c>
    </row>
    <row r="13" spans="1:14" x14ac:dyDescent="0.2">
      <c r="A13" s="41" t="s">
        <v>37</v>
      </c>
      <c r="B13" s="3">
        <v>0</v>
      </c>
      <c r="C13" s="3">
        <v>0</v>
      </c>
      <c r="D13" s="3">
        <v>16</v>
      </c>
      <c r="E13" s="3">
        <v>302</v>
      </c>
      <c r="F13" s="3">
        <v>678</v>
      </c>
      <c r="G13" s="3">
        <v>1240</v>
      </c>
      <c r="H13" s="3">
        <v>1222</v>
      </c>
      <c r="I13" s="3">
        <v>429</v>
      </c>
      <c r="J13" s="3">
        <v>260</v>
      </c>
      <c r="K13" s="3">
        <v>185</v>
      </c>
      <c r="L13" s="3">
        <v>2</v>
      </c>
      <c r="M13" s="3">
        <v>0</v>
      </c>
      <c r="N13" s="24">
        <f t="shared" si="0"/>
        <v>4334</v>
      </c>
    </row>
    <row r="14" spans="1:14" x14ac:dyDescent="0.2">
      <c r="A14" s="41" t="s">
        <v>38</v>
      </c>
      <c r="B14" s="3">
        <v>0</v>
      </c>
      <c r="C14" s="3">
        <v>18</v>
      </c>
      <c r="D14" s="3">
        <v>209</v>
      </c>
      <c r="E14" s="3">
        <v>511</v>
      </c>
      <c r="F14" s="3">
        <v>1105</v>
      </c>
      <c r="G14" s="3">
        <v>972</v>
      </c>
      <c r="H14" s="3">
        <v>1007</v>
      </c>
      <c r="I14" s="3">
        <v>802</v>
      </c>
      <c r="J14" s="3">
        <v>400</v>
      </c>
      <c r="K14" s="3">
        <v>294</v>
      </c>
      <c r="L14" s="3">
        <v>81</v>
      </c>
      <c r="M14" s="3">
        <v>0</v>
      </c>
      <c r="N14" s="24">
        <f t="shared" ref="N14" si="1">SUM(B14:M14)</f>
        <v>5399</v>
      </c>
    </row>
    <row r="15" spans="1:14" x14ac:dyDescent="0.2">
      <c r="A15" s="21" t="s">
        <v>118</v>
      </c>
      <c r="B15" s="3">
        <v>0</v>
      </c>
      <c r="C15" s="3">
        <v>34</v>
      </c>
      <c r="D15" s="3">
        <v>270</v>
      </c>
      <c r="E15" s="3">
        <v>847</v>
      </c>
      <c r="F15" s="3">
        <v>829</v>
      </c>
      <c r="G15" s="3">
        <v>900</v>
      </c>
      <c r="H15" s="3">
        <v>637</v>
      </c>
      <c r="I15" s="3">
        <v>547</v>
      </c>
      <c r="J15" s="3">
        <v>257</v>
      </c>
      <c r="K15" s="3">
        <v>149</v>
      </c>
      <c r="L15" s="3">
        <v>0</v>
      </c>
      <c r="M15" s="3">
        <v>0</v>
      </c>
      <c r="N15" s="24">
        <f t="shared" ref="N15" si="2">SUM(B15:M15)</f>
        <v>4470</v>
      </c>
    </row>
    <row r="16" spans="1:14" x14ac:dyDescent="0.2">
      <c r="A16" s="21" t="s">
        <v>128</v>
      </c>
      <c r="B16" s="3">
        <v>0</v>
      </c>
      <c r="C16" s="3">
        <v>10</v>
      </c>
      <c r="D16" s="3">
        <v>159</v>
      </c>
      <c r="E16" s="3">
        <v>460</v>
      </c>
      <c r="F16" s="3">
        <v>805</v>
      </c>
      <c r="G16" s="3">
        <v>883</v>
      </c>
      <c r="H16" s="3">
        <v>1155</v>
      </c>
      <c r="I16" s="3">
        <v>630</v>
      </c>
      <c r="J16" s="3">
        <v>255</v>
      </c>
      <c r="K16" s="3">
        <v>35</v>
      </c>
      <c r="L16" s="3">
        <v>0</v>
      </c>
      <c r="M16" s="3" t="s">
        <v>44</v>
      </c>
      <c r="N16" s="24">
        <f t="shared" ref="N16" si="3">SUM(B16:M16)</f>
        <v>4392</v>
      </c>
    </row>
    <row r="17" spans="1:14" x14ac:dyDescent="0.2">
      <c r="A17" s="21" t="s">
        <v>74</v>
      </c>
      <c r="B17" s="3">
        <v>0</v>
      </c>
      <c r="C17" s="3">
        <v>14</v>
      </c>
      <c r="D17" s="3">
        <v>318</v>
      </c>
      <c r="E17" s="3">
        <v>337</v>
      </c>
      <c r="F17" s="3">
        <v>631</v>
      </c>
      <c r="G17" s="3">
        <v>792</v>
      </c>
      <c r="H17" s="3">
        <v>790</v>
      </c>
      <c r="I17" s="3">
        <v>852</v>
      </c>
      <c r="J17" s="3">
        <v>0</v>
      </c>
      <c r="K17" s="3">
        <v>0</v>
      </c>
      <c r="L17" s="3">
        <v>0</v>
      </c>
      <c r="M17" s="3">
        <v>0</v>
      </c>
      <c r="N17" s="24">
        <f t="shared" ref="N17:N19" si="4">SUM(B17:M17)</f>
        <v>3734</v>
      </c>
    </row>
    <row r="18" spans="1:14" x14ac:dyDescent="0.2">
      <c r="A18" s="21" t="s">
        <v>14</v>
      </c>
      <c r="B18" s="3">
        <v>0</v>
      </c>
      <c r="C18" s="3">
        <v>0</v>
      </c>
      <c r="D18" s="3">
        <v>273</v>
      </c>
      <c r="E18" s="3">
        <v>668</v>
      </c>
      <c r="F18" s="3">
        <v>742</v>
      </c>
      <c r="G18" s="3">
        <v>1565</v>
      </c>
      <c r="H18" s="3">
        <v>687</v>
      </c>
      <c r="I18" s="3">
        <v>511</v>
      </c>
      <c r="J18" s="3">
        <v>399</v>
      </c>
      <c r="K18" s="3">
        <v>148</v>
      </c>
      <c r="L18" s="3">
        <v>0</v>
      </c>
      <c r="M18" s="3">
        <v>0</v>
      </c>
      <c r="N18" s="24">
        <f t="shared" si="4"/>
        <v>4993</v>
      </c>
    </row>
    <row r="19" spans="1:14" x14ac:dyDescent="0.2">
      <c r="A19" s="21" t="s">
        <v>168</v>
      </c>
      <c r="B19" s="3">
        <v>0</v>
      </c>
      <c r="C19" s="3">
        <v>188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24">
        <f t="shared" si="4"/>
        <v>188</v>
      </c>
    </row>
  </sheetData>
  <phoneticPr fontId="1" type="noConversion"/>
  <pageMargins left="0.75000000000000011" right="0.75000000000000011" top="1" bottom="1" header="0.5" footer="0.5"/>
  <pageSetup paperSize="9" orientation="landscape" horizontalDpi="4294967292" verticalDpi="4294967292" r:id="rId1"/>
  <headerFooter>
    <oddHeader>&amp;C&amp;"Times New Roman,Italique"&amp;12Appart. 06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view="pageLayout" workbookViewId="0">
      <selection activeCell="N20" sqref="N20"/>
    </sheetView>
  </sheetViews>
  <sheetFormatPr baseColWidth="10" defaultColWidth="27.125" defaultRowHeight="12.75" x14ac:dyDescent="0.2"/>
  <cols>
    <col min="1" max="1" width="27.125" style="2" bestFit="1" customWidth="1"/>
    <col min="2" max="2" width="6.375" style="1" bestFit="1" customWidth="1"/>
    <col min="3" max="3" width="6" style="1" bestFit="1" customWidth="1"/>
    <col min="4" max="4" width="6.625" style="1" bestFit="1" customWidth="1"/>
    <col min="5" max="5" width="5.625" style="1" bestFit="1" customWidth="1"/>
    <col min="6" max="6" width="5.375" style="1" bestFit="1" customWidth="1"/>
    <col min="7" max="7" width="6.375" style="1" bestFit="1" customWidth="1"/>
    <col min="8" max="8" width="5.875" style="1" bestFit="1" customWidth="1"/>
    <col min="9" max="9" width="6.625" style="1" bestFit="1" customWidth="1"/>
    <col min="10" max="11" width="5.625" style="1" bestFit="1" customWidth="1"/>
    <col min="12" max="12" width="5.875" style="1" bestFit="1" customWidth="1"/>
    <col min="13" max="13" width="5.125" style="1" bestFit="1" customWidth="1"/>
    <col min="14" max="14" width="4.625" style="1" bestFit="1" customWidth="1"/>
    <col min="15" max="16384" width="27.125" style="1"/>
  </cols>
  <sheetData>
    <row r="1" spans="1:14" s="2" customFormat="1" x14ac:dyDescent="0.2">
      <c r="A1" s="20" t="s">
        <v>139</v>
      </c>
      <c r="B1" s="6">
        <v>39477</v>
      </c>
      <c r="C1" s="6">
        <v>39505</v>
      </c>
      <c r="D1" s="6">
        <v>39537</v>
      </c>
      <c r="E1" s="6">
        <v>39567</v>
      </c>
      <c r="F1" s="6">
        <v>39598</v>
      </c>
      <c r="G1" s="6">
        <v>39628</v>
      </c>
      <c r="H1" s="6">
        <v>39658</v>
      </c>
      <c r="I1" s="6">
        <v>39690</v>
      </c>
      <c r="J1" s="6">
        <v>39720</v>
      </c>
      <c r="K1" s="6">
        <v>39751</v>
      </c>
      <c r="L1" s="6">
        <v>39781</v>
      </c>
      <c r="M1" s="6">
        <v>39812</v>
      </c>
    </row>
    <row r="2" spans="1:14" x14ac:dyDescent="0.2">
      <c r="A2" s="20" t="s">
        <v>97</v>
      </c>
      <c r="B2" s="59"/>
      <c r="C2" s="59"/>
      <c r="D2" s="59"/>
      <c r="E2" s="59"/>
      <c r="F2" s="59"/>
      <c r="G2" s="59"/>
      <c r="H2" s="59"/>
      <c r="I2" s="59">
        <v>63487</v>
      </c>
      <c r="J2" s="59">
        <v>63503</v>
      </c>
      <c r="K2" s="59"/>
      <c r="L2" s="59"/>
      <c r="M2" s="59"/>
    </row>
    <row r="3" spans="1:14" x14ac:dyDescent="0.2">
      <c r="A3" s="20" t="s">
        <v>140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4" x14ac:dyDescent="0.2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4" x14ac:dyDescent="0.2">
      <c r="A5" s="20" t="s">
        <v>141</v>
      </c>
      <c r="B5" s="3">
        <v>63487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4" x14ac:dyDescent="0.2">
      <c r="A6" s="20" t="s">
        <v>142</v>
      </c>
      <c r="B6" s="3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9" spans="1:14" x14ac:dyDescent="0.2">
      <c r="A9" s="18" t="s">
        <v>144</v>
      </c>
      <c r="B9" s="6">
        <v>39477</v>
      </c>
      <c r="C9" s="6">
        <v>39505</v>
      </c>
      <c r="D9" s="6">
        <v>39537</v>
      </c>
      <c r="E9" s="6">
        <v>39567</v>
      </c>
      <c r="F9" s="6">
        <v>39598</v>
      </c>
      <c r="G9" s="6">
        <v>39628</v>
      </c>
      <c r="H9" s="6">
        <v>39658</v>
      </c>
      <c r="I9" s="6">
        <v>39690</v>
      </c>
      <c r="J9" s="6">
        <v>39720</v>
      </c>
      <c r="K9" s="6">
        <v>39751</v>
      </c>
      <c r="L9" s="6">
        <v>39781</v>
      </c>
      <c r="M9" s="6">
        <v>39812</v>
      </c>
      <c r="N9" s="24" t="s">
        <v>82</v>
      </c>
    </row>
    <row r="10" spans="1:14" x14ac:dyDescent="0.2">
      <c r="A10" s="41" t="s">
        <v>34</v>
      </c>
      <c r="B10" s="3">
        <v>1293</v>
      </c>
      <c r="C10" s="3">
        <v>1058</v>
      </c>
      <c r="D10" s="3">
        <v>886</v>
      </c>
      <c r="E10" s="3">
        <v>505</v>
      </c>
      <c r="F10" s="3">
        <v>237</v>
      </c>
      <c r="G10" s="3">
        <v>0</v>
      </c>
      <c r="H10" s="3">
        <v>0</v>
      </c>
      <c r="I10" s="3">
        <v>0</v>
      </c>
      <c r="J10" s="3">
        <v>290</v>
      </c>
      <c r="K10" s="3">
        <v>554</v>
      </c>
      <c r="L10" s="3">
        <v>945</v>
      </c>
      <c r="M10" s="3">
        <v>1341</v>
      </c>
      <c r="N10" s="24">
        <f>SUM(B10:H10)</f>
        <v>3979</v>
      </c>
    </row>
    <row r="11" spans="1:14" x14ac:dyDescent="0.2">
      <c r="A11" s="41" t="s">
        <v>35</v>
      </c>
      <c r="B11" s="3">
        <v>1027</v>
      </c>
      <c r="C11" s="3">
        <v>1122</v>
      </c>
      <c r="D11" s="3">
        <v>871</v>
      </c>
      <c r="E11" s="3">
        <v>524</v>
      </c>
      <c r="F11" s="3">
        <v>473</v>
      </c>
      <c r="G11" s="3">
        <v>83</v>
      </c>
      <c r="H11" s="3">
        <v>122</v>
      </c>
      <c r="I11" s="3">
        <v>0</v>
      </c>
      <c r="J11" s="3">
        <v>105</v>
      </c>
      <c r="K11" s="3">
        <v>406</v>
      </c>
      <c r="L11" s="3">
        <v>546</v>
      </c>
      <c r="M11" s="3">
        <v>996</v>
      </c>
      <c r="N11" s="24">
        <f>SUM(B11:H11)</f>
        <v>4222</v>
      </c>
    </row>
    <row r="12" spans="1:14" x14ac:dyDescent="0.2">
      <c r="A12" s="41" t="s">
        <v>36</v>
      </c>
      <c r="B12" s="3">
        <v>1055</v>
      </c>
      <c r="C12" s="3">
        <v>816</v>
      </c>
      <c r="D12" s="3">
        <v>631</v>
      </c>
      <c r="E12" s="3">
        <v>120</v>
      </c>
      <c r="F12" s="3">
        <v>63</v>
      </c>
      <c r="G12" s="3">
        <v>0</v>
      </c>
      <c r="H12" s="3">
        <v>40</v>
      </c>
      <c r="I12" s="3">
        <v>0</v>
      </c>
      <c r="J12" s="3">
        <v>41</v>
      </c>
      <c r="K12" s="3">
        <v>371</v>
      </c>
      <c r="L12" s="3">
        <v>675</v>
      </c>
      <c r="M12" s="3">
        <v>1099</v>
      </c>
      <c r="N12" s="24">
        <f>SUM(B12:H12)</f>
        <v>2725</v>
      </c>
    </row>
    <row r="13" spans="1:14" x14ac:dyDescent="0.2">
      <c r="A13" s="41" t="s">
        <v>37</v>
      </c>
      <c r="B13" s="3">
        <v>1129</v>
      </c>
      <c r="C13" s="3">
        <v>1128</v>
      </c>
      <c r="D13" s="3">
        <v>804</v>
      </c>
      <c r="E13" s="3">
        <v>230</v>
      </c>
      <c r="F13" s="3">
        <v>105</v>
      </c>
      <c r="G13" s="3">
        <v>9</v>
      </c>
      <c r="H13" s="3">
        <v>0</v>
      </c>
      <c r="I13" s="3">
        <v>0</v>
      </c>
      <c r="J13" s="3">
        <v>0</v>
      </c>
      <c r="K13" s="3">
        <v>1</v>
      </c>
      <c r="L13" s="3">
        <v>380</v>
      </c>
      <c r="M13" s="3">
        <v>780</v>
      </c>
      <c r="N13" s="24">
        <f>SUM(B13:H13)</f>
        <v>3405</v>
      </c>
    </row>
    <row r="14" spans="1:14" x14ac:dyDescent="0.2">
      <c r="A14" s="41" t="s">
        <v>38</v>
      </c>
      <c r="B14" s="3">
        <v>951</v>
      </c>
      <c r="C14" s="3">
        <v>916</v>
      </c>
      <c r="D14" s="3">
        <v>701</v>
      </c>
      <c r="E14" s="3">
        <v>408</v>
      </c>
      <c r="F14" s="3">
        <v>138</v>
      </c>
      <c r="G14" s="3">
        <v>0</v>
      </c>
      <c r="H14" s="3">
        <v>0</v>
      </c>
      <c r="I14" s="3">
        <v>0</v>
      </c>
      <c r="J14" s="3">
        <v>39</v>
      </c>
      <c r="K14" s="3">
        <v>194</v>
      </c>
      <c r="L14" s="3">
        <v>404</v>
      </c>
      <c r="M14" s="3">
        <v>1046</v>
      </c>
      <c r="N14" s="24">
        <f>SUM(B14:H14)</f>
        <v>3114</v>
      </c>
    </row>
    <row r="15" spans="1:14" x14ac:dyDescent="0.2">
      <c r="A15" s="21" t="s">
        <v>118</v>
      </c>
      <c r="B15" s="3">
        <v>1028</v>
      </c>
      <c r="C15" s="3">
        <v>697</v>
      </c>
      <c r="D15" s="3">
        <v>580</v>
      </c>
      <c r="E15" s="3">
        <v>405</v>
      </c>
      <c r="F15" s="3">
        <v>292</v>
      </c>
      <c r="G15" s="3">
        <v>3</v>
      </c>
      <c r="H15" s="3">
        <v>23</v>
      </c>
      <c r="I15" s="3">
        <v>0</v>
      </c>
      <c r="J15" s="3">
        <v>50</v>
      </c>
      <c r="K15" s="3">
        <v>432</v>
      </c>
      <c r="L15" s="3">
        <v>890</v>
      </c>
      <c r="M15" s="3">
        <v>918</v>
      </c>
      <c r="N15" s="24">
        <f>SUM(B15:H15)</f>
        <v>3028</v>
      </c>
    </row>
    <row r="16" spans="1:14" x14ac:dyDescent="0.2">
      <c r="A16" s="21" t="s">
        <v>45</v>
      </c>
      <c r="B16" s="3">
        <v>983</v>
      </c>
      <c r="C16" s="3">
        <v>1190</v>
      </c>
      <c r="D16" s="3">
        <v>827</v>
      </c>
      <c r="E16" s="3">
        <v>484</v>
      </c>
      <c r="F16" s="3">
        <v>188</v>
      </c>
      <c r="G16" s="3">
        <v>13</v>
      </c>
      <c r="H16" s="3">
        <v>0</v>
      </c>
      <c r="I16" s="3">
        <v>4</v>
      </c>
      <c r="J16" s="3">
        <v>54</v>
      </c>
      <c r="K16" s="3">
        <v>268</v>
      </c>
      <c r="L16" s="3">
        <v>544</v>
      </c>
      <c r="M16" s="3">
        <v>990</v>
      </c>
      <c r="N16" s="24">
        <f>SUM(B16:H16)</f>
        <v>3685</v>
      </c>
    </row>
    <row r="17" spans="1:14" x14ac:dyDescent="0.2">
      <c r="A17" s="21" t="s">
        <v>74</v>
      </c>
      <c r="B17" s="3">
        <v>871</v>
      </c>
      <c r="C17" s="3">
        <v>869</v>
      </c>
      <c r="D17" s="3">
        <v>917</v>
      </c>
      <c r="E17" s="3">
        <v>312</v>
      </c>
      <c r="F17" s="3">
        <v>399</v>
      </c>
      <c r="G17" s="3">
        <v>0</v>
      </c>
      <c r="H17" s="3">
        <v>0</v>
      </c>
      <c r="I17" s="3">
        <v>0</v>
      </c>
      <c r="J17" s="3">
        <v>107</v>
      </c>
      <c r="K17" s="3">
        <v>546</v>
      </c>
      <c r="L17" s="3">
        <v>448</v>
      </c>
      <c r="M17" s="3">
        <v>808</v>
      </c>
      <c r="N17" s="24">
        <f>SUM(B17:H17)</f>
        <v>3368</v>
      </c>
    </row>
    <row r="18" spans="1:14" x14ac:dyDescent="0.2">
      <c r="A18" s="21" t="s">
        <v>14</v>
      </c>
      <c r="B18" s="3">
        <v>1446</v>
      </c>
      <c r="C18" s="3">
        <v>896</v>
      </c>
      <c r="D18" s="3">
        <v>745</v>
      </c>
      <c r="E18" s="3">
        <v>678</v>
      </c>
      <c r="F18" s="3">
        <v>402</v>
      </c>
      <c r="G18" s="3">
        <v>9</v>
      </c>
      <c r="H18" s="3"/>
      <c r="I18" s="3">
        <v>0</v>
      </c>
      <c r="J18" s="3">
        <v>0</v>
      </c>
      <c r="K18" s="3">
        <v>664</v>
      </c>
      <c r="L18" s="3">
        <v>936</v>
      </c>
      <c r="M18" s="3">
        <v>975</v>
      </c>
      <c r="N18" s="24">
        <f>SUM(B18:H18)</f>
        <v>4176</v>
      </c>
    </row>
    <row r="19" spans="1:14" x14ac:dyDescent="0.2">
      <c r="A19" s="21">
        <v>2017</v>
      </c>
      <c r="B19" s="3"/>
      <c r="C19" s="3"/>
      <c r="D19" s="3"/>
      <c r="E19" s="3"/>
      <c r="F19" s="3"/>
      <c r="G19" s="3"/>
      <c r="H19" s="3"/>
      <c r="I19" s="3"/>
      <c r="J19" s="3">
        <v>16</v>
      </c>
      <c r="K19" s="3"/>
      <c r="L19" s="3"/>
      <c r="M19" s="3"/>
      <c r="N19" s="24">
        <f>SUM(B19:M19)</f>
        <v>16</v>
      </c>
    </row>
  </sheetData>
  <phoneticPr fontId="1" type="noConversion"/>
  <pageMargins left="0.75000000000000011" right="0.75000000000000011" top="1" bottom="1" header="0.5" footer="0.5"/>
  <pageSetup paperSize="10" orientation="landscape" horizontalDpi="4294967292" verticalDpi="4294967292" r:id="rId1"/>
  <headerFooter>
    <oddHeader>&amp;C&amp;"Times New Roman,Italique"&amp;12Appart. 08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view="pageLayout" workbookViewId="0">
      <selection activeCell="N20" sqref="N20"/>
    </sheetView>
  </sheetViews>
  <sheetFormatPr baseColWidth="10" defaultColWidth="27.125" defaultRowHeight="12.75" x14ac:dyDescent="0.2"/>
  <cols>
    <col min="1" max="1" width="27.125" style="2" bestFit="1" customWidth="1"/>
    <col min="2" max="4" width="6.375" style="1" bestFit="1" customWidth="1"/>
    <col min="5" max="6" width="5.625" style="1" bestFit="1" customWidth="1"/>
    <col min="7" max="7" width="6.125" style="1" bestFit="1" customWidth="1"/>
    <col min="8" max="8" width="5.875" style="1" bestFit="1" customWidth="1"/>
    <col min="9" max="9" width="6.625" style="1" bestFit="1" customWidth="1"/>
    <col min="10" max="11" width="5.625" style="1" bestFit="1" customWidth="1"/>
    <col min="12" max="12" width="5.875" style="1" bestFit="1" customWidth="1"/>
    <col min="13" max="13" width="5.125" style="1" bestFit="1" customWidth="1"/>
    <col min="14" max="14" width="4.625" style="1" bestFit="1" customWidth="1"/>
    <col min="15" max="16384" width="27.125" style="1"/>
  </cols>
  <sheetData>
    <row r="1" spans="1:14" x14ac:dyDescent="0.2">
      <c r="A1" s="20" t="s">
        <v>139</v>
      </c>
      <c r="B1" s="6">
        <v>39477</v>
      </c>
      <c r="C1" s="6">
        <v>39505</v>
      </c>
      <c r="D1" s="6">
        <v>39537</v>
      </c>
      <c r="E1" s="6">
        <v>39567</v>
      </c>
      <c r="F1" s="6">
        <v>39598</v>
      </c>
      <c r="G1" s="6">
        <v>39628</v>
      </c>
      <c r="H1" s="6">
        <v>39658</v>
      </c>
      <c r="I1" s="6">
        <v>39690</v>
      </c>
      <c r="J1" s="6">
        <v>39720</v>
      </c>
      <c r="K1" s="6">
        <v>39751</v>
      </c>
      <c r="L1" s="6">
        <v>39781</v>
      </c>
      <c r="M1" s="6">
        <v>39812</v>
      </c>
    </row>
    <row r="2" spans="1:14" x14ac:dyDescent="0.2">
      <c r="A2" s="20" t="s">
        <v>97</v>
      </c>
      <c r="B2" s="59"/>
      <c r="C2" s="59"/>
      <c r="D2" s="59"/>
      <c r="E2" s="59"/>
      <c r="F2" s="59"/>
      <c r="G2" s="59"/>
      <c r="H2" s="59"/>
      <c r="I2" s="59"/>
      <c r="J2" s="59">
        <v>34811</v>
      </c>
      <c r="K2" s="59"/>
      <c r="L2" s="59"/>
      <c r="M2" s="59"/>
    </row>
    <row r="3" spans="1:14" x14ac:dyDescent="0.2">
      <c r="A3" s="20" t="s">
        <v>140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5" spans="1:14" x14ac:dyDescent="0.2">
      <c r="A5" s="20" t="s">
        <v>141</v>
      </c>
      <c r="B5" s="3">
        <v>34568</v>
      </c>
    </row>
    <row r="6" spans="1:14" x14ac:dyDescent="0.2">
      <c r="A6" s="20" t="s">
        <v>142</v>
      </c>
      <c r="B6" s="3"/>
    </row>
    <row r="9" spans="1:14" x14ac:dyDescent="0.2">
      <c r="A9" s="18" t="s">
        <v>144</v>
      </c>
      <c r="B9" s="6">
        <v>39477</v>
      </c>
      <c r="C9" s="6">
        <v>39505</v>
      </c>
      <c r="D9" s="6">
        <v>39537</v>
      </c>
      <c r="E9" s="6">
        <v>39567</v>
      </c>
      <c r="F9" s="6">
        <v>39598</v>
      </c>
      <c r="G9" s="6">
        <v>39628</v>
      </c>
      <c r="H9" s="6">
        <v>39658</v>
      </c>
      <c r="I9" s="6">
        <v>39690</v>
      </c>
      <c r="J9" s="6">
        <v>39720</v>
      </c>
      <c r="K9" s="6">
        <v>39751</v>
      </c>
      <c r="L9" s="6">
        <v>39781</v>
      </c>
      <c r="M9" s="6">
        <v>39812</v>
      </c>
      <c r="N9" s="24" t="s">
        <v>82</v>
      </c>
    </row>
    <row r="10" spans="1:14" x14ac:dyDescent="0.2">
      <c r="A10" s="41" t="s">
        <v>34</v>
      </c>
      <c r="B10" s="3">
        <v>839</v>
      </c>
      <c r="C10" s="3">
        <v>440</v>
      </c>
      <c r="D10" s="3">
        <v>199</v>
      </c>
      <c r="E10" s="3">
        <v>167</v>
      </c>
      <c r="F10" s="3">
        <v>11</v>
      </c>
      <c r="G10" s="3">
        <v>0</v>
      </c>
      <c r="H10" s="3">
        <v>0</v>
      </c>
      <c r="I10" s="3">
        <v>0</v>
      </c>
      <c r="J10" s="3">
        <v>10</v>
      </c>
      <c r="K10" s="3">
        <v>110</v>
      </c>
      <c r="L10" s="3">
        <v>463</v>
      </c>
      <c r="M10" s="3">
        <v>664</v>
      </c>
      <c r="N10" s="24">
        <f>SUM(B10:H10)</f>
        <v>1656</v>
      </c>
    </row>
    <row r="11" spans="1:14" x14ac:dyDescent="0.2">
      <c r="A11" s="41" t="s">
        <v>35</v>
      </c>
      <c r="B11" s="3">
        <v>724</v>
      </c>
      <c r="C11" s="3">
        <v>642</v>
      </c>
      <c r="D11" s="3">
        <v>338</v>
      </c>
      <c r="E11" s="3">
        <v>79</v>
      </c>
      <c r="F11" s="3">
        <v>61</v>
      </c>
      <c r="G11" s="3">
        <v>0</v>
      </c>
      <c r="H11" s="3">
        <v>1</v>
      </c>
      <c r="I11" s="3">
        <v>0</v>
      </c>
      <c r="J11" s="3">
        <v>9</v>
      </c>
      <c r="K11" s="3">
        <v>69</v>
      </c>
      <c r="L11" s="3">
        <v>189</v>
      </c>
      <c r="M11" s="3">
        <v>556</v>
      </c>
      <c r="N11" s="24">
        <f>SUM(B11:H11)</f>
        <v>1845</v>
      </c>
    </row>
    <row r="12" spans="1:14" x14ac:dyDescent="0.2">
      <c r="A12" s="41" t="s">
        <v>36</v>
      </c>
      <c r="B12" s="3">
        <v>610</v>
      </c>
      <c r="C12" s="3">
        <v>444</v>
      </c>
      <c r="D12" s="3">
        <v>281</v>
      </c>
      <c r="E12" s="3">
        <v>15</v>
      </c>
      <c r="F12" s="3">
        <v>0</v>
      </c>
      <c r="G12" s="3">
        <v>0</v>
      </c>
      <c r="H12" s="3">
        <v>0</v>
      </c>
      <c r="I12" s="3">
        <v>0</v>
      </c>
      <c r="J12" s="3">
        <v>6</v>
      </c>
      <c r="K12" s="3">
        <v>209</v>
      </c>
      <c r="L12" s="3">
        <v>399</v>
      </c>
      <c r="M12" s="3">
        <v>753</v>
      </c>
      <c r="N12" s="24">
        <f>SUM(B12:H12)</f>
        <v>1350</v>
      </c>
    </row>
    <row r="13" spans="1:14" x14ac:dyDescent="0.2">
      <c r="A13" s="41" t="s">
        <v>37</v>
      </c>
      <c r="B13" s="3">
        <v>630</v>
      </c>
      <c r="C13" s="3">
        <v>706</v>
      </c>
      <c r="D13" s="3">
        <v>139</v>
      </c>
      <c r="E13" s="3">
        <v>179</v>
      </c>
      <c r="F13" s="3">
        <v>7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127</v>
      </c>
      <c r="M13" s="3">
        <v>379</v>
      </c>
      <c r="N13" s="24">
        <f>SUM(B13:H13)</f>
        <v>1661</v>
      </c>
    </row>
    <row r="14" spans="1:14" x14ac:dyDescent="0.2">
      <c r="A14" s="41" t="s">
        <v>38</v>
      </c>
      <c r="B14" s="3">
        <v>485</v>
      </c>
      <c r="C14" s="3">
        <v>521</v>
      </c>
      <c r="D14" s="3">
        <v>281</v>
      </c>
      <c r="E14" s="3">
        <v>254</v>
      </c>
      <c r="F14" s="3">
        <v>30</v>
      </c>
      <c r="G14" s="3">
        <v>0</v>
      </c>
      <c r="H14" s="3">
        <v>0</v>
      </c>
      <c r="I14" s="3">
        <v>0</v>
      </c>
      <c r="J14" s="3">
        <v>0</v>
      </c>
      <c r="K14" s="3">
        <v>39</v>
      </c>
      <c r="L14" s="3">
        <v>159</v>
      </c>
      <c r="M14" s="3">
        <v>484</v>
      </c>
      <c r="N14" s="24">
        <f>SUM(B14:H14)</f>
        <v>1571</v>
      </c>
    </row>
    <row r="15" spans="1:14" x14ac:dyDescent="0.2">
      <c r="A15" s="41" t="s">
        <v>46</v>
      </c>
      <c r="B15" s="3">
        <v>425</v>
      </c>
      <c r="C15" s="3">
        <v>348</v>
      </c>
      <c r="D15" s="3">
        <v>251</v>
      </c>
      <c r="E15" s="3">
        <v>150</v>
      </c>
      <c r="F15" s="3">
        <v>24</v>
      </c>
      <c r="G15" s="3">
        <v>0</v>
      </c>
      <c r="H15" s="3">
        <v>0</v>
      </c>
      <c r="I15" s="3">
        <v>0</v>
      </c>
      <c r="J15" s="3">
        <v>9</v>
      </c>
      <c r="K15" s="3">
        <v>55</v>
      </c>
      <c r="L15" s="3">
        <v>425</v>
      </c>
      <c r="M15" s="3">
        <v>422</v>
      </c>
      <c r="N15" s="24">
        <f>SUM(B15:H15)</f>
        <v>1198</v>
      </c>
    </row>
    <row r="16" spans="1:14" x14ac:dyDescent="0.2">
      <c r="A16" s="41" t="s">
        <v>43</v>
      </c>
      <c r="B16" s="3">
        <v>674</v>
      </c>
      <c r="C16" s="3">
        <v>1072</v>
      </c>
      <c r="D16" s="3">
        <v>175</v>
      </c>
      <c r="E16" s="3">
        <v>158</v>
      </c>
      <c r="F16" s="3">
        <v>231</v>
      </c>
      <c r="G16" s="3">
        <v>54</v>
      </c>
      <c r="H16" s="3" t="s">
        <v>44</v>
      </c>
      <c r="I16" s="3">
        <v>0</v>
      </c>
      <c r="J16" s="3">
        <v>0</v>
      </c>
      <c r="K16" s="3">
        <v>0</v>
      </c>
      <c r="L16" s="3">
        <v>297</v>
      </c>
      <c r="M16" s="3">
        <v>855</v>
      </c>
      <c r="N16" s="24">
        <f>SUM(B16:H16)</f>
        <v>2364</v>
      </c>
    </row>
    <row r="17" spans="1:14" x14ac:dyDescent="0.2">
      <c r="A17" s="21" t="s">
        <v>74</v>
      </c>
      <c r="B17" s="3">
        <v>1079</v>
      </c>
      <c r="C17" s="3">
        <v>1031</v>
      </c>
      <c r="D17" s="3">
        <v>1000</v>
      </c>
      <c r="E17" s="3">
        <v>530</v>
      </c>
      <c r="F17" s="3">
        <v>638</v>
      </c>
      <c r="G17" s="3">
        <v>57</v>
      </c>
      <c r="H17" s="3">
        <v>0</v>
      </c>
      <c r="I17" s="3">
        <v>0</v>
      </c>
      <c r="J17" s="3">
        <v>134</v>
      </c>
      <c r="K17" s="3">
        <v>571</v>
      </c>
      <c r="L17" s="3">
        <v>457</v>
      </c>
      <c r="M17" s="3">
        <v>722</v>
      </c>
      <c r="N17" s="24">
        <f>SUM(B17:H17)</f>
        <v>4335</v>
      </c>
    </row>
    <row r="18" spans="1:14" x14ac:dyDescent="0.2">
      <c r="A18" s="21" t="s">
        <v>14</v>
      </c>
      <c r="B18" s="3">
        <v>1190</v>
      </c>
      <c r="C18" s="3">
        <v>744</v>
      </c>
      <c r="D18" s="3">
        <v>493</v>
      </c>
      <c r="E18" s="3">
        <v>275</v>
      </c>
      <c r="F18" s="3">
        <v>192</v>
      </c>
      <c r="G18" s="3">
        <v>0</v>
      </c>
      <c r="H18" s="3">
        <v>0</v>
      </c>
      <c r="I18" s="3">
        <v>0</v>
      </c>
      <c r="J18" s="3">
        <v>0</v>
      </c>
      <c r="K18" s="3">
        <v>514</v>
      </c>
      <c r="L18" s="3">
        <v>740</v>
      </c>
      <c r="M18" s="3">
        <v>724</v>
      </c>
      <c r="N18" s="24">
        <f>SUM(B18:H18)</f>
        <v>2894</v>
      </c>
    </row>
    <row r="19" spans="1:14" x14ac:dyDescent="0.2">
      <c r="A19" s="21">
        <v>2017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243</v>
      </c>
      <c r="K19" s="3"/>
      <c r="L19" s="3"/>
      <c r="M19" s="3"/>
      <c r="N19" s="24">
        <f>SUM(B19:M19)</f>
        <v>243</v>
      </c>
    </row>
  </sheetData>
  <phoneticPr fontId="1" type="noConversion"/>
  <pageMargins left="0.75000000000000011" right="0.75000000000000011" top="1" bottom="1" header="0.5" footer="0.5"/>
  <pageSetup paperSize="10" orientation="landscape" horizontalDpi="4294967292" verticalDpi="4294967292" r:id="rId1"/>
  <headerFooter>
    <oddHeader>&amp;C&amp;"Times New Roman,Italique"&amp;12Appart. 09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view="pageLayout" workbookViewId="0">
      <selection activeCell="H20" sqref="H20"/>
    </sheetView>
  </sheetViews>
  <sheetFormatPr baseColWidth="10" defaultColWidth="27.125" defaultRowHeight="12.75" x14ac:dyDescent="0.2"/>
  <cols>
    <col min="1" max="1" width="7" style="1" bestFit="1" customWidth="1"/>
    <col min="2" max="2" width="25.375" style="2" bestFit="1" customWidth="1"/>
    <col min="3" max="4" width="6.125" style="1" bestFit="1" customWidth="1"/>
    <col min="5" max="5" width="6" style="1" bestFit="1" customWidth="1"/>
    <col min="6" max="6" width="5.625" style="1" bestFit="1" customWidth="1"/>
    <col min="7" max="8" width="6.125" style="1" bestFit="1" customWidth="1"/>
    <col min="9" max="9" width="6" style="1" bestFit="1" customWidth="1"/>
    <col min="10" max="10" width="6.625" style="1" bestFit="1" customWidth="1"/>
    <col min="11" max="11" width="5.375" style="1" bestFit="1" customWidth="1"/>
    <col min="12" max="12" width="6.125" style="1" bestFit="1" customWidth="1"/>
    <col min="13" max="13" width="6" style="1" bestFit="1" customWidth="1"/>
    <col min="14" max="14" width="6.625" style="1" bestFit="1" customWidth="1"/>
    <col min="15" max="15" width="4.625" style="1" bestFit="1" customWidth="1"/>
    <col min="16" max="16384" width="27.125" style="1"/>
  </cols>
  <sheetData>
    <row r="1" spans="1:15" x14ac:dyDescent="0.2">
      <c r="B1" s="20" t="s">
        <v>139</v>
      </c>
      <c r="C1" s="6">
        <v>39567</v>
      </c>
      <c r="D1" s="6">
        <v>39598</v>
      </c>
      <c r="E1" s="6">
        <v>39628</v>
      </c>
      <c r="F1" s="6">
        <v>39658</v>
      </c>
      <c r="G1" s="6">
        <v>39690</v>
      </c>
      <c r="H1" s="6">
        <v>39720</v>
      </c>
      <c r="I1" s="6">
        <v>39751</v>
      </c>
      <c r="J1" s="6">
        <v>39781</v>
      </c>
      <c r="K1" s="6">
        <v>39812</v>
      </c>
      <c r="L1" s="6">
        <v>39477</v>
      </c>
      <c r="M1" s="6">
        <v>39505</v>
      </c>
      <c r="N1" s="6">
        <v>39537</v>
      </c>
    </row>
    <row r="2" spans="1:15" x14ac:dyDescent="0.2">
      <c r="B2" s="20" t="s">
        <v>97</v>
      </c>
      <c r="C2" s="10">
        <v>61236</v>
      </c>
      <c r="D2" s="59">
        <v>61578</v>
      </c>
      <c r="E2" s="59">
        <v>61590</v>
      </c>
      <c r="F2" s="59">
        <v>61590</v>
      </c>
      <c r="G2" s="59">
        <v>61590</v>
      </c>
      <c r="H2" s="59">
        <v>61739</v>
      </c>
      <c r="I2" s="59"/>
      <c r="J2" s="59"/>
      <c r="K2" s="10"/>
      <c r="L2" s="10"/>
      <c r="M2" s="10"/>
      <c r="N2" s="16"/>
    </row>
    <row r="3" spans="1:15" x14ac:dyDescent="0.2"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5" x14ac:dyDescent="0.2">
      <c r="B4" s="20" t="s">
        <v>141</v>
      </c>
      <c r="C4" s="10">
        <v>60752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7" spans="1:15" x14ac:dyDescent="0.2">
      <c r="A7" s="1" t="s">
        <v>136</v>
      </c>
      <c r="B7" s="18" t="s">
        <v>144</v>
      </c>
      <c r="C7" s="6">
        <v>39690</v>
      </c>
      <c r="D7" s="6">
        <v>39720</v>
      </c>
      <c r="E7" s="6">
        <v>39751</v>
      </c>
      <c r="F7" s="6">
        <v>39781</v>
      </c>
      <c r="G7" s="6">
        <v>39812</v>
      </c>
      <c r="H7" s="6">
        <v>39477</v>
      </c>
      <c r="I7" s="6">
        <v>39505</v>
      </c>
      <c r="J7" s="6">
        <v>39537</v>
      </c>
      <c r="K7" s="6">
        <v>39567</v>
      </c>
      <c r="L7" s="6">
        <v>39598</v>
      </c>
      <c r="M7" s="6">
        <v>39628</v>
      </c>
      <c r="N7" s="6">
        <v>39658</v>
      </c>
      <c r="O7" s="24" t="s">
        <v>82</v>
      </c>
    </row>
    <row r="8" spans="1:15" x14ac:dyDescent="0.2">
      <c r="B8" s="41" t="s">
        <v>34</v>
      </c>
      <c r="C8" s="3">
        <v>0</v>
      </c>
      <c r="D8" s="3">
        <v>299</v>
      </c>
      <c r="E8" s="3">
        <v>624</v>
      </c>
      <c r="F8" s="3">
        <v>913</v>
      </c>
      <c r="G8" s="3">
        <v>1512</v>
      </c>
      <c r="H8" s="3">
        <v>1463</v>
      </c>
      <c r="I8" s="3">
        <v>1293</v>
      </c>
      <c r="J8" s="3">
        <v>984</v>
      </c>
      <c r="K8" s="3">
        <v>765</v>
      </c>
      <c r="L8" s="3">
        <v>295</v>
      </c>
      <c r="M8" s="3">
        <v>262</v>
      </c>
      <c r="N8" s="3">
        <v>0</v>
      </c>
      <c r="O8" s="24">
        <v>6104</v>
      </c>
    </row>
    <row r="9" spans="1:15" x14ac:dyDescent="0.2">
      <c r="B9" s="41" t="s">
        <v>35</v>
      </c>
      <c r="C9" s="3">
        <v>0</v>
      </c>
      <c r="D9" s="3">
        <v>44</v>
      </c>
      <c r="E9" s="3">
        <v>475</v>
      </c>
      <c r="F9" s="3">
        <v>635</v>
      </c>
      <c r="G9" s="3">
        <v>1054</v>
      </c>
      <c r="H9" s="3">
        <v>962</v>
      </c>
      <c r="I9" s="3">
        <v>767</v>
      </c>
      <c r="J9" s="3">
        <v>1062</v>
      </c>
      <c r="K9" s="3">
        <v>546</v>
      </c>
      <c r="L9" s="3">
        <v>443</v>
      </c>
      <c r="M9" s="3">
        <v>215</v>
      </c>
      <c r="N9" s="3">
        <v>0</v>
      </c>
      <c r="O9" s="24">
        <v>3937</v>
      </c>
    </row>
    <row r="10" spans="1:15" x14ac:dyDescent="0.2">
      <c r="B10" s="41" t="s">
        <v>36</v>
      </c>
      <c r="C10" s="3">
        <v>0</v>
      </c>
      <c r="D10" s="3">
        <v>44</v>
      </c>
      <c r="E10" s="3">
        <v>475</v>
      </c>
      <c r="F10" s="3">
        <v>635</v>
      </c>
      <c r="G10" s="3">
        <v>1054</v>
      </c>
      <c r="H10" s="3">
        <v>962</v>
      </c>
      <c r="I10" s="3">
        <v>767</v>
      </c>
      <c r="J10" s="3">
        <v>633</v>
      </c>
      <c r="K10" s="3">
        <v>168</v>
      </c>
      <c r="L10" s="3">
        <v>85</v>
      </c>
      <c r="M10" s="3">
        <v>0</v>
      </c>
      <c r="N10" s="3">
        <v>0</v>
      </c>
      <c r="O10" s="24">
        <f t="shared" ref="O10" si="0">SUM(C10:N10)</f>
        <v>4823</v>
      </c>
    </row>
    <row r="11" spans="1:15" x14ac:dyDescent="0.2">
      <c r="B11" s="41" t="s">
        <v>37</v>
      </c>
      <c r="C11" s="3">
        <v>0</v>
      </c>
      <c r="D11" s="3">
        <v>0</v>
      </c>
      <c r="E11" s="3">
        <v>0</v>
      </c>
      <c r="F11" s="3">
        <v>502</v>
      </c>
      <c r="G11" s="3">
        <v>737</v>
      </c>
      <c r="H11" s="3">
        <v>1198</v>
      </c>
      <c r="I11" s="3">
        <v>1179</v>
      </c>
      <c r="J11" s="3">
        <v>494</v>
      </c>
      <c r="K11" s="3">
        <v>536</v>
      </c>
      <c r="L11" s="3">
        <v>152</v>
      </c>
      <c r="M11" s="3">
        <v>0</v>
      </c>
      <c r="N11" s="3">
        <v>0</v>
      </c>
      <c r="O11" s="24">
        <f>SUM(C11:N11)</f>
        <v>4798</v>
      </c>
    </row>
    <row r="12" spans="1:15" x14ac:dyDescent="0.2">
      <c r="B12" s="41" t="s">
        <v>38</v>
      </c>
      <c r="C12" s="3">
        <v>0</v>
      </c>
      <c r="D12" s="3">
        <v>69</v>
      </c>
      <c r="E12" s="3">
        <v>309</v>
      </c>
      <c r="F12" s="3">
        <v>455</v>
      </c>
      <c r="G12" s="3">
        <v>919</v>
      </c>
      <c r="H12" s="3">
        <v>817</v>
      </c>
      <c r="I12" s="3">
        <v>891</v>
      </c>
      <c r="J12" s="3">
        <v>735</v>
      </c>
      <c r="K12" s="3">
        <v>426</v>
      </c>
      <c r="L12" s="3">
        <v>346</v>
      </c>
      <c r="M12" s="3">
        <v>80</v>
      </c>
      <c r="N12" s="3">
        <v>0</v>
      </c>
      <c r="O12" s="24">
        <f>SUM(C12:N12)</f>
        <v>5047</v>
      </c>
    </row>
    <row r="13" spans="1:15" x14ac:dyDescent="0.2">
      <c r="A13" s="1" t="s">
        <v>137</v>
      </c>
      <c r="B13" s="21" t="s">
        <v>118</v>
      </c>
      <c r="C13" s="3">
        <v>0</v>
      </c>
      <c r="D13" s="3">
        <v>15</v>
      </c>
      <c r="E13" s="3">
        <v>193</v>
      </c>
      <c r="F13" s="3">
        <v>790</v>
      </c>
      <c r="G13" s="3">
        <v>625</v>
      </c>
      <c r="H13" s="3">
        <v>850</v>
      </c>
      <c r="I13" s="3">
        <v>586</v>
      </c>
      <c r="J13" s="3">
        <v>435</v>
      </c>
      <c r="K13" s="3"/>
      <c r="L13" s="3"/>
      <c r="M13" s="3"/>
      <c r="N13" s="3"/>
      <c r="O13" s="24">
        <f>SUM(C13:N13)</f>
        <v>3494</v>
      </c>
    </row>
    <row r="15" spans="1:15" x14ac:dyDescent="0.2">
      <c r="B15" s="66"/>
      <c r="C15" s="6">
        <v>39567</v>
      </c>
      <c r="D15" s="6">
        <v>39598</v>
      </c>
      <c r="E15" s="6">
        <v>39628</v>
      </c>
      <c r="F15" s="6">
        <v>39658</v>
      </c>
      <c r="G15" s="6">
        <v>39690</v>
      </c>
      <c r="H15" s="6">
        <v>39720</v>
      </c>
      <c r="I15" s="6">
        <v>39751</v>
      </c>
      <c r="J15" s="6">
        <v>39781</v>
      </c>
      <c r="K15" s="6">
        <v>39812</v>
      </c>
      <c r="L15" s="6">
        <v>39477</v>
      </c>
      <c r="M15" s="6">
        <v>39505</v>
      </c>
      <c r="N15" s="6">
        <v>39537</v>
      </c>
      <c r="O15" s="24" t="s">
        <v>82</v>
      </c>
    </row>
    <row r="16" spans="1:15" x14ac:dyDescent="0.2">
      <c r="A16" s="1" t="s">
        <v>138</v>
      </c>
      <c r="B16" s="67" t="s">
        <v>128</v>
      </c>
      <c r="C16" s="75">
        <v>346</v>
      </c>
      <c r="D16" s="75">
        <v>222</v>
      </c>
      <c r="E16" s="75">
        <v>0</v>
      </c>
      <c r="F16" s="75">
        <v>0</v>
      </c>
      <c r="G16" s="75">
        <v>0</v>
      </c>
      <c r="H16" s="75">
        <v>20</v>
      </c>
      <c r="I16" s="75">
        <v>70</v>
      </c>
      <c r="J16" s="75">
        <v>378</v>
      </c>
      <c r="K16" s="75">
        <v>1023</v>
      </c>
      <c r="L16" s="75">
        <v>906</v>
      </c>
      <c r="M16" s="75">
        <v>1085</v>
      </c>
      <c r="N16" s="75">
        <v>668</v>
      </c>
      <c r="O16" s="68">
        <f>SUM(C16:N16)</f>
        <v>4718</v>
      </c>
    </row>
    <row r="17" spans="2:15" x14ac:dyDescent="0.2">
      <c r="B17" s="67" t="s">
        <v>74</v>
      </c>
      <c r="C17" s="75">
        <v>564</v>
      </c>
      <c r="D17" s="75">
        <v>191</v>
      </c>
      <c r="E17" s="75">
        <v>0</v>
      </c>
      <c r="F17" s="75">
        <v>0</v>
      </c>
      <c r="G17" s="75">
        <v>0</v>
      </c>
      <c r="H17" s="75">
        <v>125</v>
      </c>
      <c r="I17" s="75">
        <v>520</v>
      </c>
      <c r="J17" s="75">
        <v>397</v>
      </c>
      <c r="K17" s="75">
        <v>724</v>
      </c>
      <c r="L17" s="75">
        <v>810</v>
      </c>
      <c r="M17" s="75">
        <v>831</v>
      </c>
      <c r="N17" s="75">
        <v>859</v>
      </c>
      <c r="O17" s="68">
        <f t="shared" ref="O17:O19" si="1">SUM(C17:N17)</f>
        <v>5021</v>
      </c>
    </row>
    <row r="18" spans="2:15" x14ac:dyDescent="0.2">
      <c r="B18" s="21" t="s">
        <v>14</v>
      </c>
      <c r="C18" s="75">
        <v>566</v>
      </c>
      <c r="D18" s="75">
        <v>415</v>
      </c>
      <c r="E18" s="75">
        <v>119</v>
      </c>
      <c r="F18" s="75">
        <v>0</v>
      </c>
      <c r="G18" s="75">
        <v>0</v>
      </c>
      <c r="H18" s="75">
        <v>0</v>
      </c>
      <c r="I18" s="75">
        <v>600</v>
      </c>
      <c r="J18" s="75">
        <v>756</v>
      </c>
      <c r="K18" s="75">
        <v>772</v>
      </c>
      <c r="L18" s="75">
        <v>1242</v>
      </c>
      <c r="M18" s="75">
        <v>703</v>
      </c>
      <c r="N18" s="75">
        <v>658</v>
      </c>
      <c r="O18" s="68">
        <f t="shared" si="1"/>
        <v>5831</v>
      </c>
    </row>
    <row r="19" spans="2:15" x14ac:dyDescent="0.2">
      <c r="B19" s="21" t="s">
        <v>168</v>
      </c>
      <c r="C19" s="75">
        <v>484</v>
      </c>
      <c r="D19" s="75">
        <v>342</v>
      </c>
      <c r="E19" s="75">
        <v>12</v>
      </c>
      <c r="F19" s="75">
        <v>0</v>
      </c>
      <c r="G19" s="75">
        <v>0</v>
      </c>
      <c r="H19" s="75">
        <v>149</v>
      </c>
      <c r="I19" s="75"/>
      <c r="J19" s="75"/>
      <c r="K19" s="75"/>
      <c r="L19" s="75"/>
      <c r="M19" s="75"/>
      <c r="N19" s="75"/>
      <c r="O19" s="68">
        <f t="shared" si="1"/>
        <v>987</v>
      </c>
    </row>
  </sheetData>
  <phoneticPr fontId="1" type="noConversion"/>
  <pageMargins left="0.75000000000000011" right="0.75000000000000011" top="1" bottom="1" header="0.5" footer="0.5"/>
  <pageSetup paperSize="9" orientation="landscape" horizontalDpi="4294967292" verticalDpi="4294967292" r:id="rId1"/>
  <headerFooter>
    <oddHeader>&amp;C&amp;"Times New Roman,Italique"&amp;12Appart. 10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view="pageLayout" zoomScale="90" zoomScaleSheetLayoutView="120" zoomScalePageLayoutView="90" workbookViewId="0">
      <selection activeCell="F24" sqref="F24:F25"/>
    </sheetView>
  </sheetViews>
  <sheetFormatPr baseColWidth="10" defaultColWidth="27.125" defaultRowHeight="12.75" x14ac:dyDescent="0.2"/>
  <cols>
    <col min="1" max="1" width="25.375" style="2" bestFit="1" customWidth="1"/>
    <col min="2" max="2" width="8.625" style="1" bestFit="1" customWidth="1"/>
    <col min="3" max="3" width="9.125" style="1" bestFit="1" customWidth="1"/>
    <col min="4" max="4" width="7.875" style="1" bestFit="1" customWidth="1"/>
    <col min="5" max="5" width="8.5" style="1" bestFit="1" customWidth="1"/>
    <col min="6" max="6" width="7.875" style="1" bestFit="1" customWidth="1"/>
    <col min="7" max="7" width="8.5" style="1" bestFit="1" customWidth="1"/>
    <col min="8" max="8" width="8.625" style="1" bestFit="1" customWidth="1"/>
    <col min="9" max="9" width="9.125" style="1" bestFit="1" customWidth="1"/>
    <col min="10" max="10" width="8" style="1" bestFit="1" customWidth="1"/>
    <col min="11" max="11" width="7.875" style="1" bestFit="1" customWidth="1"/>
    <col min="12" max="12" width="8.5" style="1" bestFit="1" customWidth="1"/>
    <col min="13" max="13" width="8" style="1" bestFit="1" customWidth="1"/>
    <col min="14" max="14" width="6.625" style="1" bestFit="1" customWidth="1"/>
    <col min="15" max="16384" width="27.125" style="1"/>
  </cols>
  <sheetData>
    <row r="1" spans="1:14" x14ac:dyDescent="0.2">
      <c r="A1" s="20" t="s">
        <v>139</v>
      </c>
      <c r="B1" s="6">
        <v>39690</v>
      </c>
      <c r="C1" s="6">
        <v>39720</v>
      </c>
      <c r="D1" s="6">
        <v>39751</v>
      </c>
      <c r="E1" s="6">
        <v>39781</v>
      </c>
      <c r="F1" s="6">
        <v>39812</v>
      </c>
      <c r="G1" s="6">
        <v>39477</v>
      </c>
      <c r="H1" s="6">
        <v>39505</v>
      </c>
      <c r="I1" s="6">
        <v>39537</v>
      </c>
      <c r="J1" s="6">
        <v>39567</v>
      </c>
      <c r="K1" s="6">
        <v>39598</v>
      </c>
      <c r="L1" s="6">
        <v>39628</v>
      </c>
      <c r="M1" s="6">
        <v>39658</v>
      </c>
    </row>
    <row r="2" spans="1:14" x14ac:dyDescent="0.2">
      <c r="A2" s="20" t="s">
        <v>97</v>
      </c>
      <c r="B2" s="59">
        <v>43268</v>
      </c>
      <c r="C2" s="59">
        <v>43391</v>
      </c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14" x14ac:dyDescent="0.2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14" x14ac:dyDescent="0.2">
      <c r="A4" s="20" t="s">
        <v>141</v>
      </c>
      <c r="B4" s="59">
        <v>43268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7" spans="1:14" x14ac:dyDescent="0.2">
      <c r="A7" s="22" t="s">
        <v>144</v>
      </c>
      <c r="B7" s="6">
        <v>39690</v>
      </c>
      <c r="C7" s="6">
        <v>39720</v>
      </c>
      <c r="D7" s="6">
        <v>39751</v>
      </c>
      <c r="E7" s="6">
        <v>39781</v>
      </c>
      <c r="F7" s="6">
        <v>39812</v>
      </c>
      <c r="G7" s="6">
        <v>39477</v>
      </c>
      <c r="H7" s="6">
        <v>39505</v>
      </c>
      <c r="I7" s="6">
        <v>39537</v>
      </c>
      <c r="J7" s="6">
        <v>39567</v>
      </c>
      <c r="K7" s="6">
        <v>39598</v>
      </c>
      <c r="L7" s="6">
        <v>39628</v>
      </c>
      <c r="M7" s="6">
        <v>39658</v>
      </c>
      <c r="N7" s="26" t="s">
        <v>82</v>
      </c>
    </row>
    <row r="8" spans="1:14" x14ac:dyDescent="0.2">
      <c r="A8" s="21" t="s">
        <v>145</v>
      </c>
      <c r="B8" s="3">
        <v>0</v>
      </c>
      <c r="C8" s="3">
        <v>14</v>
      </c>
      <c r="D8" s="3">
        <v>172</v>
      </c>
      <c r="E8" s="3">
        <v>539</v>
      </c>
      <c r="F8" s="3">
        <v>804</v>
      </c>
      <c r="G8" s="3">
        <v>261</v>
      </c>
      <c r="H8" s="3">
        <v>626</v>
      </c>
      <c r="I8" s="3">
        <v>470</v>
      </c>
      <c r="J8" s="3">
        <v>149</v>
      </c>
      <c r="K8" s="3">
        <v>0</v>
      </c>
      <c r="L8" s="3">
        <v>0</v>
      </c>
      <c r="M8" s="3">
        <v>0</v>
      </c>
      <c r="N8" s="26">
        <f>SUM(B8:M8)</f>
        <v>3035</v>
      </c>
    </row>
    <row r="9" spans="1:14" x14ac:dyDescent="0.2">
      <c r="A9" s="21" t="s">
        <v>129</v>
      </c>
      <c r="B9" s="3">
        <v>0</v>
      </c>
      <c r="C9" s="3">
        <v>0</v>
      </c>
      <c r="D9" s="3">
        <v>101</v>
      </c>
      <c r="E9" s="3">
        <v>332</v>
      </c>
      <c r="F9" s="3">
        <v>966</v>
      </c>
      <c r="G9" s="3">
        <v>602</v>
      </c>
      <c r="H9" s="3">
        <v>541</v>
      </c>
      <c r="I9" s="3">
        <v>3</v>
      </c>
      <c r="J9" s="3">
        <v>382</v>
      </c>
      <c r="K9" s="3">
        <v>485</v>
      </c>
      <c r="L9" s="3">
        <v>0</v>
      </c>
      <c r="M9" s="3">
        <v>124</v>
      </c>
      <c r="N9" s="26">
        <f t="shared" ref="N9:N11" si="0">SUM(B9:M9)</f>
        <v>3536</v>
      </c>
    </row>
    <row r="10" spans="1:14" x14ac:dyDescent="0.2">
      <c r="A10" s="21" t="s">
        <v>130</v>
      </c>
      <c r="B10" s="3">
        <v>0</v>
      </c>
      <c r="C10" s="3">
        <v>54</v>
      </c>
      <c r="D10" s="3">
        <v>579</v>
      </c>
      <c r="E10" s="3">
        <v>586</v>
      </c>
      <c r="F10" s="3">
        <v>1058</v>
      </c>
      <c r="G10" s="3">
        <v>1141</v>
      </c>
      <c r="H10" s="3">
        <v>836</v>
      </c>
      <c r="I10" s="3">
        <v>533</v>
      </c>
      <c r="J10" s="3">
        <v>154</v>
      </c>
      <c r="K10" s="3">
        <v>173</v>
      </c>
      <c r="L10" s="3">
        <v>0</v>
      </c>
      <c r="M10" s="3">
        <v>0</v>
      </c>
      <c r="N10" s="26">
        <f t="shared" si="0"/>
        <v>5114</v>
      </c>
    </row>
    <row r="11" spans="1:14" x14ac:dyDescent="0.2">
      <c r="A11" s="21" t="s">
        <v>131</v>
      </c>
      <c r="B11" s="3">
        <v>0</v>
      </c>
      <c r="C11" s="3">
        <v>0</v>
      </c>
      <c r="D11" s="3">
        <v>0</v>
      </c>
      <c r="E11" s="3">
        <v>438</v>
      </c>
      <c r="F11" s="3">
        <v>963</v>
      </c>
      <c r="G11" s="3">
        <v>575</v>
      </c>
      <c r="H11" s="3">
        <v>910</v>
      </c>
      <c r="I11" s="3">
        <v>595</v>
      </c>
      <c r="J11" s="3">
        <v>680</v>
      </c>
      <c r="K11" s="3">
        <v>125</v>
      </c>
      <c r="L11" s="3">
        <v>0</v>
      </c>
      <c r="M11" s="3">
        <v>0</v>
      </c>
      <c r="N11" s="26">
        <f t="shared" si="0"/>
        <v>4286</v>
      </c>
    </row>
    <row r="12" spans="1:14" x14ac:dyDescent="0.2">
      <c r="A12" s="21" t="s">
        <v>98</v>
      </c>
      <c r="B12" s="3">
        <v>0</v>
      </c>
      <c r="C12" s="3">
        <v>83</v>
      </c>
      <c r="D12" s="3">
        <v>158</v>
      </c>
      <c r="E12" s="3">
        <v>630</v>
      </c>
      <c r="F12" s="3">
        <v>962</v>
      </c>
      <c r="G12" s="3">
        <v>836</v>
      </c>
      <c r="H12" s="3">
        <v>568</v>
      </c>
      <c r="I12" s="3">
        <v>906</v>
      </c>
      <c r="J12" s="3">
        <v>450</v>
      </c>
      <c r="K12" s="3">
        <v>140</v>
      </c>
      <c r="L12" s="3">
        <v>100</v>
      </c>
      <c r="M12" s="3">
        <v>0</v>
      </c>
      <c r="N12" s="26">
        <f t="shared" ref="N12" si="1">SUM(B12:M12)</f>
        <v>4833</v>
      </c>
    </row>
    <row r="13" spans="1:14" x14ac:dyDescent="0.2">
      <c r="A13" s="21" t="s">
        <v>118</v>
      </c>
      <c r="B13" s="3">
        <v>0</v>
      </c>
      <c r="C13" s="3">
        <v>26</v>
      </c>
      <c r="D13" s="3">
        <v>21</v>
      </c>
      <c r="E13" s="3">
        <v>7</v>
      </c>
      <c r="F13" s="3">
        <v>524</v>
      </c>
      <c r="G13" s="3">
        <v>432</v>
      </c>
      <c r="H13" s="3">
        <v>608</v>
      </c>
      <c r="I13" s="3">
        <v>447</v>
      </c>
      <c r="J13" s="3">
        <v>319</v>
      </c>
      <c r="K13" s="3">
        <v>227</v>
      </c>
      <c r="L13" s="3">
        <v>0</v>
      </c>
      <c r="M13" s="3">
        <v>0</v>
      </c>
      <c r="N13" s="26">
        <f t="shared" ref="N13" si="2">SUM(B13:M13)</f>
        <v>2611</v>
      </c>
    </row>
    <row r="14" spans="1:14" x14ac:dyDescent="0.2">
      <c r="A14" s="21" t="s">
        <v>45</v>
      </c>
      <c r="B14" s="3">
        <v>0</v>
      </c>
      <c r="C14" s="3">
        <v>69</v>
      </c>
      <c r="D14" s="3">
        <v>204</v>
      </c>
      <c r="E14" s="3">
        <v>457</v>
      </c>
      <c r="F14" s="3">
        <v>762</v>
      </c>
      <c r="G14" s="3">
        <v>505</v>
      </c>
      <c r="H14" s="3">
        <v>1110</v>
      </c>
      <c r="I14" s="3">
        <v>800</v>
      </c>
      <c r="J14" s="3">
        <v>38</v>
      </c>
      <c r="K14" s="3">
        <v>55</v>
      </c>
      <c r="L14" s="3">
        <v>0</v>
      </c>
      <c r="M14" s="3">
        <v>0</v>
      </c>
      <c r="N14" s="26">
        <f t="shared" ref="N14" si="3">SUM(B14:M14)</f>
        <v>4000</v>
      </c>
    </row>
    <row r="15" spans="1:14" x14ac:dyDescent="0.2">
      <c r="A15" s="21" t="s">
        <v>74</v>
      </c>
      <c r="B15" s="3">
        <v>0</v>
      </c>
      <c r="C15" s="3">
        <v>0</v>
      </c>
      <c r="D15" s="3">
        <v>475</v>
      </c>
      <c r="E15" s="3">
        <v>158</v>
      </c>
      <c r="F15" s="3">
        <v>685</v>
      </c>
      <c r="G15" s="3">
        <v>684</v>
      </c>
      <c r="H15" s="3">
        <v>693</v>
      </c>
      <c r="I15" s="3">
        <v>916</v>
      </c>
      <c r="J15" s="3">
        <v>84</v>
      </c>
      <c r="K15" s="3">
        <v>684</v>
      </c>
      <c r="L15" s="3">
        <v>59</v>
      </c>
      <c r="M15" s="3">
        <v>0</v>
      </c>
      <c r="N15" s="26">
        <f t="shared" ref="N15:N17" si="4">SUM(B15:M15)</f>
        <v>4438</v>
      </c>
    </row>
    <row r="16" spans="1:14" x14ac:dyDescent="0.2">
      <c r="A16" s="21" t="s">
        <v>14</v>
      </c>
      <c r="B16" s="3">
        <v>0</v>
      </c>
      <c r="C16" s="3">
        <v>0</v>
      </c>
      <c r="D16" s="3">
        <v>273</v>
      </c>
      <c r="E16" s="3">
        <v>655</v>
      </c>
      <c r="F16" s="3">
        <v>717</v>
      </c>
      <c r="G16" s="3">
        <v>1315</v>
      </c>
      <c r="H16" s="3">
        <v>715</v>
      </c>
      <c r="I16" s="3">
        <v>577</v>
      </c>
      <c r="J16" s="3">
        <v>524</v>
      </c>
      <c r="K16" s="3">
        <v>249</v>
      </c>
      <c r="L16" s="3">
        <v>0</v>
      </c>
      <c r="M16" s="3">
        <v>0</v>
      </c>
      <c r="N16" s="26">
        <f t="shared" si="4"/>
        <v>5025</v>
      </c>
    </row>
    <row r="17" spans="1:14" x14ac:dyDescent="0.2">
      <c r="A17" s="21" t="s">
        <v>168</v>
      </c>
      <c r="B17" s="3">
        <v>0</v>
      </c>
      <c r="C17" s="3">
        <v>123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26">
        <f t="shared" si="4"/>
        <v>123</v>
      </c>
    </row>
  </sheetData>
  <phoneticPr fontId="1" type="noConversion"/>
  <pageMargins left="0.75000000000000011" right="0.75000000000000011" top="1" bottom="1" header="0.5" footer="0.5"/>
  <pageSetup paperSize="10" scale="86" orientation="landscape" horizontalDpi="4294967292" verticalDpi="4294967292" r:id="rId1"/>
  <headerFooter>
    <oddHeader>&amp;C&amp;"Times New Roman,Italique"&amp;12Appart. 11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tabSelected="1" view="pageLayout" workbookViewId="0">
      <selection activeCell="H20" sqref="H20"/>
    </sheetView>
  </sheetViews>
  <sheetFormatPr baseColWidth="10" defaultColWidth="10.625" defaultRowHeight="12.75" x14ac:dyDescent="0.2"/>
  <cols>
    <col min="1" max="1" width="8.375" style="1" bestFit="1" customWidth="1"/>
    <col min="2" max="2" width="21.875" style="2" bestFit="1" customWidth="1"/>
    <col min="3" max="3" width="5.625" style="1" bestFit="1" customWidth="1"/>
    <col min="4" max="4" width="6.125" style="1" bestFit="1" customWidth="1"/>
    <col min="5" max="5" width="5.875" style="1" bestFit="1" customWidth="1"/>
    <col min="6" max="6" width="5.375" style="1" bestFit="1" customWidth="1"/>
    <col min="7" max="7" width="6.125" style="1" bestFit="1" customWidth="1"/>
    <col min="8" max="8" width="5.875" style="1" bestFit="1" customWidth="1"/>
    <col min="9" max="9" width="6.125" style="1" bestFit="1" customWidth="1"/>
    <col min="10" max="10" width="6" style="1" bestFit="1" customWidth="1"/>
    <col min="11" max="11" width="6.625" style="1" bestFit="1" customWidth="1"/>
    <col min="12" max="12" width="6.125" style="1" bestFit="1" customWidth="1"/>
    <col min="13" max="13" width="6" style="1" bestFit="1" customWidth="1"/>
    <col min="14" max="14" width="6.625" style="1" bestFit="1" customWidth="1"/>
    <col min="15" max="15" width="5.375" style="1" bestFit="1" customWidth="1"/>
    <col min="16" max="16384" width="10.625" style="1"/>
  </cols>
  <sheetData>
    <row r="1" spans="1:15" s="2" customFormat="1" x14ac:dyDescent="0.2">
      <c r="B1" s="20" t="s">
        <v>139</v>
      </c>
      <c r="C1" s="6">
        <v>39932</v>
      </c>
      <c r="D1" s="6">
        <v>39963</v>
      </c>
      <c r="E1" s="6">
        <v>39993</v>
      </c>
      <c r="F1" s="6">
        <v>40024</v>
      </c>
      <c r="G1" s="6">
        <v>40055</v>
      </c>
      <c r="H1" s="6">
        <v>40085</v>
      </c>
      <c r="I1" s="6">
        <v>40116</v>
      </c>
      <c r="J1" s="6">
        <v>40146</v>
      </c>
      <c r="K1" s="6">
        <v>40177</v>
      </c>
      <c r="L1" s="6">
        <v>39843</v>
      </c>
      <c r="M1" s="6">
        <v>39871</v>
      </c>
      <c r="N1" s="6">
        <v>39902</v>
      </c>
    </row>
    <row r="2" spans="1:15" x14ac:dyDescent="0.2">
      <c r="B2" s="20" t="s">
        <v>97</v>
      </c>
      <c r="C2" s="59">
        <v>53343</v>
      </c>
      <c r="D2" s="59">
        <v>53659</v>
      </c>
      <c r="E2" s="59">
        <v>53675</v>
      </c>
      <c r="F2" s="59">
        <v>53675</v>
      </c>
      <c r="G2" s="59">
        <v>53675</v>
      </c>
      <c r="H2" s="59">
        <v>53876</v>
      </c>
      <c r="I2" s="59"/>
      <c r="J2" s="59"/>
      <c r="K2" s="59"/>
      <c r="L2" s="59"/>
      <c r="M2" s="59"/>
      <c r="N2" s="59"/>
    </row>
    <row r="3" spans="1:15" x14ac:dyDescent="0.2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5" x14ac:dyDescent="0.2">
      <c r="B4" s="20" t="s">
        <v>141</v>
      </c>
      <c r="C4" s="16">
        <v>52757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</row>
    <row r="7" spans="1:15" s="2" customFormat="1" x14ac:dyDescent="0.2">
      <c r="B7" s="18" t="s">
        <v>144</v>
      </c>
      <c r="C7" s="6">
        <v>39658</v>
      </c>
      <c r="D7" s="6">
        <v>39690</v>
      </c>
      <c r="E7" s="6">
        <v>39720</v>
      </c>
      <c r="F7" s="6">
        <v>39751</v>
      </c>
      <c r="G7" s="6">
        <v>39781</v>
      </c>
      <c r="H7" s="6">
        <v>39812</v>
      </c>
      <c r="I7" s="6">
        <v>39477</v>
      </c>
      <c r="J7" s="6">
        <v>39505</v>
      </c>
      <c r="K7" s="6">
        <v>39537</v>
      </c>
      <c r="L7" s="6">
        <v>39567</v>
      </c>
      <c r="M7" s="6">
        <v>39598</v>
      </c>
      <c r="N7" s="6">
        <v>39628</v>
      </c>
      <c r="O7" s="24" t="s">
        <v>82</v>
      </c>
    </row>
    <row r="8" spans="1:15" x14ac:dyDescent="0.2">
      <c r="B8" s="41" t="s">
        <v>34</v>
      </c>
      <c r="C8" s="3">
        <v>0</v>
      </c>
      <c r="D8" s="3">
        <v>0</v>
      </c>
      <c r="E8" s="3">
        <v>32</v>
      </c>
      <c r="F8" s="3">
        <v>35</v>
      </c>
      <c r="G8" s="3">
        <v>161</v>
      </c>
      <c r="H8" s="3">
        <v>964</v>
      </c>
      <c r="I8" s="3">
        <v>713</v>
      </c>
      <c r="J8" s="3">
        <v>1116</v>
      </c>
      <c r="K8" s="3">
        <v>712</v>
      </c>
      <c r="L8" s="3">
        <v>349</v>
      </c>
      <c r="M8" s="3">
        <v>52</v>
      </c>
      <c r="N8" s="3">
        <v>0</v>
      </c>
      <c r="O8" s="24">
        <f>SUM(D8:N8)</f>
        <v>4134</v>
      </c>
    </row>
    <row r="9" spans="1:15" x14ac:dyDescent="0.2">
      <c r="B9" s="41" t="s">
        <v>35</v>
      </c>
      <c r="C9" s="3">
        <v>31</v>
      </c>
      <c r="D9" s="3">
        <v>0</v>
      </c>
      <c r="E9" s="3">
        <v>0</v>
      </c>
      <c r="F9" s="3">
        <v>200</v>
      </c>
      <c r="G9" s="3">
        <v>493</v>
      </c>
      <c r="H9" s="3">
        <v>940</v>
      </c>
      <c r="I9" s="3">
        <v>961</v>
      </c>
      <c r="J9" s="3">
        <v>981</v>
      </c>
      <c r="K9" s="3">
        <v>905</v>
      </c>
      <c r="L9" s="3">
        <v>385</v>
      </c>
      <c r="M9" s="3">
        <v>307</v>
      </c>
      <c r="N9" s="3">
        <v>19</v>
      </c>
      <c r="O9" s="24">
        <f>SUM(D9:N9)</f>
        <v>5191</v>
      </c>
    </row>
    <row r="10" spans="1:15" x14ac:dyDescent="0.2">
      <c r="B10" s="41" t="s">
        <v>36</v>
      </c>
      <c r="C10" s="3">
        <v>0</v>
      </c>
      <c r="D10" s="3">
        <v>0</v>
      </c>
      <c r="E10" s="3">
        <v>11</v>
      </c>
      <c r="F10" s="3">
        <v>429</v>
      </c>
      <c r="G10" s="3">
        <v>685</v>
      </c>
      <c r="H10" s="3">
        <v>1061</v>
      </c>
      <c r="I10" s="3">
        <v>945</v>
      </c>
      <c r="J10" s="3">
        <v>771</v>
      </c>
      <c r="K10" s="3">
        <v>520</v>
      </c>
      <c r="L10" s="3">
        <v>100</v>
      </c>
      <c r="M10" s="3">
        <v>28</v>
      </c>
      <c r="N10" s="3">
        <v>0</v>
      </c>
      <c r="O10" s="24">
        <f>SUM(D10:N10)</f>
        <v>4550</v>
      </c>
    </row>
    <row r="11" spans="1:15" x14ac:dyDescent="0.2">
      <c r="B11" s="41" t="s">
        <v>37</v>
      </c>
      <c r="C11" s="3">
        <v>0</v>
      </c>
      <c r="D11" s="3">
        <v>0</v>
      </c>
      <c r="E11" s="3">
        <v>0</v>
      </c>
      <c r="F11" s="3">
        <v>0</v>
      </c>
      <c r="G11" s="3">
        <v>626</v>
      </c>
      <c r="H11" s="3">
        <v>839</v>
      </c>
      <c r="I11" s="3">
        <v>1263</v>
      </c>
      <c r="J11" s="3">
        <v>1214</v>
      </c>
      <c r="K11" s="3">
        <v>414</v>
      </c>
      <c r="L11" s="3">
        <v>435</v>
      </c>
      <c r="M11" s="3">
        <v>110</v>
      </c>
      <c r="N11" s="3">
        <v>2</v>
      </c>
      <c r="O11" s="24">
        <f>SUM(D11:N11)</f>
        <v>4903</v>
      </c>
    </row>
    <row r="12" spans="1:15" x14ac:dyDescent="0.2">
      <c r="B12" s="41" t="s">
        <v>38</v>
      </c>
      <c r="C12" s="3">
        <v>0</v>
      </c>
      <c r="D12" s="3">
        <v>0</v>
      </c>
      <c r="E12" s="3">
        <v>3</v>
      </c>
      <c r="F12" s="3">
        <v>222</v>
      </c>
      <c r="G12" s="3">
        <v>488</v>
      </c>
      <c r="H12" s="3">
        <v>982</v>
      </c>
      <c r="I12" s="3">
        <v>841</v>
      </c>
      <c r="J12" s="3">
        <v>644</v>
      </c>
      <c r="K12" s="3"/>
      <c r="L12" s="3"/>
      <c r="M12" s="3"/>
      <c r="N12" s="3"/>
      <c r="O12" s="45">
        <f>SUM(C12:N12)</f>
        <v>3180</v>
      </c>
    </row>
    <row r="14" spans="1:15" x14ac:dyDescent="0.2">
      <c r="A14" s="51" t="s">
        <v>123</v>
      </c>
      <c r="B14" s="18" t="s">
        <v>144</v>
      </c>
      <c r="C14" s="6">
        <v>39932</v>
      </c>
      <c r="D14" s="6">
        <v>39963</v>
      </c>
      <c r="E14" s="6">
        <v>39993</v>
      </c>
      <c r="F14" s="6">
        <v>40024</v>
      </c>
      <c r="G14" s="6">
        <v>40055</v>
      </c>
      <c r="H14" s="6">
        <v>40085</v>
      </c>
      <c r="I14" s="6">
        <v>40116</v>
      </c>
      <c r="J14" s="6">
        <v>40146</v>
      </c>
      <c r="K14" s="6">
        <v>40177</v>
      </c>
      <c r="L14" s="6">
        <v>39843</v>
      </c>
      <c r="M14" s="6">
        <v>39871</v>
      </c>
      <c r="N14" s="6">
        <v>39902</v>
      </c>
      <c r="O14" s="24" t="s">
        <v>82</v>
      </c>
    </row>
    <row r="15" spans="1:15" x14ac:dyDescent="0.2">
      <c r="A15" s="50" t="s">
        <v>124</v>
      </c>
      <c r="B15" s="21" t="s">
        <v>118</v>
      </c>
      <c r="C15" s="3">
        <v>561</v>
      </c>
      <c r="D15" s="3">
        <v>335</v>
      </c>
      <c r="E15" s="3">
        <v>60</v>
      </c>
      <c r="F15" s="3">
        <v>0</v>
      </c>
      <c r="G15" s="3">
        <v>0</v>
      </c>
      <c r="H15" s="3">
        <v>77</v>
      </c>
      <c r="I15" s="3">
        <v>420</v>
      </c>
      <c r="J15" s="3">
        <v>1067</v>
      </c>
      <c r="K15" s="3">
        <v>768</v>
      </c>
      <c r="L15" s="3">
        <v>957</v>
      </c>
      <c r="M15" s="3">
        <v>631</v>
      </c>
      <c r="N15" s="3">
        <v>527</v>
      </c>
      <c r="O15" s="45">
        <f>SUM(C15:N15)</f>
        <v>5403</v>
      </c>
    </row>
    <row r="16" spans="1:15" x14ac:dyDescent="0.2">
      <c r="B16" s="21" t="s">
        <v>58</v>
      </c>
      <c r="C16" s="3">
        <v>271</v>
      </c>
      <c r="D16" s="3">
        <v>172</v>
      </c>
      <c r="E16" s="3">
        <v>0</v>
      </c>
      <c r="F16" s="3">
        <v>0</v>
      </c>
      <c r="G16" s="3">
        <v>0</v>
      </c>
      <c r="H16" s="3">
        <v>127</v>
      </c>
      <c r="I16" s="3">
        <v>216</v>
      </c>
      <c r="J16" s="3">
        <v>362</v>
      </c>
      <c r="K16" s="3">
        <v>962</v>
      </c>
      <c r="L16" s="3">
        <v>806</v>
      </c>
      <c r="M16" s="3">
        <v>1001</v>
      </c>
      <c r="N16" s="3">
        <v>616</v>
      </c>
      <c r="O16" s="45">
        <f>SUM(C16:N16)</f>
        <v>4533</v>
      </c>
    </row>
    <row r="17" spans="2:15" x14ac:dyDescent="0.2">
      <c r="B17" s="21" t="s">
        <v>74</v>
      </c>
      <c r="C17" s="3">
        <v>500</v>
      </c>
      <c r="D17" s="3">
        <v>158</v>
      </c>
      <c r="E17" s="3">
        <v>0</v>
      </c>
      <c r="F17" s="3">
        <v>0</v>
      </c>
      <c r="G17" s="3">
        <v>0</v>
      </c>
      <c r="H17" s="3">
        <v>247</v>
      </c>
      <c r="I17" s="3">
        <v>529</v>
      </c>
      <c r="J17" s="3">
        <v>566</v>
      </c>
      <c r="K17" s="3">
        <v>775</v>
      </c>
      <c r="L17" s="3">
        <v>911</v>
      </c>
      <c r="M17" s="3">
        <v>885</v>
      </c>
      <c r="N17" s="3">
        <v>860</v>
      </c>
      <c r="O17" s="45">
        <f>SUM(C17:N17)</f>
        <v>5431</v>
      </c>
    </row>
    <row r="18" spans="2:15" x14ac:dyDescent="0.2">
      <c r="B18" s="21" t="s">
        <v>14</v>
      </c>
      <c r="C18" s="3">
        <v>498</v>
      </c>
      <c r="D18" s="3">
        <v>216</v>
      </c>
      <c r="E18" s="3">
        <v>72</v>
      </c>
      <c r="F18" s="3">
        <v>0</v>
      </c>
      <c r="G18" s="3">
        <v>0</v>
      </c>
      <c r="H18" s="3">
        <v>0</v>
      </c>
      <c r="I18" s="3">
        <v>724</v>
      </c>
      <c r="J18" s="3">
        <v>751</v>
      </c>
      <c r="K18" s="3">
        <v>758</v>
      </c>
      <c r="L18" s="3">
        <v>1295</v>
      </c>
      <c r="M18" s="3">
        <v>727</v>
      </c>
      <c r="N18" s="3">
        <v>585</v>
      </c>
      <c r="O18" s="45">
        <f>SUM(C18:N18)</f>
        <v>5626</v>
      </c>
    </row>
    <row r="19" spans="2:15" x14ac:dyDescent="0.2">
      <c r="B19" s="21" t="s">
        <v>168</v>
      </c>
      <c r="C19" s="3">
        <v>586</v>
      </c>
      <c r="D19" s="3">
        <v>316</v>
      </c>
      <c r="E19" s="3">
        <v>16</v>
      </c>
      <c r="F19" s="3">
        <v>0</v>
      </c>
      <c r="G19" s="3">
        <v>0</v>
      </c>
      <c r="H19" s="3">
        <v>201</v>
      </c>
      <c r="I19" s="3"/>
      <c r="J19" s="3"/>
      <c r="K19" s="3"/>
      <c r="L19" s="3"/>
      <c r="M19" s="3"/>
      <c r="N19" s="3"/>
      <c r="O19" s="45">
        <f>SUM(C19:N19)</f>
        <v>1119</v>
      </c>
    </row>
    <row r="20" spans="2:15" x14ac:dyDescent="0.2">
      <c r="B20" s="2" t="s">
        <v>59</v>
      </c>
      <c r="C20" s="1" t="s">
        <v>55</v>
      </c>
    </row>
  </sheetData>
  <phoneticPr fontId="1" type="noConversion"/>
  <pageMargins left="0.75000000000000011" right="0.75000000000000011" top="1" bottom="1" header="0.5" footer="0.5"/>
  <pageSetup paperSize="9" orientation="landscape" horizontalDpi="4294967292" verticalDpi="4294967292" r:id="rId1"/>
  <headerFooter>
    <oddHeader>&amp;C&amp;"Times New Roman,Italique"&amp;12Appart. 12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1"/>
  <sheetViews>
    <sheetView view="pageLayout" topLeftCell="A103" zoomScale="110" zoomScalePageLayoutView="110" workbookViewId="0">
      <selection activeCell="E121" sqref="E121"/>
    </sheetView>
  </sheetViews>
  <sheetFormatPr baseColWidth="10" defaultColWidth="9.125" defaultRowHeight="12" x14ac:dyDescent="0.2"/>
  <cols>
    <col min="1" max="1" width="26.375" style="31" bestFit="1" customWidth="1"/>
    <col min="2" max="3" width="8.375" style="31" bestFit="1" customWidth="1"/>
    <col min="4" max="10" width="8.625" style="31" bestFit="1" customWidth="1"/>
    <col min="11" max="11" width="9.375" style="31" bestFit="1" customWidth="1"/>
    <col min="12" max="12" width="9.125" style="31" bestFit="1" customWidth="1"/>
    <col min="13" max="13" width="9.375" style="31" bestFit="1" customWidth="1"/>
    <col min="14" max="16384" width="9.125" style="31"/>
  </cols>
  <sheetData>
    <row r="1" spans="1:13" s="36" customFormat="1" x14ac:dyDescent="0.2">
      <c r="A1" s="35" t="s">
        <v>84</v>
      </c>
      <c r="B1" s="35" t="s">
        <v>85</v>
      </c>
      <c r="C1" s="35" t="s">
        <v>86</v>
      </c>
      <c r="D1" s="35" t="s">
        <v>87</v>
      </c>
      <c r="E1" s="35" t="s">
        <v>88</v>
      </c>
      <c r="F1" s="35" t="s">
        <v>89</v>
      </c>
      <c r="G1" s="35" t="s">
        <v>115</v>
      </c>
      <c r="H1" s="35" t="s">
        <v>116</v>
      </c>
      <c r="I1" s="35" t="s">
        <v>117</v>
      </c>
      <c r="J1" s="35" t="s">
        <v>146</v>
      </c>
      <c r="K1" s="35" t="s">
        <v>147</v>
      </c>
      <c r="L1" s="35" t="s">
        <v>148</v>
      </c>
      <c r="M1" s="35" t="s">
        <v>149</v>
      </c>
    </row>
    <row r="2" spans="1:13" x14ac:dyDescent="0.2">
      <c r="A2" s="29" t="s">
        <v>150</v>
      </c>
      <c r="B2" s="30">
        <v>304.07</v>
      </c>
      <c r="C2" s="30">
        <v>38.01</v>
      </c>
      <c r="D2" s="30">
        <v>38.01</v>
      </c>
      <c r="E2" s="30">
        <v>38.01</v>
      </c>
      <c r="F2" s="30">
        <v>38.01</v>
      </c>
      <c r="G2" s="30">
        <v>38.01</v>
      </c>
      <c r="H2" s="30">
        <v>38.01</v>
      </c>
      <c r="I2" s="30">
        <v>38.01</v>
      </c>
      <c r="J2" s="30">
        <v>38.01</v>
      </c>
      <c r="K2" s="30"/>
      <c r="L2" s="30"/>
      <c r="M2" s="30"/>
    </row>
    <row r="3" spans="1:13" x14ac:dyDescent="0.2">
      <c r="A3" s="29" t="s">
        <v>100</v>
      </c>
      <c r="B3" s="30"/>
      <c r="C3" s="30"/>
      <c r="D3" s="30"/>
      <c r="E3" s="30"/>
      <c r="F3" s="30"/>
      <c r="G3" s="30"/>
      <c r="H3" s="30"/>
      <c r="I3" s="30"/>
      <c r="J3" s="30"/>
      <c r="K3" s="30">
        <v>10.25</v>
      </c>
      <c r="L3" s="30">
        <v>10.25</v>
      </c>
      <c r="M3" s="30">
        <v>10.25</v>
      </c>
    </row>
    <row r="4" spans="1:13" x14ac:dyDescent="0.2">
      <c r="A4" s="29" t="s">
        <v>151</v>
      </c>
      <c r="B4" s="30">
        <v>33.49</v>
      </c>
      <c r="C4" s="30">
        <v>4.1900000000000004</v>
      </c>
      <c r="D4" s="30">
        <v>4.1900000000000004</v>
      </c>
      <c r="E4" s="30">
        <v>4.1900000000000004</v>
      </c>
      <c r="F4" s="30">
        <v>4.1900000000000004</v>
      </c>
      <c r="G4" s="30">
        <v>4.1900000000000004</v>
      </c>
      <c r="H4" s="30">
        <v>4.1900000000000004</v>
      </c>
      <c r="I4" s="30">
        <v>4.1900000000000004</v>
      </c>
      <c r="J4" s="30">
        <v>4.1900000000000004</v>
      </c>
      <c r="K4" s="30"/>
      <c r="L4" s="30"/>
      <c r="M4" s="30"/>
    </row>
    <row r="5" spans="1:13" x14ac:dyDescent="0.2">
      <c r="A5" s="29" t="s">
        <v>152</v>
      </c>
      <c r="B5" s="30">
        <v>156.75</v>
      </c>
      <c r="C5" s="30">
        <v>19.600000000000001</v>
      </c>
      <c r="D5" s="30">
        <v>19.600000000000001</v>
      </c>
      <c r="E5" s="30">
        <v>19.600000000000001</v>
      </c>
      <c r="F5" s="30">
        <v>19.600000000000001</v>
      </c>
      <c r="G5" s="30">
        <v>19.600000000000001</v>
      </c>
      <c r="H5" s="30">
        <v>19.600000000000001</v>
      </c>
      <c r="I5" s="30">
        <v>19.600000000000001</v>
      </c>
      <c r="J5" s="30">
        <v>19.600000000000001</v>
      </c>
      <c r="K5" s="30"/>
      <c r="L5" s="30"/>
      <c r="M5" s="30"/>
    </row>
    <row r="6" spans="1:13" x14ac:dyDescent="0.2">
      <c r="A6" s="29" t="s">
        <v>152</v>
      </c>
      <c r="B6" s="30">
        <v>63.57</v>
      </c>
      <c r="C6" s="30"/>
      <c r="D6" s="30"/>
      <c r="E6" s="30"/>
      <c r="F6" s="30"/>
      <c r="G6" s="30"/>
      <c r="H6" s="30"/>
      <c r="I6" s="30"/>
      <c r="J6" s="30"/>
      <c r="K6" s="30">
        <v>10.6</v>
      </c>
      <c r="L6" s="30">
        <v>10.6</v>
      </c>
      <c r="M6" s="30">
        <v>10.6</v>
      </c>
    </row>
    <row r="7" spans="1:13" s="34" customFormat="1" x14ac:dyDescent="0.2">
      <c r="A7" s="32" t="s">
        <v>21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>
        <v>20.85</v>
      </c>
    </row>
    <row r="8" spans="1:13" x14ac:dyDescent="0.2">
      <c r="A8" s="29" t="s">
        <v>22</v>
      </c>
      <c r="B8" s="30">
        <v>138.58000000000001</v>
      </c>
      <c r="C8" s="30">
        <v>17.329999999999998</v>
      </c>
      <c r="D8" s="30">
        <v>17.329999999999998</v>
      </c>
      <c r="E8" s="30">
        <v>17.329999999999998</v>
      </c>
      <c r="F8" s="30">
        <v>17.329999999999998</v>
      </c>
      <c r="G8" s="30">
        <v>17.329999999999998</v>
      </c>
      <c r="H8" s="30">
        <v>17.329999999999998</v>
      </c>
      <c r="I8" s="30">
        <v>17.329999999999998</v>
      </c>
      <c r="J8" s="30">
        <v>17.329999999999998</v>
      </c>
      <c r="K8" s="30"/>
      <c r="L8" s="30"/>
      <c r="M8" s="30"/>
    </row>
    <row r="9" spans="1:13" x14ac:dyDescent="0.2">
      <c r="A9" s="29" t="s">
        <v>23</v>
      </c>
      <c r="B9" s="30"/>
      <c r="C9" s="30"/>
      <c r="D9" s="30"/>
      <c r="E9" s="30"/>
      <c r="F9" s="30"/>
      <c r="G9" s="30"/>
      <c r="H9" s="30"/>
      <c r="I9" s="30"/>
      <c r="J9" s="30"/>
      <c r="K9" s="30">
        <v>9.65</v>
      </c>
      <c r="L9" s="30">
        <v>9.65</v>
      </c>
      <c r="M9" s="30">
        <v>9.65</v>
      </c>
    </row>
    <row r="10" spans="1:13" s="34" customFormat="1" x14ac:dyDescent="0.2">
      <c r="A10" s="32" t="s">
        <v>24</v>
      </c>
      <c r="B10" s="33"/>
      <c r="C10" s="33"/>
      <c r="D10" s="33"/>
      <c r="E10" s="33"/>
      <c r="F10" s="33"/>
      <c r="G10" s="33"/>
      <c r="H10" s="33">
        <v>79.13</v>
      </c>
      <c r="I10" s="33">
        <v>79.13</v>
      </c>
      <c r="J10" s="33">
        <v>79.13</v>
      </c>
      <c r="K10" s="33">
        <v>30.5</v>
      </c>
      <c r="L10" s="33">
        <v>30.5</v>
      </c>
      <c r="M10" s="33"/>
    </row>
    <row r="11" spans="1:13" s="34" customFormat="1" x14ac:dyDescent="0.2">
      <c r="A11" s="32" t="s">
        <v>61</v>
      </c>
      <c r="B11" s="33"/>
      <c r="C11" s="33"/>
      <c r="D11" s="33"/>
      <c r="E11" s="33">
        <v>79.13</v>
      </c>
      <c r="F11" s="33"/>
      <c r="G11" s="33"/>
      <c r="H11" s="33"/>
      <c r="I11" s="33"/>
      <c r="J11" s="33"/>
      <c r="K11" s="33"/>
      <c r="L11" s="33"/>
      <c r="M11" s="33"/>
    </row>
    <row r="12" spans="1:13" x14ac:dyDescent="0.2">
      <c r="A12" s="29" t="s">
        <v>62</v>
      </c>
      <c r="B12" s="30">
        <v>176.39</v>
      </c>
      <c r="C12" s="30">
        <v>22.05</v>
      </c>
      <c r="D12" s="30">
        <v>22.05</v>
      </c>
      <c r="E12" s="30">
        <v>22.05</v>
      </c>
      <c r="F12" s="30">
        <v>22.05</v>
      </c>
      <c r="G12" s="30">
        <v>22.05</v>
      </c>
      <c r="H12" s="30">
        <v>22.05</v>
      </c>
      <c r="I12" s="30">
        <v>22.05</v>
      </c>
      <c r="J12" s="30">
        <v>22.05</v>
      </c>
      <c r="K12" s="30"/>
      <c r="L12" s="30"/>
      <c r="M12" s="30"/>
    </row>
    <row r="13" spans="1:13" x14ac:dyDescent="0.2">
      <c r="A13" s="29" t="s">
        <v>62</v>
      </c>
      <c r="B13" s="30">
        <v>30.27</v>
      </c>
      <c r="C13" s="30"/>
      <c r="D13" s="30"/>
      <c r="E13" s="30"/>
      <c r="F13" s="30"/>
      <c r="G13" s="30"/>
      <c r="H13" s="30"/>
      <c r="I13" s="30"/>
      <c r="J13" s="30"/>
      <c r="K13" s="30">
        <v>5.05</v>
      </c>
      <c r="L13" s="30">
        <v>5.05</v>
      </c>
      <c r="M13" s="30">
        <v>5.05</v>
      </c>
    </row>
    <row r="14" spans="1:13" s="34" customFormat="1" x14ac:dyDescent="0.2">
      <c r="A14" s="32" t="s">
        <v>63</v>
      </c>
      <c r="B14" s="33"/>
      <c r="C14" s="33"/>
      <c r="D14" s="33"/>
      <c r="E14" s="33"/>
      <c r="F14" s="33">
        <v>101.18</v>
      </c>
      <c r="G14" s="33"/>
      <c r="H14" s="33"/>
      <c r="I14" s="33"/>
      <c r="J14" s="33"/>
      <c r="K14" s="33"/>
      <c r="L14" s="33"/>
      <c r="M14" s="33"/>
    </row>
    <row r="15" spans="1:13" x14ac:dyDescent="0.2">
      <c r="A15" s="29" t="s">
        <v>64</v>
      </c>
      <c r="B15" s="30">
        <v>61</v>
      </c>
      <c r="C15" s="30"/>
      <c r="D15" s="30"/>
      <c r="E15" s="30"/>
      <c r="F15" s="30"/>
      <c r="G15" s="30"/>
      <c r="H15" s="30"/>
      <c r="I15" s="30"/>
      <c r="J15" s="30"/>
      <c r="K15" s="30">
        <v>10.17</v>
      </c>
      <c r="L15" s="30">
        <v>10.17</v>
      </c>
      <c r="M15" s="30">
        <v>10.17</v>
      </c>
    </row>
    <row r="16" spans="1:13" x14ac:dyDescent="0.2">
      <c r="A16" s="29" t="s">
        <v>64</v>
      </c>
      <c r="B16" s="30">
        <v>146.02000000000001</v>
      </c>
      <c r="C16" s="30">
        <v>17.059999999999999</v>
      </c>
      <c r="D16" s="30">
        <v>17.059999999999999</v>
      </c>
      <c r="E16" s="30">
        <v>17.059999999999999</v>
      </c>
      <c r="F16" s="30">
        <v>17.059999999999999</v>
      </c>
      <c r="G16" s="30">
        <v>17.059999999999999</v>
      </c>
      <c r="H16" s="30">
        <v>17.059999999999999</v>
      </c>
      <c r="I16" s="30">
        <v>17.059999999999999</v>
      </c>
      <c r="J16" s="30">
        <v>17.059999999999999</v>
      </c>
      <c r="K16" s="30"/>
      <c r="L16" s="30"/>
      <c r="M16" s="30"/>
    </row>
    <row r="17" spans="1:13" x14ac:dyDescent="0.2">
      <c r="A17" s="29" t="s">
        <v>66</v>
      </c>
      <c r="B17" s="30">
        <v>163.65</v>
      </c>
      <c r="C17" s="30">
        <v>18.8</v>
      </c>
      <c r="D17" s="30">
        <v>18.8</v>
      </c>
      <c r="E17" s="30">
        <v>18.8</v>
      </c>
      <c r="F17" s="30">
        <v>18.8</v>
      </c>
      <c r="G17" s="30">
        <v>18.8</v>
      </c>
      <c r="H17" s="30">
        <v>18.8</v>
      </c>
      <c r="I17" s="30">
        <v>18.8</v>
      </c>
      <c r="J17" s="30">
        <v>18.8</v>
      </c>
      <c r="K17" s="30"/>
      <c r="L17" s="30"/>
      <c r="M17" s="30"/>
    </row>
    <row r="18" spans="1:13" x14ac:dyDescent="0.2">
      <c r="A18" s="29" t="s">
        <v>66</v>
      </c>
      <c r="B18" s="30"/>
      <c r="C18" s="30"/>
      <c r="D18" s="30"/>
      <c r="E18" s="30"/>
      <c r="F18" s="30"/>
      <c r="G18" s="30"/>
      <c r="H18" s="30"/>
      <c r="I18" s="30"/>
      <c r="J18" s="30"/>
      <c r="K18" s="30">
        <v>11.26</v>
      </c>
      <c r="L18" s="30">
        <v>11.26</v>
      </c>
      <c r="M18" s="30">
        <v>11.26</v>
      </c>
    </row>
    <row r="19" spans="1:13" s="34" customFormat="1" x14ac:dyDescent="0.2">
      <c r="A19" s="32" t="s">
        <v>67</v>
      </c>
      <c r="B19" s="33"/>
      <c r="C19" s="33">
        <v>137.04</v>
      </c>
      <c r="D19" s="33">
        <v>137.04</v>
      </c>
      <c r="E19" s="33"/>
      <c r="F19" s="33"/>
      <c r="G19" s="33">
        <v>137.04</v>
      </c>
      <c r="H19" s="33"/>
      <c r="I19" s="33"/>
      <c r="J19" s="33"/>
      <c r="K19" s="33"/>
      <c r="L19" s="33"/>
      <c r="M19" s="33"/>
    </row>
    <row r="20" spans="1:13" x14ac:dyDescent="0.2">
      <c r="A20" s="29" t="s">
        <v>90</v>
      </c>
      <c r="B20" s="30">
        <v>288.19</v>
      </c>
      <c r="C20" s="30">
        <f>B20/8</f>
        <v>36.02375</v>
      </c>
      <c r="D20" s="30">
        <v>36.020000000000003</v>
      </c>
      <c r="E20" s="30">
        <v>36.020000000000003</v>
      </c>
      <c r="F20" s="30">
        <v>36.020000000000003</v>
      </c>
      <c r="G20" s="30">
        <v>36.020000000000003</v>
      </c>
      <c r="H20" s="30">
        <v>36.020000000000003</v>
      </c>
      <c r="I20" s="30">
        <v>36.020000000000003</v>
      </c>
      <c r="J20" s="30">
        <v>36.020000000000003</v>
      </c>
      <c r="K20" s="30"/>
      <c r="L20" s="30"/>
      <c r="M20" s="30"/>
    </row>
    <row r="21" spans="1:13" x14ac:dyDescent="0.2">
      <c r="A21" s="29" t="s">
        <v>90</v>
      </c>
      <c r="B21" s="30">
        <v>84.41</v>
      </c>
      <c r="C21" s="30"/>
      <c r="D21" s="30"/>
      <c r="E21" s="30"/>
      <c r="F21" s="30"/>
      <c r="G21" s="30"/>
      <c r="H21" s="30"/>
      <c r="I21" s="30"/>
      <c r="J21" s="30"/>
      <c r="K21" s="30">
        <f>B21/3</f>
        <v>28.136666666666667</v>
      </c>
      <c r="L21" s="30">
        <v>28.14</v>
      </c>
      <c r="M21" s="30">
        <v>28.14</v>
      </c>
    </row>
    <row r="22" spans="1:13" x14ac:dyDescent="0.2">
      <c r="A22" s="29" t="s">
        <v>83</v>
      </c>
      <c r="B22" s="30">
        <v>55.33</v>
      </c>
      <c r="C22" s="30"/>
      <c r="D22" s="30"/>
      <c r="E22" s="30"/>
      <c r="F22" s="30"/>
      <c r="G22" s="30"/>
      <c r="H22" s="30"/>
      <c r="I22" s="30"/>
      <c r="J22" s="30"/>
      <c r="K22" s="30">
        <v>9.23</v>
      </c>
      <c r="L22" s="30">
        <v>9.23</v>
      </c>
      <c r="M22" s="30">
        <v>9.23</v>
      </c>
    </row>
    <row r="23" spans="1:13" x14ac:dyDescent="0.2">
      <c r="A23" s="29" t="s">
        <v>83</v>
      </c>
      <c r="B23" s="30">
        <v>160.28</v>
      </c>
      <c r="C23" s="30">
        <v>18.78</v>
      </c>
      <c r="D23" s="30">
        <v>18.78</v>
      </c>
      <c r="E23" s="30">
        <v>18.78</v>
      </c>
      <c r="F23" s="30">
        <v>18.78</v>
      </c>
      <c r="G23" s="30">
        <v>18.78</v>
      </c>
      <c r="H23" s="30">
        <v>18.78</v>
      </c>
      <c r="I23" s="30">
        <v>18.78</v>
      </c>
      <c r="J23" s="30">
        <v>18.78</v>
      </c>
      <c r="K23" s="30"/>
      <c r="L23" s="30"/>
      <c r="M23" s="30"/>
    </row>
    <row r="24" spans="1:13" s="34" customFormat="1" x14ac:dyDescent="0.2">
      <c r="A24" s="32" t="s">
        <v>79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>
        <f>SUM(M9:M22)</f>
        <v>73.5</v>
      </c>
    </row>
    <row r="25" spans="1:13" x14ac:dyDescent="0.2">
      <c r="A25" s="29" t="s">
        <v>39</v>
      </c>
      <c r="B25" s="30">
        <v>50.54</v>
      </c>
      <c r="C25" s="30"/>
      <c r="D25" s="30"/>
      <c r="E25" s="30"/>
      <c r="F25" s="30"/>
      <c r="G25" s="30"/>
      <c r="H25" s="30"/>
      <c r="I25" s="30"/>
      <c r="J25" s="30"/>
      <c r="K25" s="30">
        <v>8.43</v>
      </c>
      <c r="L25" s="30">
        <v>8.43</v>
      </c>
      <c r="M25" s="30">
        <v>8.43</v>
      </c>
    </row>
    <row r="26" spans="1:13" s="44" customFormat="1" x14ac:dyDescent="0.2">
      <c r="A26" s="29" t="s">
        <v>39</v>
      </c>
      <c r="B26" s="30">
        <v>143.1</v>
      </c>
      <c r="C26" s="30">
        <v>14.39</v>
      </c>
      <c r="D26" s="30">
        <v>14.39</v>
      </c>
      <c r="E26" s="30">
        <v>14.39</v>
      </c>
      <c r="F26" s="30">
        <v>14.39</v>
      </c>
      <c r="G26" s="30">
        <v>14.39</v>
      </c>
      <c r="H26" s="30">
        <v>14.39</v>
      </c>
      <c r="I26" s="30">
        <v>14.39</v>
      </c>
      <c r="J26" s="30">
        <v>14.39</v>
      </c>
      <c r="K26" s="30"/>
      <c r="L26" s="30"/>
      <c r="M26" s="30"/>
    </row>
    <row r="27" spans="1:13" x14ac:dyDescent="0.2">
      <c r="A27" s="42" t="s">
        <v>40</v>
      </c>
      <c r="B27" s="43"/>
      <c r="C27" s="43"/>
      <c r="D27" s="43"/>
      <c r="E27" s="43"/>
      <c r="F27" s="43"/>
      <c r="G27" s="43"/>
      <c r="H27" s="43">
        <f>SUM(H12:H26)</f>
        <v>127.10000000000001</v>
      </c>
      <c r="I27" s="43">
        <f>SUM(I12:I26)</f>
        <v>127.10000000000001</v>
      </c>
      <c r="J27" s="43">
        <f>SUM(J12:J26)</f>
        <v>127.10000000000001</v>
      </c>
      <c r="K27" s="43">
        <f>SUM(K13:K26)</f>
        <v>72.276666666666671</v>
      </c>
      <c r="L27" s="43">
        <f>SUM(L11:L26)</f>
        <v>72.28</v>
      </c>
      <c r="M27" s="43"/>
    </row>
    <row r="28" spans="1:13" x14ac:dyDescent="0.2">
      <c r="A28" s="29" t="s">
        <v>28</v>
      </c>
      <c r="B28" s="30">
        <v>177.9</v>
      </c>
      <c r="C28" s="30">
        <v>22.24</v>
      </c>
      <c r="D28" s="30">
        <v>22.24</v>
      </c>
      <c r="E28" s="30">
        <v>22.24</v>
      </c>
      <c r="F28" s="30">
        <v>22.24</v>
      </c>
      <c r="G28" s="30">
        <v>22.24</v>
      </c>
      <c r="H28" s="30">
        <v>22.24</v>
      </c>
      <c r="I28" s="30">
        <v>22.24</v>
      </c>
      <c r="J28" s="30">
        <v>22.24</v>
      </c>
      <c r="K28" s="30"/>
      <c r="L28" s="30"/>
      <c r="M28" s="30"/>
    </row>
    <row r="29" spans="1:13" s="44" customFormat="1" x14ac:dyDescent="0.2">
      <c r="A29" s="29" t="s">
        <v>28</v>
      </c>
      <c r="B29" s="30">
        <v>63.05</v>
      </c>
      <c r="C29" s="30"/>
      <c r="D29" s="30"/>
      <c r="E29" s="30"/>
      <c r="F29" s="30"/>
      <c r="G29" s="30"/>
      <c r="H29" s="30"/>
      <c r="I29" s="30"/>
      <c r="J29" s="30"/>
      <c r="K29" s="30">
        <v>10.51</v>
      </c>
      <c r="L29" s="30">
        <v>10.51</v>
      </c>
      <c r="M29" s="30">
        <v>10.51</v>
      </c>
    </row>
    <row r="30" spans="1:13" x14ac:dyDescent="0.2">
      <c r="A30" s="42" t="s">
        <v>29</v>
      </c>
      <c r="B30" s="43"/>
      <c r="C30" s="43"/>
      <c r="D30" s="43"/>
      <c r="E30" s="43">
        <f>SUM(E12:E28)</f>
        <v>149.34</v>
      </c>
      <c r="F30" s="43">
        <f>SUM(F16:F28)</f>
        <v>127.28999999999999</v>
      </c>
      <c r="G30" s="43"/>
      <c r="H30" s="43"/>
      <c r="I30" s="43"/>
      <c r="J30" s="43"/>
      <c r="K30" s="43"/>
      <c r="L30" s="43"/>
      <c r="M30" s="43"/>
    </row>
    <row r="31" spans="1:13" x14ac:dyDescent="0.2">
      <c r="A31" s="29" t="s">
        <v>143</v>
      </c>
      <c r="B31" s="30">
        <v>65.930000000000007</v>
      </c>
      <c r="C31" s="30"/>
      <c r="D31" s="30"/>
      <c r="E31" s="30"/>
      <c r="F31" s="30"/>
      <c r="G31" s="30"/>
      <c r="H31" s="30"/>
      <c r="I31" s="30"/>
      <c r="J31" s="30"/>
      <c r="K31" s="30">
        <v>10.99</v>
      </c>
      <c r="L31" s="30">
        <v>10.99</v>
      </c>
      <c r="M31" s="30">
        <v>10.99</v>
      </c>
    </row>
    <row r="32" spans="1:13" x14ac:dyDescent="0.2">
      <c r="A32" s="29" t="s">
        <v>143</v>
      </c>
      <c r="B32" s="30">
        <v>182.33</v>
      </c>
      <c r="C32" s="30">
        <v>22.79</v>
      </c>
      <c r="D32" s="30">
        <v>22.79</v>
      </c>
      <c r="E32" s="30">
        <v>22.79</v>
      </c>
      <c r="F32" s="30">
        <v>22.79</v>
      </c>
      <c r="G32" s="30">
        <v>22.79</v>
      </c>
      <c r="H32" s="30">
        <v>22.79</v>
      </c>
      <c r="I32" s="30">
        <v>22.79</v>
      </c>
      <c r="J32" s="30">
        <v>22.79</v>
      </c>
      <c r="K32" s="30"/>
      <c r="L32" s="30"/>
      <c r="M32" s="30"/>
    </row>
    <row r="33" spans="1:13" x14ac:dyDescent="0.2">
      <c r="A33" s="29" t="s">
        <v>133</v>
      </c>
      <c r="B33" s="30">
        <v>206.34</v>
      </c>
      <c r="C33" s="30">
        <v>25.8</v>
      </c>
      <c r="D33" s="30">
        <v>25.8</v>
      </c>
      <c r="E33" s="30">
        <v>25.8</v>
      </c>
      <c r="F33" s="30">
        <v>25.8</v>
      </c>
      <c r="G33" s="30">
        <v>25.8</v>
      </c>
      <c r="H33" s="30">
        <v>25.8</v>
      </c>
      <c r="I33" s="30">
        <v>25.8</v>
      </c>
      <c r="J33" s="30">
        <v>25.8</v>
      </c>
      <c r="K33" s="30"/>
      <c r="L33" s="30"/>
      <c r="M33" s="30"/>
    </row>
    <row r="34" spans="1:13" s="46" customFormat="1" x14ac:dyDescent="0.2">
      <c r="A34" s="29" t="s">
        <v>133</v>
      </c>
      <c r="B34" s="30">
        <v>73.39</v>
      </c>
      <c r="C34" s="30"/>
      <c r="D34" s="30"/>
      <c r="E34" s="30"/>
      <c r="F34" s="30"/>
      <c r="G34" s="30"/>
      <c r="H34" s="30"/>
      <c r="I34" s="30"/>
      <c r="J34" s="30"/>
      <c r="K34" s="30">
        <v>12.23</v>
      </c>
      <c r="L34" s="30">
        <v>12.23</v>
      </c>
      <c r="M34" s="30">
        <v>12.23</v>
      </c>
    </row>
    <row r="35" spans="1:13" x14ac:dyDescent="0.2">
      <c r="A35" s="47" t="s">
        <v>27</v>
      </c>
      <c r="B35" s="48"/>
      <c r="C35" s="48">
        <f>SUM(C20:C34)</f>
        <v>140.02375000000001</v>
      </c>
      <c r="D35" s="48">
        <f>SUM(D20:D34)</f>
        <v>140.02000000000001</v>
      </c>
      <c r="E35" s="48"/>
      <c r="F35" s="48"/>
      <c r="G35" s="48">
        <f>SUM(G20:G34)</f>
        <v>140.02000000000001</v>
      </c>
      <c r="H35" s="48"/>
      <c r="I35" s="48"/>
      <c r="J35" s="48"/>
      <c r="K35" s="48"/>
      <c r="L35" s="48"/>
      <c r="M35" s="48">
        <f>SUM(M25:M34)</f>
        <v>42.16</v>
      </c>
    </row>
    <row r="36" spans="1:13" x14ac:dyDescent="0.2">
      <c r="A36" s="29" t="s">
        <v>50</v>
      </c>
      <c r="B36" s="30">
        <v>303.89999999999998</v>
      </c>
      <c r="C36" s="30">
        <v>36.9</v>
      </c>
      <c r="D36" s="30">
        <v>36.9</v>
      </c>
      <c r="E36" s="30">
        <v>36.9</v>
      </c>
      <c r="F36" s="30">
        <v>36.9</v>
      </c>
      <c r="G36" s="30">
        <v>36.9</v>
      </c>
      <c r="H36" s="30">
        <v>36.9</v>
      </c>
      <c r="I36" s="30">
        <v>36.9</v>
      </c>
      <c r="J36" s="30">
        <v>36.9</v>
      </c>
      <c r="K36" s="30"/>
      <c r="L36" s="30"/>
      <c r="M36" s="30"/>
    </row>
    <row r="37" spans="1:13" x14ac:dyDescent="0.2">
      <c r="A37" s="29" t="s">
        <v>120</v>
      </c>
      <c r="B37" s="29">
        <v>82.46</v>
      </c>
      <c r="C37" s="29"/>
      <c r="D37" s="29"/>
      <c r="E37" s="29"/>
      <c r="F37" s="29"/>
      <c r="G37" s="29"/>
      <c r="H37" s="29"/>
      <c r="I37" s="29"/>
      <c r="J37" s="29"/>
      <c r="K37" s="29">
        <v>13.75</v>
      </c>
      <c r="L37" s="29">
        <v>13.75</v>
      </c>
      <c r="M37" s="29">
        <v>13.75</v>
      </c>
    </row>
    <row r="38" spans="1:13" s="36" customFormat="1" x14ac:dyDescent="0.2">
      <c r="A38" s="35" t="s">
        <v>84</v>
      </c>
      <c r="B38" s="35" t="s">
        <v>85</v>
      </c>
      <c r="C38" s="35" t="s">
        <v>86</v>
      </c>
      <c r="D38" s="35" t="s">
        <v>87</v>
      </c>
      <c r="E38" s="35" t="s">
        <v>88</v>
      </c>
      <c r="F38" s="35" t="s">
        <v>89</v>
      </c>
      <c r="G38" s="35" t="s">
        <v>115</v>
      </c>
      <c r="H38" s="35" t="s">
        <v>116</v>
      </c>
      <c r="I38" s="35" t="s">
        <v>117</v>
      </c>
      <c r="J38" s="35" t="s">
        <v>146</v>
      </c>
      <c r="K38" s="35" t="s">
        <v>147</v>
      </c>
      <c r="L38" s="35" t="s">
        <v>148</v>
      </c>
      <c r="M38" s="35" t="s">
        <v>149</v>
      </c>
    </row>
    <row r="39" spans="1:13" x14ac:dyDescent="0.2">
      <c r="A39" s="29" t="s">
        <v>119</v>
      </c>
      <c r="B39" s="30">
        <v>200.59</v>
      </c>
      <c r="C39" s="30">
        <v>24.35</v>
      </c>
      <c r="D39" s="30">
        <v>24.35</v>
      </c>
      <c r="E39" s="30">
        <v>24.35</v>
      </c>
      <c r="F39" s="30">
        <v>24.35</v>
      </c>
      <c r="G39" s="30">
        <v>24.35</v>
      </c>
      <c r="H39" s="30">
        <v>24.35</v>
      </c>
      <c r="I39" s="30">
        <v>24.35</v>
      </c>
      <c r="J39" s="30">
        <v>24.35</v>
      </c>
      <c r="K39" s="30"/>
      <c r="L39" s="30"/>
      <c r="M39" s="30"/>
    </row>
    <row r="40" spans="1:13" s="55" customFormat="1" x14ac:dyDescent="0.2">
      <c r="A40" s="29" t="s">
        <v>125</v>
      </c>
      <c r="B40" s="30">
        <v>63.99</v>
      </c>
      <c r="C40" s="30"/>
      <c r="D40" s="30"/>
      <c r="E40" s="30"/>
      <c r="F40" s="30"/>
      <c r="G40" s="30"/>
      <c r="H40" s="30"/>
      <c r="I40" s="30"/>
      <c r="J40" s="30"/>
      <c r="K40" s="30">
        <v>10.67</v>
      </c>
      <c r="L40" s="30">
        <v>10.67</v>
      </c>
      <c r="M40" s="30">
        <v>10.67</v>
      </c>
    </row>
    <row r="41" spans="1:13" x14ac:dyDescent="0.2">
      <c r="A41" s="53" t="s">
        <v>41</v>
      </c>
      <c r="B41" s="54"/>
      <c r="C41" s="54"/>
      <c r="D41" s="54"/>
      <c r="E41" s="54"/>
      <c r="F41" s="54"/>
      <c r="G41" s="54"/>
      <c r="H41" s="54"/>
      <c r="I41" s="54">
        <f>SUM(I28:I39)</f>
        <v>132.07999999999998</v>
      </c>
      <c r="J41" s="54"/>
      <c r="K41" s="54"/>
      <c r="L41" s="54"/>
      <c r="M41" s="54"/>
    </row>
    <row r="42" spans="1:13" x14ac:dyDescent="0.2">
      <c r="A42" s="29" t="s">
        <v>30</v>
      </c>
      <c r="B42" s="30">
        <v>185.46</v>
      </c>
      <c r="C42" s="30">
        <v>22.36</v>
      </c>
      <c r="D42" s="30">
        <v>22.36</v>
      </c>
      <c r="E42" s="30">
        <v>22.36</v>
      </c>
      <c r="F42" s="30">
        <v>22.36</v>
      </c>
      <c r="G42" s="30">
        <v>22.36</v>
      </c>
      <c r="H42" s="30">
        <v>22.36</v>
      </c>
      <c r="I42" s="30">
        <v>22.36</v>
      </c>
      <c r="J42" s="30">
        <v>22.36</v>
      </c>
      <c r="K42" s="30"/>
      <c r="L42" s="30"/>
      <c r="M42" s="30"/>
    </row>
    <row r="43" spans="1:13" x14ac:dyDescent="0.2">
      <c r="A43" s="29" t="s">
        <v>110</v>
      </c>
      <c r="B43" s="30">
        <v>104.21</v>
      </c>
      <c r="C43" s="30"/>
      <c r="D43" s="30"/>
      <c r="E43" s="30"/>
      <c r="F43" s="30"/>
      <c r="G43" s="30"/>
      <c r="H43" s="30"/>
      <c r="I43" s="30"/>
      <c r="J43" s="30"/>
      <c r="K43" s="30">
        <v>17.37</v>
      </c>
      <c r="L43" s="30">
        <v>17.37</v>
      </c>
      <c r="M43" s="30">
        <v>17.37</v>
      </c>
    </row>
    <row r="44" spans="1:13" s="58" customFormat="1" x14ac:dyDescent="0.2">
      <c r="A44" s="57" t="s">
        <v>111</v>
      </c>
      <c r="B44" s="56"/>
      <c r="C44" s="56"/>
      <c r="D44" s="56"/>
      <c r="E44" s="56"/>
      <c r="F44" s="56"/>
      <c r="G44" s="56"/>
      <c r="H44" s="56">
        <f>SUM(H28:H43)</f>
        <v>154.44</v>
      </c>
      <c r="I44" s="56"/>
      <c r="J44" s="56">
        <f>SUM(J28:J43)</f>
        <v>154.44</v>
      </c>
      <c r="K44" s="56">
        <f>SUM(K28:K43)</f>
        <v>75.52000000000001</v>
      </c>
      <c r="L44" s="56">
        <f>SUM(L28:L43)</f>
        <v>75.52000000000001</v>
      </c>
      <c r="M44" s="56"/>
    </row>
    <row r="45" spans="1:13" x14ac:dyDescent="0.2">
      <c r="A45" s="29" t="s">
        <v>52</v>
      </c>
      <c r="B45" s="30">
        <v>43.12</v>
      </c>
      <c r="C45" s="30"/>
      <c r="D45" s="30"/>
      <c r="E45" s="30"/>
      <c r="F45" s="30"/>
      <c r="G45" s="30"/>
      <c r="H45" s="30"/>
      <c r="I45" s="30"/>
      <c r="J45" s="30"/>
      <c r="K45" s="30">
        <v>7.19</v>
      </c>
      <c r="L45" s="30">
        <v>7.19</v>
      </c>
      <c r="M45" s="30">
        <v>7.19</v>
      </c>
    </row>
    <row r="46" spans="1:13" x14ac:dyDescent="0.2">
      <c r="A46" s="29" t="s">
        <v>60</v>
      </c>
      <c r="B46" s="30">
        <v>253.73</v>
      </c>
      <c r="C46" s="30">
        <v>31.49</v>
      </c>
      <c r="D46" s="30">
        <v>31.49</v>
      </c>
      <c r="E46" s="30">
        <v>31.49</v>
      </c>
      <c r="F46" s="30">
        <v>31.49</v>
      </c>
      <c r="G46" s="30">
        <v>31.49</v>
      </c>
      <c r="H46" s="30">
        <v>31.49</v>
      </c>
      <c r="I46" s="30">
        <v>31.49</v>
      </c>
      <c r="J46" s="30">
        <v>31.49</v>
      </c>
      <c r="K46" s="30"/>
      <c r="L46" s="30"/>
      <c r="M46" s="30"/>
    </row>
    <row r="47" spans="1:13" s="58" customFormat="1" x14ac:dyDescent="0.2">
      <c r="A47" s="57" t="s">
        <v>53</v>
      </c>
      <c r="B47" s="56"/>
      <c r="C47" s="56"/>
      <c r="D47" s="56">
        <f>D36+D39+D42+D46</f>
        <v>115.1</v>
      </c>
      <c r="E47" s="56">
        <f>E32+E33+E36+E39+E42+E46</f>
        <v>163.69</v>
      </c>
      <c r="F47" s="56">
        <f>F32+F33+F36+F39+F42+F46</f>
        <v>163.69</v>
      </c>
      <c r="G47" s="56"/>
      <c r="H47" s="56"/>
      <c r="I47" s="56"/>
      <c r="J47" s="56"/>
      <c r="K47" s="56"/>
      <c r="L47" s="56"/>
      <c r="M47" s="56"/>
    </row>
    <row r="48" spans="1:13" x14ac:dyDescent="0.2">
      <c r="A48" s="29" t="s">
        <v>49</v>
      </c>
      <c r="B48" s="30">
        <v>170.1</v>
      </c>
      <c r="C48" s="30">
        <v>21.27</v>
      </c>
      <c r="D48" s="30">
        <v>21.27</v>
      </c>
      <c r="E48" s="30">
        <v>21.27</v>
      </c>
      <c r="F48" s="30">
        <v>21.27</v>
      </c>
      <c r="G48" s="30">
        <v>21.27</v>
      </c>
      <c r="H48" s="30">
        <v>21.27</v>
      </c>
      <c r="I48" s="30">
        <v>21.27</v>
      </c>
      <c r="J48" s="30">
        <v>21.27</v>
      </c>
      <c r="K48" s="30"/>
      <c r="L48" s="30"/>
      <c r="M48" s="30"/>
    </row>
    <row r="49" spans="1:13" x14ac:dyDescent="0.2">
      <c r="A49" s="29" t="s">
        <v>49</v>
      </c>
      <c r="B49" s="30">
        <v>71.47</v>
      </c>
      <c r="C49" s="30"/>
      <c r="D49" s="30"/>
      <c r="E49" s="30"/>
      <c r="F49" s="30"/>
      <c r="G49" s="30"/>
      <c r="H49" s="30"/>
      <c r="I49" s="30"/>
      <c r="J49" s="30"/>
      <c r="K49" s="30">
        <v>11.92</v>
      </c>
      <c r="L49" s="30">
        <v>11.92</v>
      </c>
      <c r="M49" s="30">
        <v>11.92</v>
      </c>
    </row>
    <row r="50" spans="1:13" x14ac:dyDescent="0.2">
      <c r="A50" s="29" t="s">
        <v>134</v>
      </c>
      <c r="B50" s="30">
        <v>152.63999999999999</v>
      </c>
      <c r="C50" s="30">
        <v>19.079999999999998</v>
      </c>
      <c r="D50" s="30">
        <v>19.079999999999998</v>
      </c>
      <c r="E50" s="30">
        <v>19.079999999999998</v>
      </c>
      <c r="F50" s="30">
        <v>19.079999999999998</v>
      </c>
      <c r="G50" s="30">
        <v>19.079999999999998</v>
      </c>
      <c r="H50" s="30">
        <v>19.079999999999998</v>
      </c>
      <c r="I50" s="30">
        <v>19.079999999999998</v>
      </c>
      <c r="J50" s="30">
        <v>19.079999999999998</v>
      </c>
      <c r="K50" s="30"/>
      <c r="L50" s="30"/>
      <c r="M50" s="30"/>
    </row>
    <row r="51" spans="1:13" x14ac:dyDescent="0.2">
      <c r="A51" s="29" t="s">
        <v>135</v>
      </c>
      <c r="B51" s="30">
        <v>75</v>
      </c>
      <c r="C51" s="30"/>
      <c r="D51" s="30"/>
      <c r="E51" s="30"/>
      <c r="F51" s="30"/>
      <c r="G51" s="30"/>
      <c r="H51" s="30"/>
      <c r="I51" s="30"/>
      <c r="J51" s="30"/>
      <c r="K51" s="30">
        <v>12.5</v>
      </c>
      <c r="L51" s="30">
        <v>12.5</v>
      </c>
      <c r="M51" s="30">
        <v>12.5</v>
      </c>
    </row>
    <row r="52" spans="1:13" s="65" customFormat="1" x14ac:dyDescent="0.2">
      <c r="A52" s="63" t="s">
        <v>126</v>
      </c>
      <c r="B52" s="64"/>
      <c r="C52" s="64">
        <f>SUM(C36:C51)</f>
        <v>155.44999999999999</v>
      </c>
      <c r="D52" s="64"/>
      <c r="E52" s="64"/>
      <c r="F52" s="64"/>
      <c r="G52" s="64">
        <f>SUM(G36:G51)</f>
        <v>155.44999999999999</v>
      </c>
      <c r="H52" s="64"/>
      <c r="I52" s="64"/>
      <c r="J52" s="64"/>
      <c r="K52" s="64"/>
      <c r="L52" s="64"/>
      <c r="M52" s="64"/>
    </row>
    <row r="53" spans="1:13" x14ac:dyDescent="0.2">
      <c r="A53" s="29" t="s">
        <v>65</v>
      </c>
      <c r="B53" s="30">
        <v>70.86</v>
      </c>
      <c r="C53" s="30"/>
      <c r="D53" s="30"/>
      <c r="E53" s="30"/>
      <c r="F53" s="30"/>
      <c r="G53" s="30"/>
      <c r="H53" s="30"/>
      <c r="I53" s="30"/>
      <c r="J53" s="30"/>
      <c r="K53" s="30">
        <v>11.81</v>
      </c>
      <c r="L53" s="30">
        <v>11.81</v>
      </c>
      <c r="M53" s="30">
        <v>11.81</v>
      </c>
    </row>
    <row r="54" spans="1:13" x14ac:dyDescent="0.2">
      <c r="A54" s="32" t="s">
        <v>121</v>
      </c>
      <c r="B54" s="30"/>
      <c r="C54" s="30"/>
      <c r="D54" s="30"/>
      <c r="E54" s="30"/>
      <c r="F54" s="30"/>
      <c r="G54" s="30"/>
      <c r="H54" s="30"/>
      <c r="I54" s="30"/>
      <c r="J54" s="30"/>
      <c r="K54" s="33">
        <f>SUM(K45:K53)</f>
        <v>43.42</v>
      </c>
      <c r="L54" s="30"/>
      <c r="M54" s="69">
        <f>SUM(M37:M53)</f>
        <v>85.210000000000008</v>
      </c>
    </row>
    <row r="55" spans="1:13" x14ac:dyDescent="0.2">
      <c r="A55" s="29" t="s">
        <v>122</v>
      </c>
      <c r="B55" s="30">
        <v>267.70999999999998</v>
      </c>
      <c r="C55" s="30">
        <v>33.47</v>
      </c>
      <c r="D55" s="30">
        <v>33.47</v>
      </c>
      <c r="E55" s="30">
        <v>33.47</v>
      </c>
      <c r="F55" s="30">
        <v>33.47</v>
      </c>
      <c r="G55" s="30">
        <v>33.47</v>
      </c>
      <c r="H55" s="30">
        <v>33.47</v>
      </c>
      <c r="I55" s="30">
        <v>33.47</v>
      </c>
      <c r="J55" s="30">
        <v>33.47</v>
      </c>
      <c r="K55" s="30"/>
      <c r="L55" s="30"/>
      <c r="M55" s="30"/>
    </row>
    <row r="56" spans="1:13" x14ac:dyDescent="0.2">
      <c r="A56" s="29" t="s">
        <v>33</v>
      </c>
      <c r="B56" s="30">
        <v>67.099999999999994</v>
      </c>
      <c r="C56" s="30"/>
      <c r="D56" s="30"/>
      <c r="E56" s="30"/>
      <c r="F56" s="30"/>
      <c r="G56" s="30"/>
      <c r="H56" s="30"/>
      <c r="I56" s="30"/>
      <c r="J56" s="30"/>
      <c r="K56" s="30">
        <v>11.19</v>
      </c>
      <c r="L56" s="30">
        <v>11.19</v>
      </c>
      <c r="M56" s="30">
        <v>11.19</v>
      </c>
    </row>
    <row r="57" spans="1:13" x14ac:dyDescent="0.2">
      <c r="A57" s="29" t="s">
        <v>109</v>
      </c>
      <c r="B57" s="30">
        <v>172.63</v>
      </c>
      <c r="C57" s="30">
        <v>21.58</v>
      </c>
      <c r="D57" s="30">
        <v>21.58</v>
      </c>
      <c r="E57" s="30">
        <v>21.58</v>
      </c>
      <c r="F57" s="30">
        <v>21.58</v>
      </c>
      <c r="G57" s="30">
        <v>21.58</v>
      </c>
      <c r="H57" s="30">
        <v>21.58</v>
      </c>
      <c r="I57" s="30">
        <v>21.58</v>
      </c>
      <c r="J57" s="30">
        <v>21.58</v>
      </c>
      <c r="K57" s="30"/>
      <c r="L57" s="30"/>
      <c r="M57" s="30"/>
    </row>
    <row r="58" spans="1:13" x14ac:dyDescent="0.2">
      <c r="A58" s="29" t="s">
        <v>108</v>
      </c>
      <c r="B58" s="30">
        <v>60.83</v>
      </c>
      <c r="C58" s="30"/>
      <c r="D58" s="30"/>
      <c r="E58" s="30"/>
      <c r="F58" s="30"/>
      <c r="G58" s="30"/>
      <c r="H58" s="30"/>
      <c r="I58" s="30"/>
      <c r="J58" s="30"/>
      <c r="K58" s="30">
        <v>10.14</v>
      </c>
      <c r="L58" s="30">
        <v>10.14</v>
      </c>
      <c r="M58" s="30">
        <v>10.14</v>
      </c>
    </row>
    <row r="59" spans="1:13" x14ac:dyDescent="0.2">
      <c r="A59" s="32" t="s">
        <v>31</v>
      </c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3">
        <f>SUM(L45:L58)</f>
        <v>64.75</v>
      </c>
      <c r="M59" s="30"/>
    </row>
    <row r="60" spans="1:13" x14ac:dyDescent="0.2">
      <c r="A60" s="29" t="s">
        <v>32</v>
      </c>
      <c r="B60" s="30">
        <v>164.89</v>
      </c>
      <c r="C60" s="30">
        <v>20.62</v>
      </c>
      <c r="D60" s="30">
        <v>20.62</v>
      </c>
      <c r="E60" s="30">
        <v>20.62</v>
      </c>
      <c r="F60" s="30">
        <v>20.62</v>
      </c>
      <c r="G60" s="30">
        <v>20.62</v>
      </c>
      <c r="H60" s="30">
        <v>20.62</v>
      </c>
      <c r="I60" s="30">
        <v>20.62</v>
      </c>
      <c r="J60" s="30">
        <v>20.62</v>
      </c>
      <c r="K60" s="30"/>
      <c r="L60" s="30"/>
      <c r="M60" s="30"/>
    </row>
    <row r="61" spans="1:13" s="34" customFormat="1" x14ac:dyDescent="0.2">
      <c r="A61" s="32" t="s">
        <v>114</v>
      </c>
      <c r="B61" s="33"/>
      <c r="C61" s="33"/>
      <c r="D61" s="33"/>
      <c r="E61" s="33"/>
      <c r="F61" s="33"/>
      <c r="G61" s="33"/>
      <c r="H61" s="33">
        <f>SUM(H45:H60)</f>
        <v>147.51</v>
      </c>
      <c r="I61" s="33">
        <f>SUM(I42:I60)</f>
        <v>169.87</v>
      </c>
      <c r="J61" s="33">
        <f>SUM(J46:J60)</f>
        <v>147.51</v>
      </c>
      <c r="K61" s="33"/>
      <c r="L61" s="33"/>
      <c r="M61" s="33"/>
    </row>
    <row r="62" spans="1:13" x14ac:dyDescent="0.2">
      <c r="A62" s="29" t="s">
        <v>69</v>
      </c>
      <c r="B62" s="30">
        <v>207.69</v>
      </c>
      <c r="C62" s="30">
        <v>22.51</v>
      </c>
      <c r="D62" s="30">
        <v>22.51</v>
      </c>
      <c r="E62" s="30">
        <v>22.51</v>
      </c>
      <c r="F62" s="30">
        <v>22.51</v>
      </c>
      <c r="G62" s="30">
        <v>22.51</v>
      </c>
      <c r="H62" s="30">
        <v>22.51</v>
      </c>
      <c r="I62" s="30">
        <v>22.51</v>
      </c>
      <c r="J62" s="30">
        <v>22.51</v>
      </c>
      <c r="K62" s="30"/>
      <c r="L62" s="30"/>
      <c r="M62" s="30"/>
    </row>
    <row r="63" spans="1:13" x14ac:dyDescent="0.2">
      <c r="A63" s="29" t="s">
        <v>70</v>
      </c>
      <c r="B63" s="30">
        <v>46.15</v>
      </c>
      <c r="C63" s="30"/>
      <c r="D63" s="30"/>
      <c r="E63" s="30"/>
      <c r="F63" s="30"/>
      <c r="G63" s="30"/>
      <c r="H63" s="30"/>
      <c r="I63" s="30"/>
      <c r="J63" s="30"/>
      <c r="K63" s="30">
        <v>7.7</v>
      </c>
      <c r="L63" s="30">
        <v>7.7</v>
      </c>
      <c r="M63" s="30">
        <v>7.7</v>
      </c>
    </row>
    <row r="64" spans="1:13" x14ac:dyDescent="0.2">
      <c r="A64" s="70" t="s">
        <v>68</v>
      </c>
      <c r="B64" s="71"/>
      <c r="C64" s="71"/>
      <c r="D64" s="71"/>
      <c r="E64" s="71">
        <f>SUM(E48:E63)</f>
        <v>138.53</v>
      </c>
      <c r="F64" s="71">
        <f>SUM(F48:F63)</f>
        <v>138.53</v>
      </c>
      <c r="G64" s="71"/>
      <c r="H64" s="71"/>
      <c r="I64" s="71"/>
      <c r="J64" s="71"/>
      <c r="K64" s="71"/>
      <c r="L64" s="71"/>
      <c r="M64" s="71"/>
    </row>
    <row r="65" spans="1:13" s="74" customFormat="1" x14ac:dyDescent="0.2">
      <c r="A65" s="72" t="s">
        <v>51</v>
      </c>
      <c r="B65" s="73"/>
      <c r="C65" s="73"/>
      <c r="D65" s="73">
        <f>SUM(D48:D64)</f>
        <v>138.53</v>
      </c>
      <c r="E65" s="73"/>
      <c r="F65" s="73"/>
      <c r="G65" s="73"/>
      <c r="H65" s="73"/>
      <c r="I65" s="73"/>
      <c r="J65" s="73"/>
      <c r="K65" s="73"/>
      <c r="L65" s="73"/>
      <c r="M65" s="73"/>
    </row>
    <row r="66" spans="1:13" x14ac:dyDescent="0.2">
      <c r="A66" s="29" t="s">
        <v>112</v>
      </c>
      <c r="B66" s="30">
        <v>62.73</v>
      </c>
      <c r="C66" s="30"/>
      <c r="D66" s="30"/>
      <c r="E66" s="30"/>
      <c r="F66" s="30"/>
      <c r="G66" s="30"/>
      <c r="H66" s="30"/>
      <c r="I66" s="30"/>
      <c r="J66" s="30"/>
      <c r="K66" s="30">
        <v>10.46</v>
      </c>
      <c r="L66" s="30">
        <v>10.46</v>
      </c>
      <c r="M66" s="30">
        <v>10.46</v>
      </c>
    </row>
    <row r="67" spans="1:13" x14ac:dyDescent="0.2">
      <c r="A67" s="29" t="s">
        <v>113</v>
      </c>
      <c r="B67" s="30">
        <v>182.94</v>
      </c>
      <c r="C67" s="30">
        <v>22.87</v>
      </c>
      <c r="D67" s="30">
        <v>22.87</v>
      </c>
      <c r="E67" s="30">
        <v>22.87</v>
      </c>
      <c r="F67" s="30">
        <v>22.87</v>
      </c>
      <c r="G67" s="30">
        <v>22.87</v>
      </c>
      <c r="H67" s="30">
        <v>22.87</v>
      </c>
      <c r="I67" s="30">
        <v>22.87</v>
      </c>
      <c r="J67" s="30">
        <v>22.87</v>
      </c>
      <c r="K67" s="30"/>
      <c r="L67" s="30"/>
      <c r="M67" s="30"/>
    </row>
    <row r="68" spans="1:13" x14ac:dyDescent="0.2">
      <c r="A68" s="29" t="s">
        <v>91</v>
      </c>
      <c r="B68" s="30">
        <v>69.36</v>
      </c>
      <c r="C68" s="30"/>
      <c r="D68" s="30"/>
      <c r="E68" s="30"/>
      <c r="F68" s="30"/>
      <c r="G68" s="30"/>
      <c r="H68" s="30"/>
      <c r="I68" s="30"/>
      <c r="J68" s="30"/>
      <c r="K68" s="30">
        <v>11.56</v>
      </c>
      <c r="L68" s="30">
        <v>11.56</v>
      </c>
      <c r="M68" s="30">
        <v>11.56</v>
      </c>
    </row>
    <row r="69" spans="1:13" x14ac:dyDescent="0.2">
      <c r="A69" s="29" t="s">
        <v>92</v>
      </c>
      <c r="B69" s="30">
        <v>261.95999999999998</v>
      </c>
      <c r="C69" s="30">
        <v>32.75</v>
      </c>
      <c r="D69" s="30">
        <v>32.75</v>
      </c>
      <c r="E69" s="30">
        <v>32.75</v>
      </c>
      <c r="F69" s="30">
        <v>32.75</v>
      </c>
      <c r="G69" s="30">
        <v>32.75</v>
      </c>
      <c r="H69" s="30">
        <v>32.75</v>
      </c>
      <c r="I69" s="30">
        <v>32.75</v>
      </c>
      <c r="J69" s="30">
        <v>32.75</v>
      </c>
      <c r="K69" s="30"/>
      <c r="L69" s="30"/>
      <c r="M69" s="30"/>
    </row>
    <row r="70" spans="1:13" x14ac:dyDescent="0.2">
      <c r="A70" s="76" t="s">
        <v>93</v>
      </c>
      <c r="B70" s="30"/>
      <c r="C70" s="77">
        <f>SUM(C55:C69)</f>
        <v>153.80000000000001</v>
      </c>
      <c r="D70" s="30"/>
      <c r="E70" s="30"/>
      <c r="F70" s="30"/>
      <c r="G70" s="77">
        <f>SUM(G53:G69)</f>
        <v>153.80000000000001</v>
      </c>
      <c r="H70" s="30"/>
      <c r="I70" s="30"/>
      <c r="J70" s="30"/>
      <c r="K70" s="30"/>
      <c r="L70" s="30"/>
      <c r="M70" s="30"/>
    </row>
    <row r="71" spans="1:13" x14ac:dyDescent="0.2">
      <c r="A71" s="29" t="s">
        <v>71</v>
      </c>
      <c r="B71" s="30">
        <v>246.13</v>
      </c>
      <c r="C71" s="30">
        <v>30.77</v>
      </c>
      <c r="D71" s="30">
        <v>30.77</v>
      </c>
      <c r="E71" s="30">
        <v>30.77</v>
      </c>
      <c r="F71" s="30">
        <v>30.77</v>
      </c>
      <c r="G71" s="30">
        <v>30.77</v>
      </c>
      <c r="H71" s="30">
        <v>30.77</v>
      </c>
      <c r="I71" s="30">
        <v>30.77</v>
      </c>
      <c r="J71" s="30">
        <v>30.77</v>
      </c>
      <c r="K71" s="30"/>
      <c r="L71" s="30"/>
      <c r="M71" s="30"/>
    </row>
    <row r="72" spans="1:13" x14ac:dyDescent="0.2">
      <c r="A72" s="29" t="s">
        <v>71</v>
      </c>
      <c r="B72" s="30">
        <v>82.8</v>
      </c>
      <c r="C72" s="30"/>
      <c r="D72" s="30"/>
      <c r="E72" s="30"/>
      <c r="F72" s="30"/>
      <c r="G72" s="30"/>
      <c r="H72" s="30"/>
      <c r="I72" s="30"/>
      <c r="J72" s="30"/>
      <c r="K72" s="30">
        <v>13.8</v>
      </c>
      <c r="L72" s="30">
        <v>13.8</v>
      </c>
      <c r="M72" s="30">
        <v>13.8</v>
      </c>
    </row>
    <row r="73" spans="1:13" s="81" customFormat="1" x14ac:dyDescent="0.2">
      <c r="A73" s="79" t="s">
        <v>72</v>
      </c>
      <c r="B73" s="80"/>
      <c r="C73" s="80"/>
      <c r="D73" s="80"/>
      <c r="E73" s="80"/>
      <c r="F73" s="80"/>
      <c r="G73" s="80"/>
      <c r="H73" s="80"/>
      <c r="I73" s="80"/>
      <c r="J73" s="80"/>
      <c r="K73" s="80">
        <f>SUM(K56:K72)</f>
        <v>64.849999999999994</v>
      </c>
      <c r="L73" s="80"/>
      <c r="M73" s="80">
        <f>SUM(M56:M72)</f>
        <v>64.849999999999994</v>
      </c>
    </row>
    <row r="74" spans="1:13" x14ac:dyDescent="0.2">
      <c r="A74" s="35" t="s">
        <v>84</v>
      </c>
      <c r="B74" s="35" t="s">
        <v>85</v>
      </c>
      <c r="C74" s="35" t="s">
        <v>86</v>
      </c>
      <c r="D74" s="35" t="s">
        <v>87</v>
      </c>
      <c r="E74" s="35" t="s">
        <v>88</v>
      </c>
      <c r="F74" s="35" t="s">
        <v>89</v>
      </c>
      <c r="G74" s="35" t="s">
        <v>115</v>
      </c>
      <c r="H74" s="35" t="s">
        <v>116</v>
      </c>
      <c r="I74" s="35" t="s">
        <v>117</v>
      </c>
      <c r="J74" s="35" t="s">
        <v>146</v>
      </c>
      <c r="K74" s="35" t="s">
        <v>147</v>
      </c>
      <c r="L74" s="35" t="s">
        <v>148</v>
      </c>
      <c r="M74" s="35" t="s">
        <v>149</v>
      </c>
    </row>
    <row r="75" spans="1:13" x14ac:dyDescent="0.2">
      <c r="A75" s="82" t="s">
        <v>1</v>
      </c>
      <c r="B75" s="83">
        <v>66.64</v>
      </c>
      <c r="C75" s="35"/>
      <c r="D75" s="35"/>
      <c r="E75" s="35"/>
      <c r="F75" s="35"/>
      <c r="G75" s="35"/>
      <c r="H75" s="35"/>
      <c r="I75" s="35"/>
      <c r="J75" s="35"/>
      <c r="K75" s="83">
        <v>11.11</v>
      </c>
      <c r="L75" s="83">
        <v>11.11</v>
      </c>
      <c r="M75" s="83">
        <v>11.11</v>
      </c>
    </row>
    <row r="76" spans="1:13" x14ac:dyDescent="0.2">
      <c r="A76" s="29" t="s">
        <v>75</v>
      </c>
      <c r="B76" s="30">
        <v>211.82</v>
      </c>
      <c r="C76" s="30">
        <v>26.48</v>
      </c>
      <c r="D76" s="30">
        <v>26.48</v>
      </c>
      <c r="E76" s="30">
        <v>26.48</v>
      </c>
      <c r="F76" s="30">
        <v>26.48</v>
      </c>
      <c r="G76" s="30">
        <v>26.48</v>
      </c>
      <c r="H76" s="30">
        <v>26.48</v>
      </c>
      <c r="I76" s="30">
        <v>26.48</v>
      </c>
      <c r="J76" s="30">
        <v>26.48</v>
      </c>
      <c r="K76" s="30"/>
      <c r="L76" s="30"/>
      <c r="M76" s="30"/>
    </row>
    <row r="77" spans="1:13" x14ac:dyDescent="0.2">
      <c r="A77" s="29" t="s">
        <v>78</v>
      </c>
      <c r="B77" s="30">
        <v>74.430000000000007</v>
      </c>
      <c r="C77" s="30"/>
      <c r="D77" s="30"/>
      <c r="E77" s="30"/>
      <c r="F77" s="30"/>
      <c r="G77" s="30"/>
      <c r="H77" s="30"/>
      <c r="I77" s="30"/>
      <c r="J77" s="30"/>
      <c r="K77" s="30">
        <v>12.41</v>
      </c>
      <c r="L77" s="30">
        <v>12.41</v>
      </c>
      <c r="M77" s="30">
        <v>12.41</v>
      </c>
    </row>
    <row r="78" spans="1:13" x14ac:dyDescent="0.2">
      <c r="A78" s="29" t="s">
        <v>78</v>
      </c>
      <c r="B78" s="30">
        <v>276.49</v>
      </c>
      <c r="C78" s="30">
        <v>34.57</v>
      </c>
      <c r="D78" s="30">
        <v>34.57</v>
      </c>
      <c r="E78" s="30">
        <v>34.57</v>
      </c>
      <c r="F78" s="30">
        <v>34.57</v>
      </c>
      <c r="G78" s="30">
        <v>34.57</v>
      </c>
      <c r="H78" s="30">
        <v>34.57</v>
      </c>
      <c r="I78" s="30">
        <v>34.57</v>
      </c>
      <c r="J78" s="30">
        <v>34.57</v>
      </c>
      <c r="K78" s="30"/>
      <c r="L78" s="30"/>
      <c r="M78" s="30"/>
    </row>
    <row r="79" spans="1:13" s="81" customFormat="1" x14ac:dyDescent="0.2">
      <c r="A79" s="79" t="s">
        <v>0</v>
      </c>
      <c r="B79" s="80"/>
      <c r="C79" s="80"/>
      <c r="D79" s="80"/>
      <c r="E79" s="80"/>
      <c r="F79" s="80"/>
      <c r="G79" s="80" t="s">
        <v>127</v>
      </c>
      <c r="H79" s="80">
        <f>H78+H76+H71+H69+H67+H62</f>
        <v>169.95</v>
      </c>
      <c r="I79" s="80">
        <f t="shared" ref="I79:J79" si="0">I78+I76+I71+I69+I67+I62</f>
        <v>169.95</v>
      </c>
      <c r="J79" s="80">
        <f t="shared" si="0"/>
        <v>169.95</v>
      </c>
      <c r="K79" s="80"/>
      <c r="L79" s="80">
        <f>L77+L72+L75+L68+L66+L63</f>
        <v>67.040000000000006</v>
      </c>
      <c r="M79" s="80"/>
    </row>
    <row r="80" spans="1:13" x14ac:dyDescent="0.2">
      <c r="A80" s="29" t="s">
        <v>3</v>
      </c>
      <c r="B80" s="30">
        <v>147.88999999999999</v>
      </c>
      <c r="C80" s="30">
        <v>18.489999999999998</v>
      </c>
      <c r="D80" s="30">
        <v>18.489999999999998</v>
      </c>
      <c r="E80" s="30">
        <v>18.489999999999998</v>
      </c>
      <c r="F80" s="30">
        <v>18.489999999999998</v>
      </c>
      <c r="G80" s="30">
        <v>18.489999999999998</v>
      </c>
      <c r="H80" s="30">
        <v>18.489999999999998</v>
      </c>
      <c r="I80" s="30">
        <v>18.489999999999998</v>
      </c>
      <c r="J80" s="30">
        <v>18.489999999999998</v>
      </c>
      <c r="K80" s="30"/>
      <c r="L80" s="30"/>
      <c r="M80" s="30"/>
    </row>
    <row r="81" spans="1:13" x14ac:dyDescent="0.2">
      <c r="A81" s="29" t="s">
        <v>3</v>
      </c>
      <c r="B81" s="30">
        <v>62.71</v>
      </c>
      <c r="C81" s="30"/>
      <c r="D81" s="30"/>
      <c r="E81" s="30"/>
      <c r="F81" s="30"/>
      <c r="G81" s="30"/>
      <c r="H81" s="30"/>
      <c r="I81" s="30"/>
      <c r="J81" s="30"/>
      <c r="K81" s="30">
        <v>10.46</v>
      </c>
      <c r="L81" s="30">
        <v>10.46</v>
      </c>
      <c r="M81" s="30">
        <v>10.46</v>
      </c>
    </row>
    <row r="82" spans="1:13" s="81" customFormat="1" x14ac:dyDescent="0.2">
      <c r="A82" s="79" t="s">
        <v>2</v>
      </c>
      <c r="B82" s="80"/>
      <c r="C82" s="80"/>
      <c r="D82" s="80"/>
      <c r="E82" s="80">
        <f>E67+E69+E71+E76+E78+E80</f>
        <v>165.93</v>
      </c>
      <c r="F82" s="80">
        <f>F67+F69+F71+F76+F78+F80</f>
        <v>165.93</v>
      </c>
      <c r="G82" s="80"/>
      <c r="H82" s="80"/>
      <c r="I82" s="80"/>
      <c r="J82" s="80"/>
      <c r="K82" s="80"/>
      <c r="L82" s="80"/>
      <c r="M82" s="80"/>
    </row>
    <row r="83" spans="1:13" x14ac:dyDescent="0.2">
      <c r="A83" s="29" t="s">
        <v>5</v>
      </c>
      <c r="B83" s="30">
        <v>17.98</v>
      </c>
      <c r="C83" s="30">
        <v>2.25</v>
      </c>
      <c r="D83" s="30">
        <v>2.25</v>
      </c>
      <c r="E83" s="30">
        <v>2.25</v>
      </c>
      <c r="F83" s="30">
        <v>2.25</v>
      </c>
      <c r="G83" s="30">
        <v>2.25</v>
      </c>
      <c r="H83" s="30">
        <v>2.25</v>
      </c>
      <c r="I83" s="30">
        <v>2.25</v>
      </c>
      <c r="J83" s="30">
        <v>2.25</v>
      </c>
      <c r="K83" s="30"/>
      <c r="L83" s="30"/>
      <c r="M83" s="30"/>
    </row>
    <row r="84" spans="1:13" s="81" customFormat="1" x14ac:dyDescent="0.2">
      <c r="A84" s="79" t="s">
        <v>6</v>
      </c>
      <c r="B84" s="80"/>
      <c r="C84" s="80"/>
      <c r="D84" s="80">
        <f>D67+D69+D71+D76+D78+D80+D83</f>
        <v>168.18</v>
      </c>
      <c r="E84" s="80"/>
      <c r="F84" s="80"/>
      <c r="G84" s="80"/>
      <c r="H84" s="80"/>
      <c r="I84" s="80"/>
      <c r="J84" s="80"/>
      <c r="K84" s="80"/>
      <c r="L84" s="80"/>
      <c r="M84" s="80"/>
    </row>
    <row r="85" spans="1:13" x14ac:dyDescent="0.2">
      <c r="A85" s="29" t="s">
        <v>7</v>
      </c>
      <c r="B85" s="30">
        <v>107.89</v>
      </c>
      <c r="C85" s="30">
        <v>13.49</v>
      </c>
      <c r="D85" s="30">
        <v>13.49</v>
      </c>
      <c r="E85" s="30">
        <v>13.49</v>
      </c>
      <c r="F85" s="30">
        <v>13.49</v>
      </c>
      <c r="G85" s="30">
        <v>13.49</v>
      </c>
      <c r="H85" s="30">
        <v>13.49</v>
      </c>
      <c r="I85" s="30">
        <v>13.49</v>
      </c>
      <c r="J85" s="30">
        <v>13.49</v>
      </c>
      <c r="K85" s="30"/>
      <c r="L85" s="30"/>
      <c r="M85" s="30"/>
    </row>
    <row r="86" spans="1:13" x14ac:dyDescent="0.2">
      <c r="A86" s="29" t="s">
        <v>8</v>
      </c>
      <c r="B86" s="30">
        <v>186.43</v>
      </c>
      <c r="C86" s="30">
        <v>23.31</v>
      </c>
      <c r="D86" s="30">
        <v>23.31</v>
      </c>
      <c r="E86" s="30">
        <v>23.31</v>
      </c>
      <c r="F86" s="30">
        <v>23.31</v>
      </c>
      <c r="G86" s="30">
        <v>23.31</v>
      </c>
      <c r="H86" s="30">
        <v>23.31</v>
      </c>
      <c r="I86" s="30">
        <v>23.31</v>
      </c>
      <c r="J86" s="30">
        <v>23.31</v>
      </c>
      <c r="K86" s="30"/>
      <c r="L86" s="30"/>
      <c r="M86" s="30"/>
    </row>
    <row r="87" spans="1:13" x14ac:dyDescent="0.2">
      <c r="A87" s="29" t="s">
        <v>9</v>
      </c>
      <c r="B87" s="30">
        <v>219.8</v>
      </c>
      <c r="C87" s="30">
        <v>27.48</v>
      </c>
      <c r="D87" s="30">
        <v>27.48</v>
      </c>
      <c r="E87" s="30">
        <v>27.48</v>
      </c>
      <c r="F87" s="30">
        <v>27.48</v>
      </c>
      <c r="G87" s="30">
        <v>27.48</v>
      </c>
      <c r="H87" s="30">
        <v>27.48</v>
      </c>
      <c r="I87" s="30">
        <v>27.48</v>
      </c>
      <c r="J87" s="30">
        <v>27.48</v>
      </c>
      <c r="K87" s="30"/>
      <c r="L87" s="30"/>
      <c r="M87" s="30"/>
    </row>
    <row r="88" spans="1:13" x14ac:dyDescent="0.2">
      <c r="A88" s="29" t="s">
        <v>10</v>
      </c>
      <c r="B88" s="30">
        <v>68.489999999999995</v>
      </c>
      <c r="C88" s="30"/>
      <c r="D88" s="30"/>
      <c r="E88" s="30"/>
      <c r="F88" s="30"/>
      <c r="G88" s="30"/>
      <c r="H88" s="30"/>
      <c r="I88" s="30"/>
      <c r="J88" s="30"/>
      <c r="K88" s="30">
        <v>11.42</v>
      </c>
      <c r="L88" s="30">
        <v>11.42</v>
      </c>
      <c r="M88" s="30">
        <v>11.42</v>
      </c>
    </row>
    <row r="89" spans="1:13" x14ac:dyDescent="0.2">
      <c r="A89" s="29" t="s">
        <v>11</v>
      </c>
      <c r="B89" s="30">
        <v>176</v>
      </c>
      <c r="C89" s="30">
        <v>22</v>
      </c>
      <c r="D89" s="30">
        <v>22</v>
      </c>
      <c r="E89" s="30">
        <v>22</v>
      </c>
      <c r="F89" s="30">
        <v>22</v>
      </c>
      <c r="G89" s="30">
        <v>22</v>
      </c>
      <c r="H89" s="30">
        <v>22</v>
      </c>
      <c r="I89" s="30">
        <v>22</v>
      </c>
      <c r="J89" s="30">
        <v>22</v>
      </c>
      <c r="K89" s="30"/>
      <c r="L89" s="30"/>
      <c r="M89" s="30"/>
    </row>
    <row r="90" spans="1:13" x14ac:dyDescent="0.2">
      <c r="A90" s="29" t="s">
        <v>12</v>
      </c>
      <c r="B90" s="30">
        <v>74.010000000000005</v>
      </c>
      <c r="C90" s="30"/>
      <c r="D90" s="30"/>
      <c r="E90" s="30"/>
      <c r="F90" s="30"/>
      <c r="G90" s="30"/>
      <c r="H90" s="30"/>
      <c r="I90" s="30"/>
      <c r="J90" s="30"/>
      <c r="K90" s="30">
        <v>12.34</v>
      </c>
      <c r="L90" s="30">
        <v>12.34</v>
      </c>
      <c r="M90" s="30">
        <v>12.34</v>
      </c>
    </row>
    <row r="91" spans="1:13" x14ac:dyDescent="0.2">
      <c r="A91" s="29" t="s">
        <v>12</v>
      </c>
      <c r="B91" s="30">
        <v>241.01</v>
      </c>
      <c r="C91" s="30">
        <v>30.13</v>
      </c>
      <c r="D91" s="30">
        <v>30.13</v>
      </c>
      <c r="E91" s="30">
        <v>30.13</v>
      </c>
      <c r="F91" s="30">
        <v>30.13</v>
      </c>
      <c r="G91" s="30">
        <v>30.13</v>
      </c>
      <c r="H91" s="30">
        <v>30.13</v>
      </c>
      <c r="I91" s="30">
        <v>30.13</v>
      </c>
      <c r="J91" s="30">
        <v>30.13</v>
      </c>
      <c r="K91" s="30"/>
      <c r="L91" s="30"/>
      <c r="M91" s="30"/>
    </row>
    <row r="92" spans="1:13" s="81" customFormat="1" x14ac:dyDescent="0.2">
      <c r="A92" s="79" t="s">
        <v>13</v>
      </c>
      <c r="B92" s="80"/>
      <c r="C92" s="80"/>
      <c r="D92" s="80">
        <f>SUM(D85:D91)</f>
        <v>116.41</v>
      </c>
      <c r="E92" s="80"/>
      <c r="F92" s="80"/>
      <c r="G92" s="80"/>
      <c r="H92" s="80"/>
      <c r="I92" s="80"/>
      <c r="J92" s="80"/>
      <c r="K92" s="80"/>
      <c r="L92" s="80"/>
      <c r="M92" s="80"/>
    </row>
    <row r="93" spans="1:13" s="81" customFormat="1" x14ac:dyDescent="0.2">
      <c r="A93" s="79" t="s">
        <v>16</v>
      </c>
      <c r="B93" s="80"/>
      <c r="C93" s="80">
        <f>SUM(C76:C91)+30.77</f>
        <v>228.97</v>
      </c>
      <c r="D93" s="80"/>
      <c r="E93" s="80"/>
      <c r="F93" s="80"/>
      <c r="G93" s="80">
        <f>SUM(G80:G92)</f>
        <v>137.15</v>
      </c>
      <c r="H93" s="80"/>
      <c r="I93" s="80"/>
      <c r="J93" s="80"/>
      <c r="K93" s="80"/>
      <c r="L93" s="80"/>
      <c r="M93" s="80"/>
    </row>
    <row r="94" spans="1:13" x14ac:dyDescent="0.2">
      <c r="A94" s="29" t="s">
        <v>17</v>
      </c>
      <c r="B94" s="30">
        <v>221.48</v>
      </c>
      <c r="C94" s="30">
        <v>27.69</v>
      </c>
      <c r="D94" s="30">
        <v>27.69</v>
      </c>
      <c r="E94" s="30">
        <v>27.69</v>
      </c>
      <c r="F94" s="30">
        <v>27.69</v>
      </c>
      <c r="G94" s="30">
        <v>27.69</v>
      </c>
      <c r="H94" s="30">
        <v>27.69</v>
      </c>
      <c r="I94" s="30">
        <v>27.69</v>
      </c>
      <c r="J94" s="30">
        <v>27.69</v>
      </c>
      <c r="K94" s="30"/>
      <c r="L94" s="30"/>
      <c r="M94" s="30"/>
    </row>
    <row r="95" spans="1:13" x14ac:dyDescent="0.2">
      <c r="A95" s="29" t="s">
        <v>17</v>
      </c>
      <c r="B95" s="30">
        <v>84.18</v>
      </c>
      <c r="C95" s="30"/>
      <c r="D95" s="30"/>
      <c r="E95" s="30"/>
      <c r="F95" s="30"/>
      <c r="G95" s="30"/>
      <c r="H95" s="30"/>
      <c r="I95" s="30"/>
      <c r="J95" s="30"/>
      <c r="K95" s="30">
        <v>14.03</v>
      </c>
      <c r="L95" s="30">
        <v>14.03</v>
      </c>
      <c r="M95" s="30">
        <v>14.03</v>
      </c>
    </row>
    <row r="96" spans="1:13" s="81" customFormat="1" x14ac:dyDescent="0.2">
      <c r="A96" s="79" t="s">
        <v>18</v>
      </c>
      <c r="B96" s="80"/>
      <c r="C96" s="80"/>
      <c r="D96" s="80"/>
      <c r="E96" s="80"/>
      <c r="F96" s="80"/>
      <c r="G96" s="80"/>
      <c r="H96" s="80"/>
      <c r="I96" s="80"/>
      <c r="J96" s="80"/>
      <c r="K96" s="80">
        <f>SUM(K75:K95)</f>
        <v>71.77000000000001</v>
      </c>
      <c r="L96" s="80"/>
      <c r="M96" s="80">
        <f>SUM(M75:M95)</f>
        <v>71.77000000000001</v>
      </c>
    </row>
    <row r="97" spans="1:13" x14ac:dyDescent="0.2">
      <c r="A97" s="29" t="s">
        <v>19</v>
      </c>
      <c r="B97" s="29">
        <v>71.39</v>
      </c>
      <c r="C97" s="29"/>
      <c r="D97" s="29"/>
      <c r="E97" s="29"/>
      <c r="F97" s="29"/>
      <c r="G97" s="29"/>
      <c r="H97" s="29"/>
      <c r="I97" s="29"/>
      <c r="J97" s="29"/>
      <c r="K97" s="85">
        <v>11.9</v>
      </c>
      <c r="L97" s="30">
        <v>11.9</v>
      </c>
      <c r="M97" s="30">
        <v>11.9</v>
      </c>
    </row>
    <row r="98" spans="1:13" x14ac:dyDescent="0.2">
      <c r="A98" s="29" t="s">
        <v>19</v>
      </c>
      <c r="B98" s="29">
        <v>221.36</v>
      </c>
      <c r="C98" s="29">
        <v>27.67</v>
      </c>
      <c r="D98" s="29">
        <v>27.67</v>
      </c>
      <c r="E98" s="29">
        <v>27.67</v>
      </c>
      <c r="F98" s="29">
        <v>27.67</v>
      </c>
      <c r="G98" s="29">
        <v>27.67</v>
      </c>
      <c r="H98" s="29">
        <v>27.67</v>
      </c>
      <c r="I98" s="29">
        <v>27.67</v>
      </c>
      <c r="J98" s="29">
        <v>27.67</v>
      </c>
      <c r="K98" s="30"/>
      <c r="L98" s="30"/>
      <c r="M98" s="30"/>
    </row>
    <row r="99" spans="1:13" x14ac:dyDescent="0.2">
      <c r="A99" s="29" t="s">
        <v>20</v>
      </c>
      <c r="B99" s="29">
        <v>65.14</v>
      </c>
      <c r="C99" s="30"/>
      <c r="D99" s="30"/>
      <c r="E99" s="30"/>
      <c r="F99" s="30"/>
      <c r="G99" s="30"/>
      <c r="H99" s="30"/>
      <c r="I99" s="30"/>
      <c r="J99" s="30"/>
      <c r="K99" s="30">
        <v>10.87</v>
      </c>
      <c r="L99" s="30">
        <v>10.87</v>
      </c>
      <c r="M99" s="30">
        <v>10.87</v>
      </c>
    </row>
    <row r="100" spans="1:13" x14ac:dyDescent="0.2">
      <c r="A100" s="29" t="s">
        <v>20</v>
      </c>
      <c r="B100" s="29">
        <v>198.35</v>
      </c>
      <c r="C100" s="30">
        <v>24.8</v>
      </c>
      <c r="D100" s="30">
        <v>24.8</v>
      </c>
      <c r="E100" s="30">
        <v>24.8</v>
      </c>
      <c r="F100" s="30">
        <v>24.8</v>
      </c>
      <c r="G100" s="30">
        <v>24.8</v>
      </c>
      <c r="H100" s="30">
        <v>24.8</v>
      </c>
      <c r="I100" s="30">
        <v>24.8</v>
      </c>
      <c r="J100" s="30">
        <v>24.8</v>
      </c>
      <c r="K100" s="29"/>
      <c r="L100" s="29"/>
      <c r="M100" s="29"/>
    </row>
    <row r="101" spans="1:13" s="88" customFormat="1" x14ac:dyDescent="0.2">
      <c r="A101" s="35" t="s">
        <v>84</v>
      </c>
      <c r="B101" s="35" t="s">
        <v>85</v>
      </c>
      <c r="C101" s="35" t="s">
        <v>86</v>
      </c>
      <c r="D101" s="35" t="s">
        <v>87</v>
      </c>
      <c r="E101" s="35" t="s">
        <v>88</v>
      </c>
      <c r="F101" s="35" t="s">
        <v>89</v>
      </c>
      <c r="G101" s="35" t="s">
        <v>115</v>
      </c>
      <c r="H101" s="35" t="s">
        <v>116</v>
      </c>
      <c r="I101" s="35" t="s">
        <v>117</v>
      </c>
      <c r="J101" s="35" t="s">
        <v>146</v>
      </c>
      <c r="K101" s="35" t="s">
        <v>147</v>
      </c>
      <c r="L101" s="35" t="s">
        <v>148</v>
      </c>
      <c r="M101" s="35" t="s">
        <v>149</v>
      </c>
    </row>
    <row r="102" spans="1:13" x14ac:dyDescent="0.2">
      <c r="A102" s="87" t="s">
        <v>153</v>
      </c>
      <c r="B102" s="87"/>
      <c r="C102" s="87"/>
      <c r="D102" s="87"/>
      <c r="E102" s="87"/>
      <c r="F102" s="87"/>
      <c r="G102" s="87"/>
      <c r="H102" s="89">
        <f>SUM(H80:H100)</f>
        <v>217.31</v>
      </c>
      <c r="I102" s="89">
        <f>SUM(I80:I100)</f>
        <v>217.31</v>
      </c>
      <c r="J102" s="89">
        <f>SUM(J80:J100)</f>
        <v>217.31</v>
      </c>
      <c r="K102" s="87"/>
      <c r="L102" s="89">
        <f>SUM(L81:L100)</f>
        <v>71.02</v>
      </c>
      <c r="M102" s="87"/>
    </row>
    <row r="103" spans="1:13" x14ac:dyDescent="0.2">
      <c r="A103" s="29" t="s">
        <v>158</v>
      </c>
      <c r="B103" s="29">
        <v>166.61</v>
      </c>
      <c r="C103" s="29">
        <v>20.83</v>
      </c>
      <c r="D103" s="29">
        <v>20.83</v>
      </c>
      <c r="E103" s="29">
        <v>20.83</v>
      </c>
      <c r="F103" s="29">
        <v>20.83</v>
      </c>
      <c r="G103" s="29">
        <v>20.83</v>
      </c>
      <c r="H103" s="29">
        <v>20.83</v>
      </c>
      <c r="I103" s="29">
        <v>20.83</v>
      </c>
      <c r="J103" s="29">
        <v>20.83</v>
      </c>
      <c r="K103" s="29"/>
      <c r="L103" s="29"/>
      <c r="M103" s="29"/>
    </row>
    <row r="104" spans="1:13" s="88" customFormat="1" x14ac:dyDescent="0.2">
      <c r="A104" s="29" t="s">
        <v>158</v>
      </c>
      <c r="B104" s="29">
        <v>66.92</v>
      </c>
      <c r="C104" s="29"/>
      <c r="D104" s="29"/>
      <c r="E104" s="29"/>
      <c r="F104" s="29"/>
      <c r="G104" s="29"/>
      <c r="H104" s="29"/>
      <c r="I104" s="29"/>
      <c r="J104" s="29"/>
      <c r="K104" s="29">
        <v>11.16</v>
      </c>
      <c r="L104" s="29">
        <v>11.16</v>
      </c>
      <c r="M104" s="29">
        <v>11.16</v>
      </c>
    </row>
    <row r="105" spans="1:13" x14ac:dyDescent="0.2">
      <c r="A105" s="87" t="s">
        <v>159</v>
      </c>
      <c r="B105" s="87"/>
      <c r="C105" s="87"/>
      <c r="D105" s="87"/>
      <c r="E105" s="89">
        <f>SUM(E83:E104)</f>
        <v>219.64999999999998</v>
      </c>
      <c r="F105" s="89">
        <f>SUM(F83:F104)</f>
        <v>219.64999999999998</v>
      </c>
      <c r="G105" s="87"/>
      <c r="H105" s="87"/>
      <c r="I105" s="87"/>
      <c r="J105" s="87"/>
      <c r="K105" s="87"/>
      <c r="L105" s="87"/>
      <c r="M105" s="87"/>
    </row>
    <row r="106" spans="1:13" x14ac:dyDescent="0.2">
      <c r="A106" s="29" t="s">
        <v>160</v>
      </c>
      <c r="B106" s="29">
        <v>72.06</v>
      </c>
      <c r="C106" s="29"/>
      <c r="D106" s="29"/>
      <c r="E106" s="29"/>
      <c r="F106" s="29"/>
      <c r="G106" s="29"/>
      <c r="H106" s="29"/>
      <c r="I106" s="29"/>
      <c r="J106" s="29"/>
      <c r="K106" s="29">
        <v>12.01</v>
      </c>
      <c r="L106" s="29">
        <v>12.01</v>
      </c>
      <c r="M106" s="29">
        <v>12.01</v>
      </c>
    </row>
    <row r="107" spans="1:13" x14ac:dyDescent="0.2">
      <c r="A107" s="29" t="s">
        <v>160</v>
      </c>
      <c r="B107" s="29">
        <v>211.48</v>
      </c>
      <c r="C107" s="29">
        <v>26.44</v>
      </c>
      <c r="D107" s="29">
        <v>26.44</v>
      </c>
      <c r="E107" s="29">
        <v>26.44</v>
      </c>
      <c r="F107" s="29">
        <v>26.44</v>
      </c>
      <c r="G107" s="29">
        <v>26.44</v>
      </c>
      <c r="H107" s="29">
        <v>26.44</v>
      </c>
      <c r="I107" s="29">
        <v>26.44</v>
      </c>
      <c r="J107" s="29">
        <v>26.44</v>
      </c>
      <c r="K107" s="29"/>
      <c r="L107" s="29"/>
      <c r="M107" s="29"/>
    </row>
    <row r="108" spans="1:13" x14ac:dyDescent="0.2">
      <c r="A108" s="29" t="s">
        <v>164</v>
      </c>
      <c r="B108" s="29">
        <v>75.06</v>
      </c>
      <c r="C108" s="29"/>
      <c r="D108" s="29"/>
      <c r="E108" s="29"/>
      <c r="F108" s="29"/>
      <c r="G108" s="29"/>
      <c r="H108" s="29"/>
      <c r="I108" s="29"/>
      <c r="J108" s="29"/>
      <c r="K108" s="29">
        <v>12.51</v>
      </c>
      <c r="L108" s="29">
        <v>12.51</v>
      </c>
      <c r="M108" s="29">
        <v>12.51</v>
      </c>
    </row>
    <row r="109" spans="1:13" s="88" customFormat="1" x14ac:dyDescent="0.2">
      <c r="A109" s="29" t="s">
        <v>164</v>
      </c>
      <c r="B109" s="29">
        <v>222.19</v>
      </c>
      <c r="C109" s="29">
        <v>27.78</v>
      </c>
      <c r="D109" s="29">
        <v>27.78</v>
      </c>
      <c r="E109" s="29">
        <v>27.78</v>
      </c>
      <c r="F109" s="29">
        <v>27.78</v>
      </c>
      <c r="G109" s="29">
        <v>27.78</v>
      </c>
      <c r="H109" s="29">
        <v>27.78</v>
      </c>
      <c r="I109" s="29">
        <v>27.78</v>
      </c>
      <c r="J109" s="29">
        <v>27.78</v>
      </c>
      <c r="K109" s="29"/>
      <c r="L109" s="29"/>
      <c r="M109" s="29"/>
    </row>
    <row r="110" spans="1:13" x14ac:dyDescent="0.2">
      <c r="A110" s="87" t="s">
        <v>169</v>
      </c>
      <c r="B110" s="87"/>
      <c r="C110" s="89">
        <f>SUM(C94:C109)</f>
        <v>155.20999999999998</v>
      </c>
      <c r="D110" s="89">
        <f>SUM(D94:D109)</f>
        <v>155.20999999999998</v>
      </c>
      <c r="E110" s="87"/>
      <c r="F110" s="87"/>
      <c r="G110" s="87"/>
      <c r="H110" s="87"/>
      <c r="I110" s="87"/>
      <c r="J110" s="87"/>
      <c r="K110" s="87"/>
      <c r="L110" s="87"/>
      <c r="M110" s="87"/>
    </row>
    <row r="111" spans="1:13" x14ac:dyDescent="0.2">
      <c r="A111" s="30" t="s">
        <v>170</v>
      </c>
      <c r="B111" s="30">
        <v>67.760000000000005</v>
      </c>
      <c r="C111" s="30"/>
      <c r="D111" s="30"/>
      <c r="E111" s="30"/>
      <c r="F111" s="30"/>
      <c r="G111" s="30"/>
      <c r="H111" s="30"/>
      <c r="I111" s="30"/>
      <c r="J111" s="30"/>
      <c r="K111" s="30">
        <v>11.3</v>
      </c>
      <c r="L111" s="30">
        <v>11.3</v>
      </c>
      <c r="M111" s="30">
        <v>11.3</v>
      </c>
    </row>
    <row r="112" spans="1:13" x14ac:dyDescent="0.2">
      <c r="A112" s="30" t="s">
        <v>170</v>
      </c>
      <c r="B112" s="30">
        <v>314.17</v>
      </c>
      <c r="C112" s="30">
        <v>39.28</v>
      </c>
      <c r="D112" s="30">
        <v>39.28</v>
      </c>
      <c r="E112" s="30">
        <v>39.28</v>
      </c>
      <c r="F112" s="30">
        <v>39.28</v>
      </c>
      <c r="G112" s="30">
        <v>39.28</v>
      </c>
      <c r="H112" s="30">
        <v>39.28</v>
      </c>
      <c r="I112" s="30">
        <v>39.28</v>
      </c>
      <c r="J112" s="30">
        <v>39.28</v>
      </c>
      <c r="K112" s="30"/>
      <c r="L112" s="30"/>
      <c r="M112" s="30"/>
    </row>
    <row r="113" spans="1:13" x14ac:dyDescent="0.2">
      <c r="A113" s="89" t="s">
        <v>182</v>
      </c>
      <c r="B113" s="89"/>
      <c r="C113" s="89"/>
      <c r="D113" s="89"/>
      <c r="E113" s="89"/>
      <c r="F113" s="89"/>
      <c r="G113" s="89"/>
      <c r="H113" s="89"/>
      <c r="I113" s="89"/>
      <c r="J113" s="89"/>
      <c r="K113" s="89">
        <f>SUM(K97:K112)</f>
        <v>69.75</v>
      </c>
      <c r="L113" s="89"/>
      <c r="M113" s="89">
        <f>SUM(M97:M112)</f>
        <v>69.75</v>
      </c>
    </row>
    <row r="114" spans="1:13" x14ac:dyDescent="0.2">
      <c r="A114" s="30" t="s">
        <v>177</v>
      </c>
      <c r="B114" s="30">
        <v>66.61</v>
      </c>
      <c r="C114" s="30"/>
      <c r="D114" s="30"/>
      <c r="E114" s="30"/>
      <c r="F114" s="30"/>
      <c r="G114" s="30"/>
      <c r="H114" s="30"/>
      <c r="I114" s="30"/>
      <c r="J114" s="30"/>
      <c r="K114" s="30">
        <v>11.1</v>
      </c>
      <c r="L114" s="30">
        <v>11.1</v>
      </c>
      <c r="M114" s="30">
        <v>11.1</v>
      </c>
    </row>
    <row r="115" spans="1:13" x14ac:dyDescent="0.2">
      <c r="A115" s="30" t="s">
        <v>177</v>
      </c>
      <c r="B115" s="30">
        <v>210.05</v>
      </c>
      <c r="C115" s="30">
        <v>26.26</v>
      </c>
      <c r="D115" s="30">
        <v>26.26</v>
      </c>
      <c r="E115" s="30">
        <v>26.26</v>
      </c>
      <c r="F115" s="30">
        <v>26.26</v>
      </c>
      <c r="G115" s="30">
        <v>26.26</v>
      </c>
      <c r="H115" s="30">
        <v>26.26</v>
      </c>
      <c r="I115" s="30">
        <v>26.26</v>
      </c>
      <c r="J115" s="30">
        <v>26.26</v>
      </c>
      <c r="K115" s="30"/>
      <c r="L115" s="30"/>
      <c r="M115" s="30"/>
    </row>
    <row r="116" spans="1:13" x14ac:dyDescent="0.2">
      <c r="A116" s="30" t="s">
        <v>181</v>
      </c>
      <c r="B116" s="30">
        <v>65.03</v>
      </c>
      <c r="C116" s="30"/>
      <c r="D116" s="30"/>
      <c r="E116" s="30"/>
      <c r="F116" s="30"/>
      <c r="G116" s="30"/>
      <c r="H116" s="30"/>
      <c r="I116" s="30"/>
      <c r="J116" s="30"/>
      <c r="K116" s="30">
        <v>10.84</v>
      </c>
      <c r="L116" s="30">
        <v>10.84</v>
      </c>
      <c r="M116" s="30">
        <v>10.84</v>
      </c>
    </row>
    <row r="117" spans="1:13" x14ac:dyDescent="0.2">
      <c r="A117" s="29" t="s">
        <v>181</v>
      </c>
      <c r="B117" s="29">
        <v>203.85</v>
      </c>
      <c r="C117" s="29">
        <v>25.49</v>
      </c>
      <c r="D117" s="29">
        <v>25.49</v>
      </c>
      <c r="E117" s="29">
        <v>25.49</v>
      </c>
      <c r="F117" s="29">
        <v>25.49</v>
      </c>
      <c r="G117" s="29">
        <v>25.49</v>
      </c>
      <c r="H117" s="29">
        <v>25.49</v>
      </c>
      <c r="I117" s="29">
        <v>25.49</v>
      </c>
      <c r="J117" s="29">
        <v>25.49</v>
      </c>
      <c r="K117" s="29"/>
      <c r="L117" s="29"/>
      <c r="M117" s="29"/>
    </row>
    <row r="118" spans="1:13" x14ac:dyDescent="0.2">
      <c r="A118" s="89" t="s">
        <v>183</v>
      </c>
      <c r="B118" s="29"/>
      <c r="C118" s="29"/>
      <c r="D118" s="29"/>
      <c r="E118" s="87">
        <f>SUM(E107:E117)</f>
        <v>145.25</v>
      </c>
      <c r="F118" s="29"/>
      <c r="G118" s="29"/>
      <c r="H118" s="87">
        <f>SUM(H103:H117)</f>
        <v>166.08</v>
      </c>
      <c r="I118" s="87">
        <f t="shared" ref="I118" si="1">SUM(I103:I117)</f>
        <v>166.08</v>
      </c>
      <c r="J118" s="87"/>
      <c r="K118" s="29"/>
      <c r="L118" s="87">
        <f>SUM(L104:L117)</f>
        <v>68.92</v>
      </c>
      <c r="M118" s="29"/>
    </row>
    <row r="119" spans="1:13" x14ac:dyDescent="0.2">
      <c r="A119" s="29" t="s">
        <v>188</v>
      </c>
      <c r="B119" s="29">
        <v>121.59</v>
      </c>
      <c r="C119" s="30">
        <v>15.2</v>
      </c>
      <c r="D119" s="30">
        <v>15.2</v>
      </c>
      <c r="E119" s="30">
        <v>15.2</v>
      </c>
      <c r="F119" s="30">
        <v>15.2</v>
      </c>
      <c r="G119" s="30">
        <v>15.2</v>
      </c>
      <c r="H119" s="30">
        <v>15.2</v>
      </c>
      <c r="I119" s="30">
        <v>15.2</v>
      </c>
      <c r="J119" s="30">
        <v>12.5</v>
      </c>
      <c r="K119" s="30"/>
      <c r="L119" s="30"/>
      <c r="M119" s="30"/>
    </row>
    <row r="120" spans="1:13" x14ac:dyDescent="0.2">
      <c r="A120" s="29" t="s">
        <v>187</v>
      </c>
      <c r="B120" s="29"/>
      <c r="C120" s="30"/>
      <c r="D120" s="30"/>
      <c r="E120" s="30"/>
      <c r="F120" s="30"/>
      <c r="G120" s="30"/>
      <c r="H120" s="30"/>
      <c r="I120" s="30"/>
      <c r="J120" s="89">
        <f>SUM(J103:J119)</f>
        <v>178.58</v>
      </c>
      <c r="K120" s="30"/>
      <c r="L120" s="30"/>
      <c r="M120" s="30"/>
    </row>
    <row r="121" spans="1:13" x14ac:dyDescent="0.2">
      <c r="A121" s="29" t="s">
        <v>188</v>
      </c>
      <c r="B121" s="29">
        <v>44.65</v>
      </c>
      <c r="C121" s="30"/>
      <c r="D121" s="30"/>
      <c r="E121" s="30"/>
      <c r="F121" s="30"/>
      <c r="G121" s="30"/>
      <c r="H121" s="30"/>
      <c r="I121" s="30"/>
      <c r="J121" s="30"/>
      <c r="K121" s="30">
        <v>7.45</v>
      </c>
      <c r="L121" s="30">
        <v>7.45</v>
      </c>
      <c r="M121" s="30">
        <v>7.45</v>
      </c>
    </row>
  </sheetData>
  <phoneticPr fontId="1" type="noConversion"/>
  <pageMargins left="0.39370078740157483" right="0.39370078740157483" top="0.98425196850393704" bottom="0.98425196850393704" header="0.51181102362204722" footer="0.51181102362204722"/>
  <pageSetup paperSize="9" scale="31" orientation="landscape" r:id="rId1"/>
  <headerFooter>
    <oddHeader>&amp;C&amp;"Times New Roman,Italique"&amp;12Electricité communs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workbookViewId="0">
      <selection activeCell="H19" sqref="H19"/>
    </sheetView>
  </sheetViews>
  <sheetFormatPr baseColWidth="10" defaultRowHeight="12.75" x14ac:dyDescent="0.2"/>
  <cols>
    <col min="1" max="1" width="31.875" style="99" bestFit="1" customWidth="1"/>
    <col min="2" max="2" width="6.5" style="99" bestFit="1" customWidth="1"/>
    <col min="3" max="4" width="6.75" style="99" bestFit="1" customWidth="1"/>
    <col min="5" max="10" width="7.625" style="99" customWidth="1"/>
    <col min="11" max="16384" width="11" style="99"/>
  </cols>
  <sheetData>
    <row r="1" spans="1:10" x14ac:dyDescent="0.2">
      <c r="A1" s="98" t="s">
        <v>99</v>
      </c>
      <c r="B1" s="98" t="s">
        <v>101</v>
      </c>
      <c r="C1" s="98" t="s">
        <v>102</v>
      </c>
      <c r="D1" s="98" t="s">
        <v>103</v>
      </c>
      <c r="E1" s="98" t="s">
        <v>104</v>
      </c>
      <c r="F1" s="98" t="s">
        <v>105</v>
      </c>
      <c r="G1" s="98" t="s">
        <v>106</v>
      </c>
      <c r="H1" s="98" t="s">
        <v>107</v>
      </c>
      <c r="I1" s="98" t="s">
        <v>25</v>
      </c>
      <c r="J1" s="98" t="s">
        <v>26</v>
      </c>
    </row>
    <row r="2" spans="1:10" x14ac:dyDescent="0.2">
      <c r="A2" s="100" t="s">
        <v>153</v>
      </c>
      <c r="B2" s="101"/>
      <c r="C2" s="102"/>
      <c r="D2" s="102"/>
      <c r="E2" s="101"/>
      <c r="F2" s="101"/>
      <c r="G2" s="101"/>
      <c r="H2" s="101" t="e">
        <f>SUM(#REF!)</f>
        <v>#REF!</v>
      </c>
      <c r="I2" s="101" t="e">
        <f>SUM(#REF!)</f>
        <v>#REF!</v>
      </c>
      <c r="J2" s="101" t="e">
        <f>SUM(#REF!)</f>
        <v>#REF!</v>
      </c>
    </row>
    <row r="3" spans="1:10" x14ac:dyDescent="0.2">
      <c r="A3" s="103" t="s">
        <v>155</v>
      </c>
      <c r="B3" s="104"/>
      <c r="C3" s="105"/>
      <c r="D3" s="105"/>
      <c r="E3" s="104">
        <v>11.18</v>
      </c>
      <c r="F3" s="104">
        <v>11.18</v>
      </c>
      <c r="G3" s="104">
        <v>11.18</v>
      </c>
      <c r="H3" s="104">
        <v>11.18</v>
      </c>
      <c r="I3" s="104">
        <v>11.18</v>
      </c>
      <c r="J3" s="104">
        <v>11.18</v>
      </c>
    </row>
    <row r="4" spans="1:10" x14ac:dyDescent="0.2">
      <c r="A4" s="103" t="s">
        <v>156</v>
      </c>
      <c r="B4" s="104"/>
      <c r="C4" s="105"/>
      <c r="D4" s="105"/>
      <c r="E4" s="104">
        <v>11.18</v>
      </c>
      <c r="F4" s="104">
        <v>11.18</v>
      </c>
      <c r="G4" s="104">
        <v>11.18</v>
      </c>
      <c r="H4" s="104">
        <v>11.18</v>
      </c>
      <c r="I4" s="104">
        <v>11.18</v>
      </c>
      <c r="J4" s="104">
        <v>11.18</v>
      </c>
    </row>
    <row r="5" spans="1:10" x14ac:dyDescent="0.2">
      <c r="A5" s="103" t="s">
        <v>157</v>
      </c>
      <c r="B5" s="104">
        <v>36.08</v>
      </c>
      <c r="C5" s="105"/>
      <c r="D5" s="105"/>
      <c r="E5" s="104">
        <v>6.02</v>
      </c>
      <c r="F5" s="104">
        <v>6.02</v>
      </c>
      <c r="G5" s="104">
        <v>6.02</v>
      </c>
      <c r="H5" s="104">
        <v>6.02</v>
      </c>
      <c r="I5" s="104">
        <v>6.02</v>
      </c>
      <c r="J5" s="104">
        <v>6.02</v>
      </c>
    </row>
    <row r="6" spans="1:10" x14ac:dyDescent="0.2">
      <c r="A6" s="100" t="s">
        <v>159</v>
      </c>
      <c r="B6" s="101"/>
      <c r="C6" s="102"/>
      <c r="D6" s="102"/>
      <c r="E6" s="101">
        <v>170.23</v>
      </c>
      <c r="F6" s="101">
        <v>170.23</v>
      </c>
      <c r="G6" s="101"/>
      <c r="H6" s="101"/>
      <c r="I6" s="101"/>
      <c r="J6" s="101"/>
    </row>
    <row r="7" spans="1:10" x14ac:dyDescent="0.2">
      <c r="A7" s="103" t="s">
        <v>161</v>
      </c>
      <c r="B7" s="104"/>
      <c r="C7" s="105"/>
      <c r="D7" s="105"/>
      <c r="E7" s="104">
        <v>11.18</v>
      </c>
      <c r="F7" s="104">
        <v>11.18</v>
      </c>
      <c r="G7" s="104">
        <v>11.18</v>
      </c>
      <c r="H7" s="104">
        <v>11.18</v>
      </c>
      <c r="I7" s="104">
        <v>11.18</v>
      </c>
      <c r="J7" s="104">
        <v>11.18</v>
      </c>
    </row>
    <row r="8" spans="1:10" x14ac:dyDescent="0.2">
      <c r="A8" s="103" t="s">
        <v>162</v>
      </c>
      <c r="B8" s="104"/>
      <c r="C8" s="105"/>
      <c r="D8" s="105"/>
      <c r="E8" s="104">
        <v>11.18</v>
      </c>
      <c r="F8" s="104">
        <v>11.18</v>
      </c>
      <c r="G8" s="104">
        <v>11.18</v>
      </c>
      <c r="H8" s="104">
        <v>11.18</v>
      </c>
      <c r="I8" s="104">
        <v>11.18</v>
      </c>
      <c r="J8" s="104">
        <v>11.18</v>
      </c>
    </row>
    <row r="9" spans="1:10" x14ac:dyDescent="0.2">
      <c r="A9" s="103" t="s">
        <v>163</v>
      </c>
      <c r="B9" s="104">
        <v>35.92</v>
      </c>
      <c r="C9" s="105"/>
      <c r="D9" s="105"/>
      <c r="E9" s="104">
        <v>5.99</v>
      </c>
      <c r="F9" s="104">
        <v>5.99</v>
      </c>
      <c r="G9" s="104">
        <v>5.99</v>
      </c>
      <c r="H9" s="104">
        <v>5.99</v>
      </c>
      <c r="I9" s="104">
        <v>5.99</v>
      </c>
      <c r="J9" s="104">
        <v>5.99</v>
      </c>
    </row>
    <row r="10" spans="1:10" x14ac:dyDescent="0.2">
      <c r="A10" s="103" t="s">
        <v>165</v>
      </c>
      <c r="B10" s="104"/>
      <c r="C10" s="105"/>
      <c r="D10" s="105"/>
      <c r="E10" s="104">
        <v>11.18</v>
      </c>
      <c r="F10" s="104">
        <v>11.18</v>
      </c>
      <c r="G10" s="104">
        <v>11.18</v>
      </c>
      <c r="H10" s="104">
        <v>11.18</v>
      </c>
      <c r="I10" s="104">
        <v>11.18</v>
      </c>
      <c r="J10" s="104">
        <v>11.18</v>
      </c>
    </row>
    <row r="11" spans="1:10" x14ac:dyDescent="0.2">
      <c r="A11" s="103" t="s">
        <v>166</v>
      </c>
      <c r="B11" s="104">
        <v>838.6</v>
      </c>
      <c r="C11" s="105"/>
      <c r="D11" s="105"/>
      <c r="E11" s="104">
        <v>11.65</v>
      </c>
      <c r="F11" s="104">
        <v>11.65</v>
      </c>
      <c r="G11" s="104">
        <v>11.65</v>
      </c>
      <c r="H11" s="104">
        <v>11.65</v>
      </c>
      <c r="I11" s="104">
        <v>11.65</v>
      </c>
      <c r="J11" s="104">
        <v>11.65</v>
      </c>
    </row>
    <row r="12" spans="1:10" x14ac:dyDescent="0.2">
      <c r="A12" s="103" t="s">
        <v>167</v>
      </c>
      <c r="B12" s="104">
        <v>36</v>
      </c>
      <c r="C12" s="105"/>
      <c r="D12" s="105"/>
      <c r="E12" s="104">
        <v>6</v>
      </c>
      <c r="F12" s="104">
        <v>6</v>
      </c>
      <c r="G12" s="104">
        <v>6</v>
      </c>
      <c r="H12" s="104">
        <v>6</v>
      </c>
      <c r="I12" s="104">
        <v>6</v>
      </c>
      <c r="J12" s="104">
        <v>6</v>
      </c>
    </row>
    <row r="13" spans="1:10" x14ac:dyDescent="0.2">
      <c r="A13" s="103" t="s">
        <v>171</v>
      </c>
      <c r="B13" s="104"/>
      <c r="C13" s="105"/>
      <c r="D13" s="105"/>
      <c r="E13" s="104">
        <v>11.65</v>
      </c>
      <c r="F13" s="104">
        <v>11.65</v>
      </c>
      <c r="G13" s="104">
        <v>11.65</v>
      </c>
      <c r="H13" s="104">
        <v>11.65</v>
      </c>
      <c r="I13" s="104">
        <v>11.65</v>
      </c>
      <c r="J13" s="104">
        <v>11.65</v>
      </c>
    </row>
    <row r="14" spans="1:10" x14ac:dyDescent="0.2">
      <c r="A14" s="103" t="s">
        <v>172</v>
      </c>
      <c r="B14" s="104">
        <v>135</v>
      </c>
      <c r="C14" s="105"/>
      <c r="D14" s="105"/>
      <c r="E14" s="104">
        <v>22.5</v>
      </c>
      <c r="F14" s="104">
        <v>22.5</v>
      </c>
      <c r="G14" s="104">
        <v>22.5</v>
      </c>
      <c r="H14" s="104">
        <v>22.5</v>
      </c>
      <c r="I14" s="104">
        <v>22.5</v>
      </c>
      <c r="J14" s="104">
        <v>22.5</v>
      </c>
    </row>
    <row r="15" spans="1:10" x14ac:dyDescent="0.2">
      <c r="A15" s="103" t="s">
        <v>173</v>
      </c>
      <c r="B15" s="104"/>
      <c r="C15" s="105"/>
      <c r="D15" s="105"/>
      <c r="E15" s="104">
        <v>11.65</v>
      </c>
      <c r="F15" s="104">
        <v>11.65</v>
      </c>
      <c r="G15" s="104">
        <v>11.65</v>
      </c>
      <c r="H15" s="104">
        <v>11.65</v>
      </c>
      <c r="I15" s="104">
        <v>11.65</v>
      </c>
      <c r="J15" s="104">
        <v>11.65</v>
      </c>
    </row>
    <row r="16" spans="1:10" x14ac:dyDescent="0.2">
      <c r="A16" s="103" t="s">
        <v>174</v>
      </c>
      <c r="B16" s="104">
        <v>36.08</v>
      </c>
      <c r="C16" s="105"/>
      <c r="D16" s="105"/>
      <c r="E16" s="104">
        <v>6.02</v>
      </c>
      <c r="F16" s="104">
        <v>6.02</v>
      </c>
      <c r="G16" s="104">
        <v>6.02</v>
      </c>
      <c r="H16" s="104">
        <v>6.02</v>
      </c>
      <c r="I16" s="104">
        <v>6.02</v>
      </c>
      <c r="J16" s="104">
        <v>6.02</v>
      </c>
    </row>
    <row r="17" spans="1:10" x14ac:dyDescent="0.2">
      <c r="A17" s="103" t="s">
        <v>175</v>
      </c>
      <c r="B17" s="104"/>
      <c r="C17" s="105"/>
      <c r="D17" s="105"/>
      <c r="E17" s="104">
        <v>11.65</v>
      </c>
      <c r="F17" s="104">
        <v>11.65</v>
      </c>
      <c r="G17" s="104">
        <v>11.65</v>
      </c>
      <c r="H17" s="104">
        <v>11.65</v>
      </c>
      <c r="I17" s="104">
        <v>11.65</v>
      </c>
      <c r="J17" s="104">
        <v>11.65</v>
      </c>
    </row>
    <row r="18" spans="1:10" x14ac:dyDescent="0.2">
      <c r="A18" s="103" t="s">
        <v>176</v>
      </c>
      <c r="B18" s="104"/>
      <c r="C18" s="105"/>
      <c r="D18" s="105"/>
      <c r="E18" s="104">
        <v>11.65</v>
      </c>
      <c r="F18" s="104">
        <v>11.65</v>
      </c>
      <c r="G18" s="104">
        <v>11.65</v>
      </c>
      <c r="H18" s="104">
        <v>11.65</v>
      </c>
      <c r="I18" s="104">
        <v>11.65</v>
      </c>
      <c r="J18" s="104">
        <v>11.65</v>
      </c>
    </row>
    <row r="19" spans="1:10" x14ac:dyDescent="0.2">
      <c r="A19" s="103" t="s">
        <v>178</v>
      </c>
      <c r="B19" s="104">
        <v>36.1</v>
      </c>
      <c r="C19" s="105"/>
      <c r="D19" s="105"/>
      <c r="E19" s="104">
        <v>6.02</v>
      </c>
      <c r="F19" s="104">
        <v>6.02</v>
      </c>
      <c r="G19" s="104">
        <v>6.02</v>
      </c>
      <c r="H19" s="104">
        <v>6.02</v>
      </c>
      <c r="I19" s="104">
        <v>6.02</v>
      </c>
      <c r="J19" s="104">
        <v>6.02</v>
      </c>
    </row>
    <row r="20" spans="1:10" x14ac:dyDescent="0.2">
      <c r="A20" s="103" t="s">
        <v>179</v>
      </c>
      <c r="B20" s="104"/>
      <c r="C20" s="105"/>
      <c r="D20" s="105"/>
      <c r="E20" s="104">
        <v>11.65</v>
      </c>
      <c r="F20" s="104">
        <v>11.65</v>
      </c>
      <c r="G20" s="104">
        <v>11.65</v>
      </c>
      <c r="H20" s="104">
        <v>11.65</v>
      </c>
      <c r="I20" s="104">
        <v>11.65</v>
      </c>
      <c r="J20" s="104">
        <v>11.65</v>
      </c>
    </row>
    <row r="21" spans="1:10" x14ac:dyDescent="0.2">
      <c r="A21" s="103" t="s">
        <v>180</v>
      </c>
      <c r="B21" s="104"/>
      <c r="C21" s="105"/>
      <c r="D21" s="105"/>
      <c r="E21" s="104">
        <v>11.65</v>
      </c>
      <c r="F21" s="104">
        <v>11.65</v>
      </c>
      <c r="G21" s="104">
        <v>11.65</v>
      </c>
      <c r="H21" s="104">
        <v>11.65</v>
      </c>
      <c r="I21" s="104">
        <v>11.65</v>
      </c>
      <c r="J21" s="104">
        <v>11.65</v>
      </c>
    </row>
    <row r="22" spans="1:10" x14ac:dyDescent="0.2">
      <c r="A22" s="103" t="s">
        <v>184</v>
      </c>
      <c r="B22" s="104">
        <v>37</v>
      </c>
      <c r="C22" s="105"/>
      <c r="D22" s="105"/>
      <c r="E22" s="104">
        <v>6.17</v>
      </c>
      <c r="F22" s="104"/>
      <c r="G22" s="105"/>
      <c r="H22" s="104">
        <v>6.17</v>
      </c>
      <c r="I22" s="104">
        <v>6.17</v>
      </c>
      <c r="J22" s="104">
        <v>6.17</v>
      </c>
    </row>
    <row r="23" spans="1:10" x14ac:dyDescent="0.2">
      <c r="A23" s="100" t="s">
        <v>185</v>
      </c>
      <c r="B23" s="104"/>
      <c r="C23" s="105"/>
      <c r="D23" s="105"/>
      <c r="E23" s="101">
        <f>SUM(E7:E20)+3.1</f>
        <v>153.07000000000002</v>
      </c>
      <c r="F23" s="104"/>
      <c r="G23" s="105"/>
      <c r="H23" s="101">
        <v>196.17</v>
      </c>
      <c r="I23" s="101">
        <v>209.77</v>
      </c>
      <c r="J23" s="101"/>
    </row>
    <row r="24" spans="1:10" x14ac:dyDescent="0.2">
      <c r="A24" s="103" t="s">
        <v>186</v>
      </c>
      <c r="B24" s="104"/>
      <c r="C24" s="105"/>
      <c r="D24" s="105"/>
      <c r="E24" s="104"/>
      <c r="F24" s="104"/>
      <c r="G24" s="105"/>
      <c r="H24" s="104"/>
      <c r="I24" s="104"/>
      <c r="J24" s="104">
        <v>11.65</v>
      </c>
    </row>
    <row r="25" spans="1:10" x14ac:dyDescent="0.2">
      <c r="A25" s="103" t="s">
        <v>191</v>
      </c>
      <c r="B25" s="104"/>
      <c r="C25" s="105"/>
      <c r="D25" s="105"/>
      <c r="E25" s="104"/>
      <c r="F25" s="104"/>
      <c r="G25" s="105"/>
      <c r="H25" s="104"/>
      <c r="I25" s="104"/>
      <c r="J25" s="104">
        <v>6.17</v>
      </c>
    </row>
    <row r="26" spans="1:10" x14ac:dyDescent="0.2">
      <c r="A26" s="100" t="s">
        <v>187</v>
      </c>
      <c r="B26" s="104"/>
      <c r="C26" s="105"/>
      <c r="D26" s="105"/>
      <c r="E26" s="104"/>
      <c r="F26" s="104"/>
      <c r="G26" s="105"/>
      <c r="H26" s="104"/>
      <c r="I26" s="104"/>
      <c r="J26" s="101">
        <f>SUM(J3:J25)</f>
        <v>213.99000000000004</v>
      </c>
    </row>
    <row r="27" spans="1:10" x14ac:dyDescent="0.2">
      <c r="A27" s="106" t="s">
        <v>189</v>
      </c>
      <c r="B27" s="104"/>
      <c r="C27" s="105"/>
      <c r="D27" s="105"/>
      <c r="E27" s="104"/>
      <c r="F27" s="104">
        <v>11.65</v>
      </c>
      <c r="G27" s="105"/>
      <c r="H27" s="104">
        <v>11.65</v>
      </c>
      <c r="I27" s="105"/>
      <c r="J27" s="105"/>
    </row>
    <row r="28" spans="1:10" x14ac:dyDescent="0.2">
      <c r="A28" s="103" t="s">
        <v>190</v>
      </c>
      <c r="B28" s="104">
        <v>36</v>
      </c>
      <c r="C28" s="105"/>
      <c r="D28" s="105"/>
      <c r="E28" s="104">
        <v>6</v>
      </c>
      <c r="F28" s="104">
        <v>6</v>
      </c>
      <c r="G28" s="105"/>
      <c r="H28" s="104">
        <v>6</v>
      </c>
      <c r="I28" s="105"/>
      <c r="J28" s="105"/>
    </row>
    <row r="29" spans="1:10" x14ac:dyDescent="0.2">
      <c r="A29" s="103"/>
      <c r="B29" s="104"/>
      <c r="C29" s="105"/>
      <c r="D29" s="105"/>
      <c r="E29" s="104"/>
      <c r="F29" s="104"/>
      <c r="G29" s="105"/>
      <c r="H29" s="104"/>
      <c r="I29" s="105"/>
      <c r="J29" s="105"/>
    </row>
    <row r="30" spans="1:10" x14ac:dyDescent="0.2">
      <c r="A30" s="103"/>
      <c r="B30" s="104"/>
      <c r="C30" s="105"/>
      <c r="D30" s="105"/>
      <c r="E30" s="104"/>
      <c r="F30" s="104"/>
      <c r="G30" s="105"/>
      <c r="H30" s="104"/>
      <c r="I30" s="105"/>
      <c r="J30" s="105"/>
    </row>
    <row r="31" spans="1:10" x14ac:dyDescent="0.2">
      <c r="A31" s="103"/>
      <c r="B31" s="104"/>
      <c r="C31" s="105"/>
      <c r="D31" s="105"/>
      <c r="E31" s="104"/>
      <c r="F31" s="104"/>
      <c r="G31" s="105"/>
      <c r="H31" s="104"/>
      <c r="I31" s="105"/>
      <c r="J31" s="105"/>
    </row>
    <row r="32" spans="1:10" x14ac:dyDescent="0.2">
      <c r="A32" s="103"/>
      <c r="B32" s="104"/>
      <c r="C32" s="105"/>
      <c r="D32" s="105"/>
      <c r="E32" s="104"/>
      <c r="F32" s="104"/>
      <c r="G32" s="105"/>
      <c r="H32" s="104"/>
      <c r="I32" s="105"/>
      <c r="J32" s="105"/>
    </row>
    <row r="33" spans="1:10" x14ac:dyDescent="0.2">
      <c r="A33" s="103"/>
      <c r="B33" s="104"/>
      <c r="C33" s="105"/>
      <c r="D33" s="105"/>
      <c r="E33" s="104"/>
      <c r="F33" s="104"/>
      <c r="G33" s="105"/>
      <c r="H33" s="104"/>
      <c r="I33" s="105"/>
      <c r="J33" s="105"/>
    </row>
    <row r="34" spans="1:10" x14ac:dyDescent="0.2">
      <c r="A34" s="103"/>
      <c r="B34" s="104"/>
      <c r="C34" s="105"/>
      <c r="D34" s="105"/>
      <c r="E34" s="104"/>
      <c r="F34" s="104"/>
      <c r="G34" s="105"/>
      <c r="H34" s="104"/>
      <c r="I34" s="105"/>
      <c r="J34" s="105"/>
    </row>
    <row r="35" spans="1:10" x14ac:dyDescent="0.2">
      <c r="A35" s="103"/>
      <c r="B35" s="104"/>
      <c r="C35" s="105"/>
      <c r="D35" s="105"/>
      <c r="E35" s="104"/>
      <c r="F35" s="104"/>
      <c r="G35" s="105"/>
      <c r="H35" s="104"/>
      <c r="I35" s="105"/>
      <c r="J35" s="105"/>
    </row>
    <row r="36" spans="1:10" x14ac:dyDescent="0.2">
      <c r="A36" s="103"/>
      <c r="B36" s="104"/>
      <c r="C36" s="105"/>
      <c r="D36" s="105"/>
      <c r="E36" s="104"/>
      <c r="F36" s="104"/>
      <c r="G36" s="105"/>
      <c r="H36" s="104"/>
      <c r="I36" s="105"/>
      <c r="J36" s="105"/>
    </row>
    <row r="37" spans="1:10" x14ac:dyDescent="0.2">
      <c r="A37" s="103"/>
      <c r="B37" s="104"/>
      <c r="C37" s="105"/>
      <c r="D37" s="105"/>
      <c r="E37" s="104"/>
      <c r="F37" s="104"/>
      <c r="G37" s="105"/>
      <c r="H37" s="104"/>
      <c r="I37" s="105"/>
      <c r="J37" s="105"/>
    </row>
  </sheetData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zoomScale="200" workbookViewId="0">
      <selection activeCell="B9" sqref="B9"/>
    </sheetView>
  </sheetViews>
  <sheetFormatPr baseColWidth="10" defaultRowHeight="12.75" x14ac:dyDescent="0.2"/>
  <cols>
    <col min="1" max="1" width="5.625" style="37" bestFit="1" customWidth="1"/>
    <col min="2" max="2" width="6.875" style="37" bestFit="1" customWidth="1"/>
  </cols>
  <sheetData>
    <row r="1" spans="1:2" x14ac:dyDescent="0.2">
      <c r="A1" s="39" t="s">
        <v>80</v>
      </c>
      <c r="B1" s="39" t="s">
        <v>81</v>
      </c>
    </row>
    <row r="2" spans="1:2" x14ac:dyDescent="0.2">
      <c r="A2" s="39">
        <v>2011</v>
      </c>
      <c r="B2" s="40">
        <v>9.7000000000000003E-2</v>
      </c>
    </row>
    <row r="3" spans="1:2" x14ac:dyDescent="0.2">
      <c r="A3" s="39">
        <v>2012</v>
      </c>
      <c r="B3" s="40">
        <f>B2*1.025</f>
        <v>9.9424999999999999E-2</v>
      </c>
    </row>
    <row r="4" spans="1:2" x14ac:dyDescent="0.2">
      <c r="A4" s="39">
        <v>2013</v>
      </c>
      <c r="B4" s="40">
        <v>9.9400000000000002E-2</v>
      </c>
    </row>
    <row r="5" spans="1:2" x14ac:dyDescent="0.2">
      <c r="A5" s="39">
        <v>2014</v>
      </c>
      <c r="B5" s="40">
        <v>9.9699999999999997E-2</v>
      </c>
    </row>
    <row r="6" spans="1:2" x14ac:dyDescent="0.2">
      <c r="A6" s="39">
        <v>2015</v>
      </c>
      <c r="B6" s="40">
        <v>0.1011</v>
      </c>
    </row>
    <row r="7" spans="1:2" x14ac:dyDescent="0.2">
      <c r="A7" s="39">
        <v>2016</v>
      </c>
      <c r="B7" s="40">
        <v>0.1011</v>
      </c>
    </row>
    <row r="8" spans="1:2" x14ac:dyDescent="0.2">
      <c r="A8" s="39">
        <v>2017</v>
      </c>
      <c r="B8" s="40">
        <f>B7*1.01</f>
        <v>0.10211099999999999</v>
      </c>
    </row>
    <row r="9" spans="1:2" x14ac:dyDescent="0.2">
      <c r="A9" s="39"/>
      <c r="B9" s="40"/>
    </row>
    <row r="10" spans="1:2" x14ac:dyDescent="0.2">
      <c r="A10" s="39"/>
      <c r="B10" s="40"/>
    </row>
    <row r="11" spans="1:2" x14ac:dyDescent="0.2">
      <c r="A11" s="39"/>
      <c r="B11" s="40"/>
    </row>
    <row r="12" spans="1:2" x14ac:dyDescent="0.2">
      <c r="A12" s="39"/>
      <c r="B12" s="40"/>
    </row>
    <row r="13" spans="1:2" x14ac:dyDescent="0.2">
      <c r="A13" s="39"/>
      <c r="B13" s="40"/>
    </row>
    <row r="14" spans="1:2" x14ac:dyDescent="0.2">
      <c r="B14" s="38"/>
    </row>
    <row r="15" spans="1:2" x14ac:dyDescent="0.2">
      <c r="B15" s="38"/>
    </row>
    <row r="16" spans="1:2" x14ac:dyDescent="0.2">
      <c r="B16" s="38"/>
    </row>
    <row r="17" spans="2:2" x14ac:dyDescent="0.2">
      <c r="B17" s="38"/>
    </row>
    <row r="18" spans="2:2" x14ac:dyDescent="0.2">
      <c r="B18" s="38"/>
    </row>
    <row r="19" spans="2:2" x14ac:dyDescent="0.2">
      <c r="B19" s="38"/>
    </row>
    <row r="20" spans="2:2" x14ac:dyDescent="0.2">
      <c r="B20" s="38"/>
    </row>
    <row r="21" spans="2:2" x14ac:dyDescent="0.2">
      <c r="B21" s="38"/>
    </row>
    <row r="22" spans="2:2" x14ac:dyDescent="0.2">
      <c r="B22" s="38"/>
    </row>
    <row r="23" spans="2:2" x14ac:dyDescent="0.2">
      <c r="B23" s="38"/>
    </row>
    <row r="24" spans="2:2" x14ac:dyDescent="0.2">
      <c r="B24" s="38"/>
    </row>
    <row r="25" spans="2:2" x14ac:dyDescent="0.2">
      <c r="B25" s="38"/>
    </row>
    <row r="26" spans="2:2" x14ac:dyDescent="0.2">
      <c r="B26" s="38"/>
    </row>
    <row r="27" spans="2:2" x14ac:dyDescent="0.2">
      <c r="B27" s="38"/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Appart 1</vt:lpstr>
      <vt:lpstr>Appart 2</vt:lpstr>
      <vt:lpstr>Appart 3</vt:lpstr>
      <vt:lpstr>Appart 4</vt:lpstr>
      <vt:lpstr>Appart 5</vt:lpstr>
      <vt:lpstr>Appart 6</vt:lpstr>
      <vt:lpstr>Appart 8</vt:lpstr>
      <vt:lpstr>Appart 9</vt:lpstr>
      <vt:lpstr>Appart 10</vt:lpstr>
      <vt:lpstr>Appart 11</vt:lpstr>
      <vt:lpstr>Appart 12</vt:lpstr>
      <vt:lpstr>Charges electricité communs</vt:lpstr>
      <vt:lpstr>Ascenseur</vt:lpstr>
      <vt:lpstr>Coût Chauffage</vt:lpstr>
    </vt:vector>
  </TitlesOfParts>
  <Company>BDF INVESTISSEMENTS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brugerolle de fraissinette</dc:creator>
  <cp:lastModifiedBy>admin</cp:lastModifiedBy>
  <cp:lastPrinted>2017-08-30T14:57:52Z</cp:lastPrinted>
  <dcterms:created xsi:type="dcterms:W3CDTF">2012-05-05T10:18:50Z</dcterms:created>
  <dcterms:modified xsi:type="dcterms:W3CDTF">2017-10-03T08:21:12Z</dcterms:modified>
</cp:coreProperties>
</file>