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palm\Documents\"/>
    </mc:Choice>
  </mc:AlternateContent>
  <xr:revisionPtr revIDLastSave="0" documentId="13_ncr:1_{BAE7E3A5-562D-4D8E-B60C-4B9AF42E00A0}" xr6:coauthVersionLast="47" xr6:coauthVersionMax="47" xr10:uidLastSave="{00000000-0000-0000-0000-000000000000}"/>
  <bookViews>
    <workbookView xWindow="-108" yWindow="-108" windowWidth="23256" windowHeight="12456" xr2:uid="{6CF190FB-6822-4391-B422-8CBAA4967CC0}"/>
  </bookViews>
  <sheets>
    <sheet name="stt1" sheetId="1" r:id="rId1"/>
    <sheet name="stt2" sheetId="4" r:id="rId2"/>
    <sheet name="stt3" sheetId="5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154" i="5" l="1"/>
  <c r="AO153" i="5"/>
  <c r="U153" i="5"/>
  <c r="A153" i="5"/>
  <c r="U152" i="5"/>
  <c r="U151" i="5"/>
  <c r="U150" i="5"/>
  <c r="U149" i="5"/>
  <c r="U145" i="5"/>
  <c r="A145" i="5"/>
  <c r="U144" i="5"/>
  <c r="L134" i="5"/>
  <c r="AZ125" i="5"/>
  <c r="AU125" i="5"/>
  <c r="AY125" i="5" s="1"/>
  <c r="AH125" i="5"/>
  <c r="AG125" i="5"/>
  <c r="AF125" i="5"/>
  <c r="AC125" i="5"/>
  <c r="L125" i="5"/>
  <c r="G125" i="5"/>
  <c r="K125" i="5" s="1"/>
  <c r="AZ124" i="5"/>
  <c r="AY124" i="5"/>
  <c r="AX124" i="5"/>
  <c r="AZ134" i="5" s="1"/>
  <c r="AH124" i="5"/>
  <c r="AG124" i="5"/>
  <c r="AF124" i="5"/>
  <c r="AH134" i="5" s="1"/>
  <c r="L124" i="5"/>
  <c r="K124" i="5"/>
  <c r="J124" i="5"/>
  <c r="AZ122" i="5"/>
  <c r="AH122" i="5"/>
  <c r="L122" i="5"/>
  <c r="AA121" i="5"/>
  <c r="Y121" i="5"/>
  <c r="AZ120" i="5"/>
  <c r="AS120" i="5"/>
  <c r="AQ120" i="5"/>
  <c r="AS121" i="5" s="1"/>
  <c r="AH120" i="5"/>
  <c r="AA120" i="5"/>
  <c r="Y120" i="5"/>
  <c r="L120" i="5"/>
  <c r="E120" i="5"/>
  <c r="C120" i="5"/>
  <c r="E121" i="5" s="1"/>
  <c r="AZ119" i="5"/>
  <c r="AH119" i="5"/>
  <c r="L119" i="5"/>
  <c r="AZ118" i="5"/>
  <c r="AH118" i="5"/>
  <c r="L118" i="5"/>
  <c r="AZ117" i="5"/>
  <c r="AH117" i="5"/>
  <c r="L117" i="5"/>
  <c r="AZ116" i="5"/>
  <c r="AH116" i="5"/>
  <c r="L116" i="5"/>
  <c r="AZ115" i="5"/>
  <c r="AH115" i="5"/>
  <c r="L115" i="5"/>
  <c r="AZ114" i="5"/>
  <c r="AH114" i="5"/>
  <c r="L114" i="5"/>
  <c r="AZ113" i="5"/>
  <c r="AX113" i="5"/>
  <c r="AF113" i="5"/>
  <c r="AH113" i="5" s="1"/>
  <c r="J113" i="5"/>
  <c r="L113" i="5" s="1"/>
  <c r="AZ112" i="5"/>
  <c r="AH112" i="5"/>
  <c r="L112" i="5"/>
  <c r="AZ111" i="5"/>
  <c r="AH111" i="5"/>
  <c r="L111" i="5"/>
  <c r="AZ110" i="5"/>
  <c r="AH110" i="5"/>
  <c r="L110" i="5"/>
  <c r="AG108" i="5"/>
  <c r="AG109" i="5" s="1"/>
  <c r="AG121" i="5" s="1"/>
  <c r="AF108" i="5"/>
  <c r="AF109" i="5" s="1"/>
  <c r="K108" i="5"/>
  <c r="AZ107" i="5"/>
  <c r="AH107" i="5"/>
  <c r="L107" i="5"/>
  <c r="AZ106" i="5"/>
  <c r="AH106" i="5"/>
  <c r="L106" i="5"/>
  <c r="AZ105" i="5"/>
  <c r="AH105" i="5"/>
  <c r="L105" i="5"/>
  <c r="AZ104" i="5"/>
  <c r="AH104" i="5"/>
  <c r="AH108" i="5" s="1"/>
  <c r="L104" i="5"/>
  <c r="AY103" i="5"/>
  <c r="AY108" i="5" s="1"/>
  <c r="AX103" i="5"/>
  <c r="AZ103" i="5" s="1"/>
  <c r="AZ108" i="5" s="1"/>
  <c r="AH103" i="5"/>
  <c r="AG103" i="5"/>
  <c r="AF103" i="5"/>
  <c r="K103" i="5"/>
  <c r="J103" i="5"/>
  <c r="J108" i="5" s="1"/>
  <c r="AZ102" i="5"/>
  <c r="AH102" i="5"/>
  <c r="L102" i="5"/>
  <c r="AZ101" i="5"/>
  <c r="AH101" i="5"/>
  <c r="L101" i="5"/>
  <c r="AZ96" i="5"/>
  <c r="AO154" i="5" s="1"/>
  <c r="AZ95" i="5"/>
  <c r="AH95" i="5"/>
  <c r="L95" i="5"/>
  <c r="AP94" i="5"/>
  <c r="X94" i="5"/>
  <c r="V94" i="5"/>
  <c r="B94" i="5"/>
  <c r="L93" i="5"/>
  <c r="A152" i="5" s="1"/>
  <c r="AZ92" i="5"/>
  <c r="AQ92" i="5"/>
  <c r="AH92" i="5"/>
  <c r="Y92" i="5"/>
  <c r="L92" i="5"/>
  <c r="C92" i="5"/>
  <c r="O89" i="5"/>
  <c r="AQ87" i="5"/>
  <c r="Y87" i="5"/>
  <c r="C87" i="5"/>
  <c r="AO83" i="5"/>
  <c r="U83" i="5"/>
  <c r="A83" i="5"/>
  <c r="AY78" i="5"/>
  <c r="AG78" i="5"/>
  <c r="K78" i="5"/>
  <c r="AY77" i="5"/>
  <c r="AG77" i="5"/>
  <c r="K77" i="5"/>
  <c r="U59" i="5"/>
  <c r="AX58" i="5"/>
  <c r="AO151" i="5" s="1"/>
  <c r="AF58" i="5"/>
  <c r="J58" i="5"/>
  <c r="A151" i="5" s="1"/>
  <c r="K56" i="5"/>
  <c r="AY52" i="5"/>
  <c r="AG52" i="5"/>
  <c r="K52" i="5"/>
  <c r="AY51" i="5"/>
  <c r="AG51" i="5"/>
  <c r="K51" i="5"/>
  <c r="AY50" i="5"/>
  <c r="AG50" i="5"/>
  <c r="AG56" i="5" s="1"/>
  <c r="K50" i="5"/>
  <c r="AY49" i="5"/>
  <c r="AG49" i="5"/>
  <c r="K49" i="5"/>
  <c r="AY48" i="5"/>
  <c r="AG48" i="5"/>
  <c r="K48" i="5"/>
  <c r="AY47" i="5"/>
  <c r="AY56" i="5" s="1"/>
  <c r="AG47" i="5"/>
  <c r="K47" i="5"/>
  <c r="AV40" i="5"/>
  <c r="AZ93" i="5" s="1"/>
  <c r="AS40" i="5"/>
  <c r="AD40" i="5"/>
  <c r="AH93" i="5" s="1"/>
  <c r="AA40" i="5"/>
  <c r="AH96" i="5" s="1"/>
  <c r="AH97" i="5" s="1"/>
  <c r="H40" i="5"/>
  <c r="E40" i="5"/>
  <c r="L96" i="5" s="1"/>
  <c r="AX22" i="5"/>
  <c r="AF22" i="5"/>
  <c r="J22" i="5"/>
  <c r="AX21" i="5"/>
  <c r="AX40" i="5" s="1"/>
  <c r="AF21" i="5"/>
  <c r="AF40" i="5" s="1"/>
  <c r="J21" i="5"/>
  <c r="J40" i="5" s="1"/>
  <c r="AX18" i="5"/>
  <c r="AF18" i="5"/>
  <c r="J18" i="5"/>
  <c r="AT17" i="5"/>
  <c r="AB17" i="5"/>
  <c r="F17" i="5"/>
  <c r="AS10" i="5"/>
  <c r="AA10" i="5"/>
  <c r="E10" i="5"/>
  <c r="U154" i="4"/>
  <c r="AO153" i="4"/>
  <c r="U153" i="4"/>
  <c r="A153" i="4"/>
  <c r="U152" i="4"/>
  <c r="U151" i="4"/>
  <c r="U150" i="4"/>
  <c r="U149" i="4"/>
  <c r="U145" i="4"/>
  <c r="U144" i="4"/>
  <c r="AZ125" i="4"/>
  <c r="AU125" i="4"/>
  <c r="AY125" i="4" s="1"/>
  <c r="AH125" i="4"/>
  <c r="AG125" i="4"/>
  <c r="AF125" i="4"/>
  <c r="AC125" i="4"/>
  <c r="L125" i="4"/>
  <c r="G125" i="4"/>
  <c r="K125" i="4" s="1"/>
  <c r="AZ124" i="4"/>
  <c r="AY124" i="4"/>
  <c r="AX124" i="4"/>
  <c r="AZ134" i="4" s="1"/>
  <c r="AH124" i="4"/>
  <c r="AG124" i="4"/>
  <c r="AF124" i="4"/>
  <c r="AH134" i="4" s="1"/>
  <c r="L124" i="4"/>
  <c r="K124" i="4"/>
  <c r="J124" i="4"/>
  <c r="L134" i="4" s="1"/>
  <c r="AZ122" i="4"/>
  <c r="AH122" i="4"/>
  <c r="L122" i="4"/>
  <c r="AA121" i="4"/>
  <c r="Y121" i="4"/>
  <c r="AZ120" i="4"/>
  <c r="AS120" i="4"/>
  <c r="AQ120" i="4"/>
  <c r="AS121" i="4" s="1"/>
  <c r="AH120" i="4"/>
  <c r="AA120" i="4"/>
  <c r="Y120" i="4"/>
  <c r="L120" i="4"/>
  <c r="E120" i="4"/>
  <c r="C120" i="4"/>
  <c r="E121" i="4" s="1"/>
  <c r="AZ119" i="4"/>
  <c r="AH119" i="4"/>
  <c r="L119" i="4"/>
  <c r="AZ118" i="4"/>
  <c r="AH118" i="4"/>
  <c r="L118" i="4"/>
  <c r="AZ117" i="4"/>
  <c r="AH117" i="4"/>
  <c r="L117" i="4"/>
  <c r="AZ116" i="4"/>
  <c r="AH116" i="4"/>
  <c r="L116" i="4"/>
  <c r="AZ115" i="4"/>
  <c r="AH115" i="4"/>
  <c r="L115" i="4"/>
  <c r="AZ114" i="4"/>
  <c r="AH114" i="4"/>
  <c r="L114" i="4"/>
  <c r="AZ113" i="4"/>
  <c r="AX113" i="4"/>
  <c r="AH113" i="4"/>
  <c r="AF113" i="4"/>
  <c r="J113" i="4"/>
  <c r="L113" i="4" s="1"/>
  <c r="AZ112" i="4"/>
  <c r="AH112" i="4"/>
  <c r="L112" i="4"/>
  <c r="AZ111" i="4"/>
  <c r="AH111" i="4"/>
  <c r="L111" i="4"/>
  <c r="AZ110" i="4"/>
  <c r="AH110" i="4"/>
  <c r="L110" i="4"/>
  <c r="AG108" i="4"/>
  <c r="AG109" i="4" s="1"/>
  <c r="AG121" i="4" s="1"/>
  <c r="AF108" i="4"/>
  <c r="AF109" i="4" s="1"/>
  <c r="K108" i="4"/>
  <c r="K109" i="4" s="1"/>
  <c r="AZ107" i="4"/>
  <c r="AH107" i="4"/>
  <c r="L107" i="4"/>
  <c r="AZ106" i="4"/>
  <c r="AH106" i="4"/>
  <c r="L106" i="4"/>
  <c r="AZ105" i="4"/>
  <c r="AH105" i="4"/>
  <c r="L105" i="4"/>
  <c r="AZ104" i="4"/>
  <c r="AH104" i="4"/>
  <c r="L104" i="4"/>
  <c r="AY103" i="4"/>
  <c r="AY108" i="4" s="1"/>
  <c r="AX103" i="4"/>
  <c r="AX108" i="4" s="1"/>
  <c r="AH103" i="4"/>
  <c r="AH108" i="4" s="1"/>
  <c r="AG103" i="4"/>
  <c r="AF103" i="4"/>
  <c r="K103" i="4"/>
  <c r="J103" i="4"/>
  <c r="J108" i="4" s="1"/>
  <c r="AZ102" i="4"/>
  <c r="AH102" i="4"/>
  <c r="L102" i="4"/>
  <c r="AZ101" i="4"/>
  <c r="AH101" i="4"/>
  <c r="L101" i="4"/>
  <c r="AZ96" i="4"/>
  <c r="AO154" i="4" s="1"/>
  <c r="AZ95" i="4"/>
  <c r="AH95" i="4"/>
  <c r="L95" i="4"/>
  <c r="AP94" i="4"/>
  <c r="X94" i="4"/>
  <c r="V94" i="4"/>
  <c r="B94" i="4"/>
  <c r="AZ92" i="4"/>
  <c r="AQ92" i="4"/>
  <c r="AH92" i="4"/>
  <c r="Y92" i="4"/>
  <c r="L92" i="4"/>
  <c r="C92" i="4"/>
  <c r="O89" i="4"/>
  <c r="AQ87" i="4"/>
  <c r="Y87" i="4"/>
  <c r="C87" i="4"/>
  <c r="AO83" i="4"/>
  <c r="U83" i="4"/>
  <c r="A83" i="4"/>
  <c r="AY78" i="4"/>
  <c r="AG78" i="4"/>
  <c r="K78" i="4"/>
  <c r="AY77" i="4"/>
  <c r="AG77" i="4"/>
  <c r="K77" i="4"/>
  <c r="U59" i="4"/>
  <c r="AX58" i="4"/>
  <c r="AO151" i="4" s="1"/>
  <c r="AF58" i="4"/>
  <c r="J58" i="4"/>
  <c r="A151" i="4" s="1"/>
  <c r="K56" i="4"/>
  <c r="AY52" i="4"/>
  <c r="AG52" i="4"/>
  <c r="K52" i="4"/>
  <c r="AY51" i="4"/>
  <c r="AG51" i="4"/>
  <c r="K51" i="4"/>
  <c r="AY50" i="4"/>
  <c r="AG50" i="4"/>
  <c r="AG56" i="4" s="1"/>
  <c r="K50" i="4"/>
  <c r="AY49" i="4"/>
  <c r="AG49" i="4"/>
  <c r="K49" i="4"/>
  <c r="AY48" i="4"/>
  <c r="AG48" i="4"/>
  <c r="K48" i="4"/>
  <c r="AY47" i="4"/>
  <c r="AY56" i="4" s="1"/>
  <c r="AG47" i="4"/>
  <c r="K47" i="4"/>
  <c r="AV40" i="4"/>
  <c r="AZ93" i="4" s="1"/>
  <c r="AS40" i="4"/>
  <c r="AD40" i="4"/>
  <c r="AH93" i="4" s="1"/>
  <c r="AA40" i="4"/>
  <c r="AH96" i="4" s="1"/>
  <c r="AH97" i="4" s="1"/>
  <c r="H40" i="4"/>
  <c r="L93" i="4" s="1"/>
  <c r="E40" i="4"/>
  <c r="L96" i="4" s="1"/>
  <c r="AX22" i="4"/>
  <c r="AF22" i="4"/>
  <c r="J22" i="4"/>
  <c r="AX21" i="4"/>
  <c r="AX40" i="4" s="1"/>
  <c r="AF21" i="4"/>
  <c r="AF40" i="4" s="1"/>
  <c r="J21" i="4"/>
  <c r="J40" i="4" s="1"/>
  <c r="AX18" i="4"/>
  <c r="AF18" i="4"/>
  <c r="J18" i="4"/>
  <c r="AT17" i="4"/>
  <c r="AB17" i="4"/>
  <c r="F17" i="4"/>
  <c r="AS10" i="4"/>
  <c r="AA10" i="4"/>
  <c r="E10" i="4"/>
  <c r="AO153" i="1"/>
  <c r="AZ134" i="1"/>
  <c r="AZ125" i="1"/>
  <c r="AY125" i="1"/>
  <c r="AX125" i="1"/>
  <c r="AU125" i="1"/>
  <c r="AZ124" i="1"/>
  <c r="AY124" i="1"/>
  <c r="AX124" i="1"/>
  <c r="AZ122" i="1"/>
  <c r="AZ120" i="1"/>
  <c r="AS120" i="1"/>
  <c r="AS121" i="1" s="1"/>
  <c r="AQ120" i="1"/>
  <c r="AZ119" i="1"/>
  <c r="AZ118" i="1"/>
  <c r="AZ117" i="1"/>
  <c r="AZ116" i="1"/>
  <c r="AZ115" i="1"/>
  <c r="AZ114" i="1"/>
  <c r="AZ113" i="1"/>
  <c r="AX113" i="1"/>
  <c r="AZ112" i="1"/>
  <c r="AZ111" i="1"/>
  <c r="AZ110" i="1"/>
  <c r="AX108" i="1"/>
  <c r="AZ107" i="1"/>
  <c r="AZ106" i="1"/>
  <c r="AZ105" i="1"/>
  <c r="AZ104" i="1"/>
  <c r="AY103" i="1"/>
  <c r="AZ103" i="1" s="1"/>
  <c r="AZ108" i="1" s="1"/>
  <c r="AX103" i="1"/>
  <c r="AZ102" i="1"/>
  <c r="AZ101" i="1"/>
  <c r="AZ95" i="1"/>
  <c r="AP94" i="1"/>
  <c r="AZ93" i="1"/>
  <c r="AO152" i="1" s="1"/>
  <c r="AZ92" i="1"/>
  <c r="AQ92" i="1"/>
  <c r="AQ87" i="1"/>
  <c r="AO83" i="1"/>
  <c r="AY78" i="1"/>
  <c r="AY77" i="1"/>
  <c r="AX58" i="1"/>
  <c r="AO151" i="1" s="1"/>
  <c r="AY52" i="1"/>
  <c r="AY51" i="1"/>
  <c r="AY50" i="1"/>
  <c r="AY49" i="1"/>
  <c r="AY48" i="1"/>
  <c r="AY47" i="1"/>
  <c r="AY56" i="1" s="1"/>
  <c r="AV40" i="1"/>
  <c r="AS40" i="1"/>
  <c r="AZ96" i="1" s="1"/>
  <c r="AO154" i="1" s="1"/>
  <c r="AX22" i="1"/>
  <c r="AX40" i="1" s="1"/>
  <c r="AX21" i="1"/>
  <c r="AX18" i="1"/>
  <c r="AT17" i="1"/>
  <c r="AS10" i="1"/>
  <c r="AH134" i="1"/>
  <c r="AH125" i="1"/>
  <c r="AG125" i="1"/>
  <c r="AF125" i="1"/>
  <c r="AC125" i="1"/>
  <c r="AH124" i="1"/>
  <c r="AG124" i="1"/>
  <c r="AF124" i="1"/>
  <c r="AH122" i="1"/>
  <c r="AH120" i="1"/>
  <c r="AA120" i="1"/>
  <c r="Y120" i="1"/>
  <c r="AA121" i="1" s="1"/>
  <c r="AH119" i="1"/>
  <c r="AH118" i="1"/>
  <c r="AH117" i="1"/>
  <c r="AH116" i="1"/>
  <c r="AH115" i="1"/>
  <c r="AH114" i="1"/>
  <c r="AF113" i="1"/>
  <c r="AH113" i="1" s="1"/>
  <c r="AH112" i="1"/>
  <c r="AH111" i="1"/>
  <c r="AH110" i="1"/>
  <c r="AG109" i="1"/>
  <c r="AG108" i="1"/>
  <c r="AG121" i="1" s="1"/>
  <c r="AF108" i="1"/>
  <c r="AH107" i="1"/>
  <c r="AH106" i="1"/>
  <c r="AH105" i="1"/>
  <c r="AH104" i="1"/>
  <c r="AH103" i="1"/>
  <c r="AH108" i="1" s="1"/>
  <c r="AG103" i="1"/>
  <c r="AF103" i="1"/>
  <c r="AH102" i="1"/>
  <c r="AH101" i="1"/>
  <c r="AH96" i="1"/>
  <c r="AH95" i="1"/>
  <c r="AH97" i="1" s="1"/>
  <c r="X94" i="1"/>
  <c r="AH92" i="1"/>
  <c r="Y92" i="1"/>
  <c r="Y87" i="1"/>
  <c r="AG78" i="1"/>
  <c r="AG77" i="1"/>
  <c r="AF58" i="1"/>
  <c r="AG52" i="1"/>
  <c r="AG51" i="1"/>
  <c r="AG50" i="1"/>
  <c r="AG49" i="1"/>
  <c r="AG48" i="1"/>
  <c r="AG47" i="1"/>
  <c r="AG56" i="1" s="1"/>
  <c r="AD40" i="1"/>
  <c r="AH93" i="1" s="1"/>
  <c r="AA40" i="1"/>
  <c r="AF22" i="1"/>
  <c r="AF21" i="1"/>
  <c r="AF40" i="1" s="1"/>
  <c r="AF18" i="1"/>
  <c r="AB17" i="1"/>
  <c r="AA10" i="1"/>
  <c r="U153" i="1"/>
  <c r="U151" i="1"/>
  <c r="Y121" i="1"/>
  <c r="V94" i="1"/>
  <c r="U83" i="1"/>
  <c r="U154" i="1"/>
  <c r="O89" i="1"/>
  <c r="A153" i="1"/>
  <c r="G125" i="1"/>
  <c r="J125" i="1" s="1"/>
  <c r="L124" i="1"/>
  <c r="L122" i="1"/>
  <c r="L120" i="1"/>
  <c r="E120" i="1"/>
  <c r="C120" i="1"/>
  <c r="E121" i="1" s="1"/>
  <c r="L119" i="1"/>
  <c r="L118" i="1"/>
  <c r="L117" i="1"/>
  <c r="L116" i="1"/>
  <c r="L115" i="1"/>
  <c r="L114" i="1"/>
  <c r="J113" i="1"/>
  <c r="L113" i="1" s="1"/>
  <c r="L112" i="1"/>
  <c r="L111" i="1"/>
  <c r="L110" i="1"/>
  <c r="K108" i="1"/>
  <c r="K109" i="1" s="1"/>
  <c r="K121" i="1" s="1"/>
  <c r="J108" i="1"/>
  <c r="J109" i="1" s="1"/>
  <c r="L107" i="1"/>
  <c r="L106" i="1"/>
  <c r="L105" i="1"/>
  <c r="L104" i="1"/>
  <c r="K103" i="1"/>
  <c r="J103" i="1"/>
  <c r="L103" i="1" s="1"/>
  <c r="L102" i="1"/>
  <c r="L101" i="1"/>
  <c r="L95" i="1"/>
  <c r="B94" i="1"/>
  <c r="L92" i="1"/>
  <c r="C92" i="1"/>
  <c r="C87" i="1"/>
  <c r="A83" i="1"/>
  <c r="K78" i="1"/>
  <c r="K77" i="1"/>
  <c r="J58" i="1"/>
  <c r="K52" i="1"/>
  <c r="K51" i="1"/>
  <c r="K50" i="1"/>
  <c r="K49" i="1"/>
  <c r="K48" i="1"/>
  <c r="K47" i="1"/>
  <c r="H40" i="1"/>
  <c r="L93" i="1" s="1"/>
  <c r="A145" i="1" s="1"/>
  <c r="E40" i="1"/>
  <c r="L96" i="1" s="1"/>
  <c r="A154" i="1" s="1"/>
  <c r="J22" i="1"/>
  <c r="J21" i="1"/>
  <c r="J40" i="1" s="1"/>
  <c r="J18" i="1"/>
  <c r="F17" i="1"/>
  <c r="E10" i="1"/>
  <c r="A154" i="5" l="1"/>
  <c r="L97" i="5"/>
  <c r="AO59" i="5"/>
  <c r="AH109" i="5"/>
  <c r="AH121" i="5" s="1"/>
  <c r="AF121" i="5"/>
  <c r="AF123" i="5" s="1"/>
  <c r="AH123" i="5" s="1"/>
  <c r="A59" i="5"/>
  <c r="AO145" i="5"/>
  <c r="AO152" i="5"/>
  <c r="AY109" i="5"/>
  <c r="AY121" i="5"/>
  <c r="AO150" i="5" s="1"/>
  <c r="J121" i="5"/>
  <c r="J123" i="5" s="1"/>
  <c r="J109" i="5"/>
  <c r="L109" i="5" s="1"/>
  <c r="K109" i="5"/>
  <c r="K121" i="5" s="1"/>
  <c r="A150" i="5" s="1"/>
  <c r="AZ97" i="5"/>
  <c r="J125" i="5"/>
  <c r="AX108" i="5"/>
  <c r="AX125" i="5"/>
  <c r="L103" i="5"/>
  <c r="L108" i="5" s="1"/>
  <c r="L121" i="5" s="1"/>
  <c r="A152" i="4"/>
  <c r="A145" i="4"/>
  <c r="J109" i="4"/>
  <c r="L109" i="4" s="1"/>
  <c r="L97" i="4"/>
  <c r="A154" i="4"/>
  <c r="AH109" i="4"/>
  <c r="AH121" i="4" s="1"/>
  <c r="AF121" i="4"/>
  <c r="AF123" i="4" s="1"/>
  <c r="AH123" i="4" s="1"/>
  <c r="AO59" i="4"/>
  <c r="AO152" i="4"/>
  <c r="AO145" i="4"/>
  <c r="AX109" i="4"/>
  <c r="AY109" i="4"/>
  <c r="AY121" i="4" s="1"/>
  <c r="AO150" i="4" s="1"/>
  <c r="A59" i="4"/>
  <c r="AZ103" i="4"/>
  <c r="AZ108" i="4" s="1"/>
  <c r="AZ97" i="4"/>
  <c r="J125" i="4"/>
  <c r="AX125" i="4"/>
  <c r="L103" i="4"/>
  <c r="L108" i="4" s="1"/>
  <c r="L121" i="4" s="1"/>
  <c r="K121" i="4"/>
  <c r="A150" i="4" s="1"/>
  <c r="AZ97" i="1"/>
  <c r="AX121" i="1"/>
  <c r="AX123" i="1" s="1"/>
  <c r="AO59" i="1"/>
  <c r="AY108" i="1"/>
  <c r="AO145" i="1"/>
  <c r="AX109" i="1"/>
  <c r="AF109" i="1"/>
  <c r="AH109" i="1" s="1"/>
  <c r="AH121" i="1" s="1"/>
  <c r="U150" i="1"/>
  <c r="U152" i="1"/>
  <c r="U145" i="1"/>
  <c r="U59" i="1"/>
  <c r="L108" i="1"/>
  <c r="K56" i="1"/>
  <c r="K125" i="1"/>
  <c r="J121" i="1"/>
  <c r="J123" i="1" s="1"/>
  <c r="L109" i="1"/>
  <c r="L121" i="1"/>
  <c r="A152" i="1"/>
  <c r="A150" i="1"/>
  <c r="A59" i="1"/>
  <c r="L97" i="1"/>
  <c r="L125" i="1"/>
  <c r="J124" i="1"/>
  <c r="L134" i="1" s="1"/>
  <c r="K124" i="1"/>
  <c r="AX109" i="5" l="1"/>
  <c r="AZ109" i="5" s="1"/>
  <c r="AZ121" i="5" s="1"/>
  <c r="AX121" i="5"/>
  <c r="AX123" i="5" s="1"/>
  <c r="AH133" i="5"/>
  <c r="AF134" i="5"/>
  <c r="AG133" i="5"/>
  <c r="AG134" i="5" s="1"/>
  <c r="AF133" i="5"/>
  <c r="AO144" i="5"/>
  <c r="A149" i="5"/>
  <c r="L123" i="5"/>
  <c r="A144" i="5"/>
  <c r="AZ109" i="4"/>
  <c r="AO144" i="4"/>
  <c r="J121" i="4"/>
  <c r="J123" i="4" s="1"/>
  <c r="AX121" i="4"/>
  <c r="AX123" i="4" s="1"/>
  <c r="AZ121" i="4"/>
  <c r="AF134" i="4"/>
  <c r="AF133" i="4"/>
  <c r="AH133" i="4"/>
  <c r="AG133" i="4"/>
  <c r="AG134" i="4" s="1"/>
  <c r="AZ123" i="1"/>
  <c r="AO149" i="1"/>
  <c r="AZ109" i="1"/>
  <c r="AZ121" i="1" s="1"/>
  <c r="AY109" i="1"/>
  <c r="AY121" i="1" s="1"/>
  <c r="AO150" i="1" s="1"/>
  <c r="AO144" i="1"/>
  <c r="AF121" i="1"/>
  <c r="AF123" i="1" s="1"/>
  <c r="AH123" i="1" s="1"/>
  <c r="A144" i="1"/>
  <c r="L123" i="1"/>
  <c r="A149" i="1"/>
  <c r="AZ123" i="5" l="1"/>
  <c r="AO149" i="5"/>
  <c r="J134" i="5"/>
  <c r="K133" i="5"/>
  <c r="K134" i="5" s="1"/>
  <c r="J133" i="5"/>
  <c r="L133" i="5"/>
  <c r="A149" i="4"/>
  <c r="L123" i="4"/>
  <c r="AZ123" i="4"/>
  <c r="AO149" i="4"/>
  <c r="A144" i="4"/>
  <c r="AX134" i="1"/>
  <c r="AZ133" i="1"/>
  <c r="AX133" i="1"/>
  <c r="AY133" i="1"/>
  <c r="AY134" i="1" s="1"/>
  <c r="AF134" i="1"/>
  <c r="AH133" i="1"/>
  <c r="AG133" i="1"/>
  <c r="AG134" i="1" s="1"/>
  <c r="AF133" i="1"/>
  <c r="U149" i="1"/>
  <c r="U144" i="1"/>
  <c r="J133" i="1"/>
  <c r="L133" i="1"/>
  <c r="K133" i="1"/>
  <c r="K134" i="1" s="1"/>
  <c r="J134" i="1"/>
  <c r="AZ133" i="5" l="1"/>
  <c r="AX134" i="5"/>
  <c r="AY133" i="5"/>
  <c r="AY134" i="5" s="1"/>
  <c r="AX133" i="5"/>
  <c r="AZ133" i="4"/>
  <c r="AX134" i="4"/>
  <c r="AY133" i="4"/>
  <c r="AY134" i="4" s="1"/>
  <c r="AX133" i="4"/>
  <c r="J134" i="4"/>
  <c r="K133" i="4"/>
  <c r="K134" i="4" s="1"/>
  <c r="L133" i="4"/>
  <c r="J133" i="4"/>
  <c r="A151" i="1"/>
</calcChain>
</file>

<file path=xl/sharedStrings.xml><?xml version="1.0" encoding="utf-8"?>
<sst xmlns="http://schemas.openxmlformats.org/spreadsheetml/2006/main" count="861" uniqueCount="83">
  <si>
    <t xml:space="preserve">Chantier :   </t>
  </si>
  <si>
    <t xml:space="preserve">Sous-Traitant :  </t>
  </si>
  <si>
    <t>XXX</t>
  </si>
  <si>
    <t xml:space="preserve">Affaire N° :   </t>
  </si>
  <si>
    <t xml:space="preserve">                     Adresse :</t>
  </si>
  <si>
    <t xml:space="preserve">Lot N° :   </t>
  </si>
  <si>
    <t>1</t>
  </si>
  <si>
    <t xml:space="preserve">SIG :   </t>
  </si>
  <si>
    <t>CES</t>
  </si>
  <si>
    <t>GESTION FINANCIERE DE MARCHE S/T</t>
  </si>
  <si>
    <t>AU</t>
  </si>
  <si>
    <t>Total</t>
  </si>
  <si>
    <t xml:space="preserve">Dont Paiement Direct     </t>
  </si>
  <si>
    <t>MARCHÉ DE BASE</t>
  </si>
  <si>
    <t>AVENANT</t>
  </si>
  <si>
    <t>N°</t>
  </si>
  <si>
    <t>DATE</t>
  </si>
  <si>
    <t>TOTAL</t>
  </si>
  <si>
    <t xml:space="preserve">Pénalités </t>
  </si>
  <si>
    <t>Prorata</t>
  </si>
  <si>
    <t>Retenues inter entreprises</t>
  </si>
  <si>
    <t>Factures tiers</t>
  </si>
  <si>
    <t>Divers</t>
  </si>
  <si>
    <t xml:space="preserve">Montant HT des retenues     </t>
  </si>
  <si>
    <t>Montant HT Marché Objectif DGD</t>
  </si>
  <si>
    <t>!! La I109 est une liste déroulante à renseigner!!</t>
  </si>
  <si>
    <t>La case I110 est à renseigner si caution bancaire il y a.</t>
  </si>
  <si>
    <t>Légende couleurs :</t>
  </si>
  <si>
    <t xml:space="preserve">   Paiement DIRECT</t>
  </si>
  <si>
    <t xml:space="preserve">   Objectif DGD</t>
  </si>
  <si>
    <t>BON D'ACOMPTE SOUS/TRAITANT AU</t>
  </si>
  <si>
    <t>Code STT :</t>
  </si>
  <si>
    <t>Acompte N° :</t>
  </si>
  <si>
    <t>Sous-Traitant :</t>
  </si>
  <si>
    <t>Facture N° :</t>
  </si>
  <si>
    <t xml:space="preserve">CHANTIER : </t>
  </si>
  <si>
    <t xml:space="preserve">AFFAIRE N° :   </t>
  </si>
  <si>
    <t xml:space="preserve">Paiement Direct HT :   </t>
  </si>
  <si>
    <t>Lot N° :</t>
  </si>
  <si>
    <t xml:space="preserve"> </t>
  </si>
  <si>
    <t>Contrat :</t>
  </si>
  <si>
    <t>Marché de base H.T :</t>
  </si>
  <si>
    <t>Montant Total Avenant H.T :</t>
  </si>
  <si>
    <t xml:space="preserve">Montant Total H.T : </t>
  </si>
  <si>
    <t>DESIGNATION</t>
  </si>
  <si>
    <t>MONTANT</t>
  </si>
  <si>
    <t>HT
Cumulé</t>
  </si>
  <si>
    <t>HT
Payé</t>
  </si>
  <si>
    <t>HT
Acompte</t>
  </si>
  <si>
    <t>Montant des travaux du marché</t>
  </si>
  <si>
    <t>Travaux avenants</t>
  </si>
  <si>
    <t>TOTAL SITUATION</t>
  </si>
  <si>
    <t>Factures prorata</t>
  </si>
  <si>
    <t>Factures inter entreprises</t>
  </si>
  <si>
    <t>Révision sur travaux marché</t>
  </si>
  <si>
    <t>Révision sur travaux modificatif</t>
  </si>
  <si>
    <t xml:space="preserve">TOTAL TRAVAUX MARCHE     </t>
  </si>
  <si>
    <t>Retenue de garantie 5% H.T</t>
  </si>
  <si>
    <t>OUI</t>
  </si>
  <si>
    <t>Caution bancaire émise H.T.</t>
  </si>
  <si>
    <t>a</t>
  </si>
  <si>
    <t>b</t>
  </si>
  <si>
    <t>Total a+b</t>
  </si>
  <si>
    <t>CONDUCTEUR DE TRAVAUX</t>
  </si>
  <si>
    <t>DIRECTION</t>
  </si>
  <si>
    <t>Le</t>
  </si>
  <si>
    <t xml:space="preserve">Dont Paiement XXX </t>
  </si>
  <si>
    <t>Dont Paiement XXX</t>
  </si>
  <si>
    <t xml:space="preserve">Détails retenues : Retenues inter entreprises ; Prestations XXX ; Factures tiers ; Divers </t>
  </si>
  <si>
    <t>Prestations XXX</t>
  </si>
  <si>
    <t xml:space="preserve">   Paiement XXX</t>
  </si>
  <si>
    <t>Nous rappelons que dans l'arbitrage du montant paiement direct décidé par l'entreprise XXX, nous devons tenir compte au minimum de 5% de retenue de garantie du marché total, dans le cas où le sous-traitant ne présente pas de caution bancaire et au moins 10% du montant total des travaux pour la gestion du marché.</t>
  </si>
  <si>
    <t>Ne pas supprimer</t>
  </si>
  <si>
    <t>NON</t>
  </si>
  <si>
    <t>DGD PROVISOIRE SOUS/TRAITANT AU</t>
  </si>
  <si>
    <t>DGD FOURNISSEUR AU</t>
  </si>
  <si>
    <t>BON D'ACOMPTE FOURNISSEUR  AU</t>
  </si>
  <si>
    <t>stt1</t>
  </si>
  <si>
    <t>Montants payés</t>
  </si>
  <si>
    <t xml:space="preserve">CERTIFICAT DE PAIEMENT </t>
  </si>
  <si>
    <t>STT 3</t>
  </si>
  <si>
    <t>STT 2</t>
  </si>
  <si>
    <t>STT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</si>
</sst>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_€"/>
    <numFmt numFmtId="165" formatCode="#,##0.00_ ;[Red]\-#,##0.00\ "/>
    <numFmt numFmtId="166" formatCode="#,##0.00\ &quot;€&quot;"/>
    <numFmt numFmtId="167" formatCode="_(* #,##0.00_);_(* \(#,##0.00\);_(* &quot;-&quot;??_);_(@_)"/>
    <numFmt numFmtId="168" formatCode="#,##0.00_ ;\-#,##0.00\ 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i/>
      <sz val="14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b/>
      <sz val="11"/>
      <name val="Times New Roman"/>
      <family val="1"/>
    </font>
    <font>
      <sz val="12"/>
      <name val="Times New Roman"/>
      <family val="1"/>
    </font>
    <font>
      <b/>
      <sz val="10"/>
      <name val="Times New Roman"/>
      <family val="1"/>
    </font>
    <font>
      <b/>
      <sz val="13"/>
      <name val="Times New Roman"/>
      <family val="1"/>
    </font>
    <font>
      <b/>
      <sz val="14"/>
      <color theme="0"/>
      <name val="Times New Roman"/>
      <family val="1"/>
    </font>
    <font>
      <sz val="11"/>
      <name val="Times New Roman"/>
      <family val="1"/>
    </font>
    <font>
      <sz val="13"/>
      <name val="Times New Roman"/>
      <family val="1"/>
    </font>
    <font>
      <b/>
      <sz val="12"/>
      <name val="Times New Roman"/>
      <family val="1"/>
    </font>
    <font>
      <i/>
      <sz val="11"/>
      <name val="Times New Roman"/>
      <family val="1"/>
    </font>
    <font>
      <b/>
      <i/>
      <sz val="12"/>
      <name val="Times New Roman"/>
      <family val="1"/>
    </font>
    <font>
      <b/>
      <u/>
      <sz val="11"/>
      <name val="Times New Roman"/>
      <family val="1"/>
    </font>
    <font>
      <b/>
      <sz val="10"/>
      <color indexed="10"/>
      <name val="Times New Roman"/>
      <family val="1"/>
    </font>
    <font>
      <b/>
      <sz val="12"/>
      <color indexed="10"/>
      <name val="Times New Roman"/>
      <family val="1"/>
    </font>
    <font>
      <sz val="14"/>
      <color theme="0"/>
      <name val="Times New Roman"/>
      <family val="1"/>
    </font>
    <font>
      <b/>
      <sz val="12"/>
      <color theme="0"/>
      <name val="Times New Roman"/>
      <family val="1"/>
    </font>
    <font>
      <sz val="10"/>
      <color rgb="FFFF0000"/>
      <name val="Times New Roman"/>
      <family val="1"/>
    </font>
    <font>
      <b/>
      <sz val="10"/>
      <color rgb="FFFF0000"/>
      <name val="Times New Roman"/>
      <family val="1"/>
    </font>
    <font>
      <u/>
      <sz val="10"/>
      <name val="Times New Roman"/>
      <family val="1"/>
    </font>
    <font>
      <sz val="10"/>
      <color indexed="10"/>
      <name val="Times New Roman"/>
      <family val="1"/>
    </font>
    <font>
      <sz val="16"/>
      <name val="Times New Roman"/>
      <family val="1"/>
    </font>
    <font>
      <b/>
      <sz val="16"/>
      <name val="Times New Roman"/>
      <family val="1"/>
    </font>
    <font>
      <sz val="11"/>
      <color rgb="FF969696"/>
      <name val="Times New Roman"/>
      <family val="1"/>
    </font>
    <font>
      <b/>
      <sz val="10"/>
      <name val="Arial"/>
      <family val="2"/>
    </font>
    <font>
      <sz val="8"/>
      <name val="Times New Roman"/>
      <family val="1"/>
    </font>
    <font>
      <b/>
      <sz val="8"/>
      <name val="Times New Roman"/>
      <family val="1"/>
    </font>
    <font>
      <sz val="8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12"/>
      </patternFill>
    </fill>
  </fills>
  <borders count="11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medium">
        <color indexed="64"/>
      </top>
      <bottom style="hair">
        <color indexed="64"/>
      </bottom>
      <diagonal/>
    </border>
    <border>
      <left/>
      <right style="dashed">
        <color indexed="64"/>
      </right>
      <top/>
      <bottom style="hair">
        <color indexed="64"/>
      </bottom>
      <diagonal/>
    </border>
    <border>
      <left style="dashed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ashed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dashed">
        <color indexed="64"/>
      </right>
      <top style="hair">
        <color indexed="64"/>
      </top>
      <bottom style="hair">
        <color indexed="64"/>
      </bottom>
      <diagonal/>
    </border>
    <border>
      <left style="dashed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ashed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/>
      <right style="dashed">
        <color indexed="64"/>
      </right>
      <top style="hair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/>
      <right/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ck">
        <color auto="1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double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89">
    <xf numFmtId="0" fontId="0" fillId="0" borderId="0" xfId="0"/>
    <xf numFmtId="0" fontId="2" fillId="0" borderId="0" xfId="0" applyFont="1" applyProtection="1">
      <protection locked="0"/>
    </xf>
    <xf numFmtId="43" fontId="8" fillId="0" borderId="89" xfId="1" applyFont="1" applyFill="1" applyBorder="1" applyAlignment="1" applyProtection="1">
      <alignment vertical="center"/>
    </xf>
    <xf numFmtId="43" fontId="8" fillId="0" borderId="103" xfId="1" applyFont="1" applyFill="1" applyBorder="1" applyAlignment="1" applyProtection="1">
      <alignment horizontal="right" vertical="center"/>
    </xf>
    <xf numFmtId="165" fontId="8" fillId="0" borderId="105" xfId="1" applyNumberFormat="1" applyFont="1" applyFill="1" applyBorder="1" applyAlignment="1" applyProtection="1">
      <alignment vertical="center"/>
    </xf>
    <xf numFmtId="0" fontId="8" fillId="0" borderId="106" xfId="1" applyNumberFormat="1" applyFont="1" applyFill="1" applyBorder="1" applyAlignment="1" applyProtection="1">
      <alignment vertical="center"/>
    </xf>
    <xf numFmtId="43" fontId="8" fillId="0" borderId="78" xfId="1" applyFont="1" applyFill="1" applyBorder="1" applyAlignment="1" applyProtection="1">
      <alignment horizontal="right" vertical="center"/>
    </xf>
    <xf numFmtId="165" fontId="8" fillId="0" borderId="113" xfId="1" applyNumberFormat="1" applyFont="1" applyFill="1" applyBorder="1" applyAlignment="1" applyProtection="1">
      <alignment vertical="center"/>
    </xf>
    <xf numFmtId="0" fontId="8" fillId="0" borderId="114" xfId="1" applyNumberFormat="1" applyFont="1" applyFill="1" applyBorder="1" applyAlignment="1" applyProtection="1">
      <alignment vertical="center"/>
    </xf>
    <xf numFmtId="0" fontId="30" fillId="0" borderId="116" xfId="0" applyFont="1" applyBorder="1" applyProtection="1">
      <protection locked="0"/>
    </xf>
    <xf numFmtId="0" fontId="2" fillId="0" borderId="60" xfId="0" applyFont="1" applyBorder="1" applyProtection="1">
      <protection locked="0"/>
    </xf>
    <xf numFmtId="0" fontId="2" fillId="0" borderId="94" xfId="0" applyFont="1" applyBorder="1" applyProtection="1">
      <protection locked="0"/>
    </xf>
    <xf numFmtId="0" fontId="29" fillId="0" borderId="82" xfId="0" applyFont="1" applyBorder="1" applyProtection="1">
      <protection locked="0"/>
    </xf>
    <xf numFmtId="0" fontId="2" fillId="0" borderId="117" xfId="0" applyFont="1" applyBorder="1" applyProtection="1">
      <protection locked="0"/>
    </xf>
    <xf numFmtId="0" fontId="29" fillId="0" borderId="82" xfId="0" applyFont="1" applyBorder="1" applyAlignment="1" applyProtection="1">
      <alignment vertical="center"/>
      <protection locked="0"/>
    </xf>
    <xf numFmtId="0" fontId="31" fillId="0" borderId="118" xfId="0" applyFont="1" applyBorder="1" applyProtection="1">
      <protection locked="0"/>
    </xf>
    <xf numFmtId="0" fontId="2" fillId="0" borderId="57" xfId="0" applyFont="1" applyBorder="1" applyProtection="1">
      <protection locked="0"/>
    </xf>
    <xf numFmtId="0" fontId="2" fillId="0" borderId="100" xfId="0" applyFont="1" applyBorder="1" applyProtection="1">
      <protection locked="0"/>
    </xf>
    <xf numFmtId="0" fontId="2" fillId="0" borderId="0" xfId="0" applyFont="1" applyFill="1"/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right"/>
    </xf>
    <xf numFmtId="0" fontId="2" fillId="0" borderId="0" xfId="0" applyFont="1" applyFill="1" applyAlignment="1">
      <alignment horizontal="right" vertical="center"/>
    </xf>
    <xf numFmtId="49" fontId="5" fillId="0" borderId="0" xfId="0" applyNumberFormat="1" applyFont="1" applyFill="1" applyAlignment="1" applyProtection="1">
      <alignment horizontal="left"/>
      <protection locked="0"/>
    </xf>
    <xf numFmtId="0" fontId="4" fillId="0" borderId="0" xfId="0" applyFont="1" applyFill="1" applyAlignment="1" applyProtection="1">
      <alignment horizontal="left"/>
      <protection locked="0"/>
    </xf>
    <xf numFmtId="0" fontId="7" fillId="0" borderId="0" xfId="0" applyFont="1" applyFill="1" applyAlignment="1" applyProtection="1">
      <alignment horizontal="left"/>
      <protection locked="0"/>
    </xf>
    <xf numFmtId="0" fontId="4" fillId="0" borderId="0" xfId="0" applyFont="1" applyFill="1" applyAlignment="1" applyProtection="1">
      <alignment horizontal="left" vertical="center" wrapText="1"/>
      <protection locked="0"/>
    </xf>
    <xf numFmtId="0" fontId="5" fillId="0" borderId="0" xfId="0" applyFont="1" applyFill="1" applyAlignment="1" applyProtection="1">
      <alignment horizontal="left"/>
      <protection locked="0"/>
    </xf>
    <xf numFmtId="0" fontId="4" fillId="0" borderId="0" xfId="0" applyFont="1" applyFill="1" applyProtection="1"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vertical="center"/>
      <protection locked="0"/>
    </xf>
    <xf numFmtId="0" fontId="5" fillId="0" borderId="5" xfId="0" applyFont="1" applyFill="1" applyBorder="1" applyAlignment="1" applyProtection="1">
      <alignment horizontal="center" vertical="center"/>
      <protection locked="0"/>
    </xf>
    <xf numFmtId="0" fontId="5" fillId="0" borderId="5" xfId="0" applyFont="1" applyFill="1" applyBorder="1" applyAlignment="1" applyProtection="1">
      <alignment vertical="center"/>
      <protection locked="0"/>
    </xf>
    <xf numFmtId="0" fontId="5" fillId="0" borderId="5" xfId="0" applyFont="1" applyFill="1" applyBorder="1" applyAlignment="1" applyProtection="1">
      <alignment horizontal="right" vertical="center"/>
      <protection locked="0"/>
    </xf>
    <xf numFmtId="14" fontId="5" fillId="0" borderId="5" xfId="0" applyNumberFormat="1" applyFont="1" applyFill="1" applyBorder="1" applyAlignment="1" applyProtection="1">
      <alignment horizontal="left" vertical="center"/>
      <protection locked="0"/>
    </xf>
    <xf numFmtId="0" fontId="5" fillId="0" borderId="6" xfId="0" applyFont="1" applyFill="1" applyBorder="1" applyAlignment="1" applyProtection="1">
      <alignment vertical="center"/>
      <protection locked="0"/>
    </xf>
    <xf numFmtId="0" fontId="8" fillId="0" borderId="0" xfId="0" applyFont="1" applyFill="1"/>
    <xf numFmtId="164" fontId="8" fillId="0" borderId="0" xfId="0" applyNumberFormat="1" applyFont="1" applyFill="1" applyProtection="1">
      <protection locked="0"/>
    </xf>
    <xf numFmtId="0" fontId="2" fillId="0" borderId="0" xfId="0" applyFont="1" applyFill="1" applyProtection="1">
      <protection locked="0"/>
    </xf>
    <xf numFmtId="164" fontId="8" fillId="0" borderId="0" xfId="0" applyNumberFormat="1" applyFont="1" applyFill="1"/>
    <xf numFmtId="0" fontId="0" fillId="0" borderId="0" xfId="0" applyFill="1" applyProtection="1">
      <protection locked="0"/>
    </xf>
    <xf numFmtId="0" fontId="9" fillId="0" borderId="0" xfId="0" applyFont="1" applyFill="1" applyAlignment="1">
      <alignment horizontal="center" vertical="center"/>
    </xf>
    <xf numFmtId="0" fontId="9" fillId="0" borderId="0" xfId="0" applyFont="1" applyFill="1"/>
    <xf numFmtId="165" fontId="10" fillId="0" borderId="0" xfId="0" applyNumberFormat="1" applyFont="1" applyFill="1" applyProtection="1">
      <protection locked="0"/>
    </xf>
    <xf numFmtId="164" fontId="6" fillId="0" borderId="0" xfId="0" applyNumberFormat="1" applyFont="1" applyFill="1"/>
    <xf numFmtId="0" fontId="11" fillId="0" borderId="0" xfId="0" applyFont="1" applyFill="1"/>
    <xf numFmtId="0" fontId="0" fillId="0" borderId="0" xfId="0" applyFill="1" applyAlignment="1" applyProtection="1">
      <alignment vertical="center"/>
      <protection locked="0"/>
    </xf>
    <xf numFmtId="0" fontId="9" fillId="0" borderId="0" xfId="0" applyFont="1" applyFill="1" applyAlignment="1">
      <alignment vertical="center"/>
    </xf>
    <xf numFmtId="165" fontId="5" fillId="0" borderId="0" xfId="0" applyNumberFormat="1" applyFont="1" applyFill="1"/>
    <xf numFmtId="0" fontId="9" fillId="0" borderId="7" xfId="0" applyFont="1" applyFill="1" applyBorder="1" applyAlignment="1">
      <alignment vertical="center"/>
    </xf>
    <xf numFmtId="0" fontId="11" fillId="0" borderId="8" xfId="0" applyFont="1" applyFill="1" applyBorder="1" applyAlignment="1">
      <alignment horizontal="center" vertical="center"/>
    </xf>
    <xf numFmtId="0" fontId="11" fillId="0" borderId="8" xfId="0" applyFont="1" applyFill="1" applyBorder="1" applyAlignment="1">
      <alignment vertical="center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vertical="center" wrapText="1"/>
    </xf>
    <xf numFmtId="49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8" fillId="0" borderId="7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8" fillId="0" borderId="11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vertical="center" wrapText="1"/>
    </xf>
    <xf numFmtId="49" fontId="14" fillId="0" borderId="12" xfId="0" applyNumberFormat="1" applyFont="1" applyFill="1" applyBorder="1" applyAlignment="1" applyProtection="1">
      <alignment horizontal="center" vertical="center"/>
      <protection locked="0"/>
    </xf>
    <xf numFmtId="49" fontId="14" fillId="0" borderId="13" xfId="0" applyNumberFormat="1" applyFont="1" applyFill="1" applyBorder="1" applyAlignment="1" applyProtection="1">
      <alignment horizontal="center" vertical="center"/>
      <protection locked="0"/>
    </xf>
    <xf numFmtId="49" fontId="14" fillId="0" borderId="12" xfId="0" applyNumberFormat="1" applyFont="1" applyFill="1" applyBorder="1" applyAlignment="1" applyProtection="1">
      <alignment vertical="center"/>
      <protection locked="0"/>
    </xf>
    <xf numFmtId="49" fontId="14" fillId="0" borderId="20" xfId="0" applyNumberFormat="1" applyFont="1" applyFill="1" applyBorder="1" applyAlignment="1" applyProtection="1">
      <alignment horizontal="center" vertical="center"/>
      <protection locked="0"/>
    </xf>
    <xf numFmtId="49" fontId="14" fillId="0" borderId="21" xfId="0" applyNumberFormat="1" applyFont="1" applyFill="1" applyBorder="1" applyAlignment="1" applyProtection="1">
      <alignment horizontal="center" vertical="center"/>
      <protection locked="0"/>
    </xf>
    <xf numFmtId="49" fontId="14" fillId="0" borderId="20" xfId="0" applyNumberFormat="1" applyFont="1" applyFill="1" applyBorder="1" applyAlignment="1" applyProtection="1">
      <alignment vertical="center"/>
      <protection locked="0"/>
    </xf>
    <xf numFmtId="166" fontId="13" fillId="0" borderId="22" xfId="0" applyNumberFormat="1" applyFont="1" applyFill="1" applyBorder="1" applyAlignment="1">
      <alignment horizontal="center" vertical="center" wrapText="1"/>
    </xf>
    <xf numFmtId="166" fontId="13" fillId="0" borderId="20" xfId="0" applyNumberFormat="1" applyFont="1" applyFill="1" applyBorder="1" applyAlignment="1">
      <alignment horizontal="center" vertical="center" wrapText="1"/>
    </xf>
    <xf numFmtId="166" fontId="13" fillId="0" borderId="23" xfId="0" applyNumberFormat="1" applyFont="1" applyFill="1" applyBorder="1" applyAlignment="1">
      <alignment horizontal="center" vertical="center" wrapText="1"/>
    </xf>
    <xf numFmtId="49" fontId="14" fillId="0" borderId="21" xfId="0" applyNumberFormat="1" applyFont="1" applyFill="1" applyBorder="1" applyAlignment="1" applyProtection="1">
      <alignment vertical="center"/>
      <protection locked="0"/>
    </xf>
    <xf numFmtId="49" fontId="14" fillId="0" borderId="0" xfId="0" applyNumberFormat="1" applyFont="1" applyFill="1" applyAlignment="1" applyProtection="1">
      <alignment horizontal="center" vertical="center"/>
      <protection locked="0"/>
    </xf>
    <xf numFmtId="49" fontId="14" fillId="0" borderId="27" xfId="0" applyNumberFormat="1" applyFont="1" applyFill="1" applyBorder="1" applyAlignment="1" applyProtection="1">
      <alignment vertical="center"/>
      <protection locked="0"/>
    </xf>
    <xf numFmtId="49" fontId="14" fillId="0" borderId="0" xfId="0" applyNumberFormat="1" applyFont="1" applyFill="1" applyAlignment="1" applyProtection="1">
      <alignment vertical="center"/>
      <protection locked="0"/>
    </xf>
    <xf numFmtId="166" fontId="15" fillId="0" borderId="28" xfId="0" applyNumberFormat="1" applyFont="1" applyFill="1" applyBorder="1" applyAlignment="1" applyProtection="1">
      <alignment vertical="center"/>
      <protection locked="0"/>
    </xf>
    <xf numFmtId="166" fontId="15" fillId="0" borderId="29" xfId="0" applyNumberFormat="1" applyFont="1" applyFill="1" applyBorder="1" applyAlignment="1" applyProtection="1">
      <alignment vertical="center"/>
      <protection locked="0"/>
    </xf>
    <xf numFmtId="166" fontId="15" fillId="0" borderId="30" xfId="0" applyNumberFormat="1" applyFont="1" applyFill="1" applyBorder="1" applyAlignment="1" applyProtection="1">
      <alignment vertical="center"/>
      <protection locked="0"/>
    </xf>
    <xf numFmtId="49" fontId="4" fillId="0" borderId="7" xfId="0" applyNumberFormat="1" applyFont="1" applyFill="1" applyBorder="1" applyAlignment="1" applyProtection="1">
      <alignment vertical="center"/>
      <protection locked="0"/>
    </xf>
    <xf numFmtId="0" fontId="4" fillId="0" borderId="8" xfId="0" applyFont="1" applyFill="1" applyBorder="1" applyAlignment="1" applyProtection="1">
      <alignment horizontal="center" vertical="center"/>
      <protection locked="0"/>
    </xf>
    <xf numFmtId="166" fontId="5" fillId="0" borderId="8" xfId="0" applyNumberFormat="1" applyFont="1" applyFill="1" applyBorder="1" applyAlignment="1">
      <alignment vertical="center"/>
    </xf>
    <xf numFmtId="49" fontId="11" fillId="0" borderId="0" xfId="0" applyNumberFormat="1" applyFont="1" applyFill="1" applyProtection="1">
      <protection locked="0"/>
    </xf>
    <xf numFmtId="0" fontId="11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right"/>
      <protection locked="0"/>
    </xf>
    <xf numFmtId="2" fontId="6" fillId="0" borderId="0" xfId="0" applyNumberFormat="1" applyFont="1" applyFill="1"/>
    <xf numFmtId="165" fontId="7" fillId="0" borderId="0" xfId="0" applyNumberFormat="1" applyFont="1" applyFill="1"/>
    <xf numFmtId="0" fontId="11" fillId="0" borderId="0" xfId="0" applyFont="1" applyFill="1" applyProtection="1">
      <protection locked="0"/>
    </xf>
    <xf numFmtId="49" fontId="6" fillId="0" borderId="0" xfId="0" applyNumberFormat="1" applyFont="1" applyFill="1" applyProtection="1">
      <protection locked="0"/>
    </xf>
    <xf numFmtId="164" fontId="6" fillId="0" borderId="0" xfId="0" applyNumberFormat="1" applyFont="1" applyFill="1" applyProtection="1">
      <protection locked="0"/>
    </xf>
    <xf numFmtId="164" fontId="7" fillId="0" borderId="0" xfId="0" applyNumberFormat="1" applyFont="1" applyFill="1" applyProtection="1">
      <protection locked="0"/>
    </xf>
    <xf numFmtId="49" fontId="2" fillId="0" borderId="0" xfId="0" applyNumberFormat="1" applyFont="1" applyFill="1" applyProtection="1"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49" fontId="8" fillId="0" borderId="0" xfId="0" applyNumberFormat="1" applyFont="1" applyFill="1" applyProtection="1">
      <protection locked="0"/>
    </xf>
    <xf numFmtId="49" fontId="9" fillId="0" borderId="0" xfId="0" applyNumberFormat="1" applyFont="1" applyFill="1" applyProtection="1">
      <protection locked="0"/>
    </xf>
    <xf numFmtId="49" fontId="16" fillId="0" borderId="0" xfId="0" applyNumberFormat="1" applyFont="1" applyFill="1" applyProtection="1">
      <protection locked="0"/>
    </xf>
    <xf numFmtId="49" fontId="14" fillId="0" borderId="34" xfId="0" applyNumberFormat="1" applyFont="1" applyFill="1" applyBorder="1" applyAlignment="1" applyProtection="1">
      <alignment vertical="center"/>
      <protection locked="0"/>
    </xf>
    <xf numFmtId="49" fontId="14" fillId="0" borderId="35" xfId="0" applyNumberFormat="1" applyFont="1" applyFill="1" applyBorder="1" applyAlignment="1" applyProtection="1">
      <alignment vertical="center"/>
      <protection locked="0"/>
    </xf>
    <xf numFmtId="49" fontId="14" fillId="0" borderId="36" xfId="0" applyNumberFormat="1" applyFont="1" applyFill="1" applyBorder="1" applyAlignment="1" applyProtection="1">
      <alignment vertical="center"/>
      <protection locked="0"/>
    </xf>
    <xf numFmtId="165" fontId="17" fillId="0" borderId="37" xfId="0" applyNumberFormat="1" applyFont="1" applyFill="1" applyBorder="1" applyProtection="1">
      <protection locked="0"/>
    </xf>
    <xf numFmtId="49" fontId="14" fillId="0" borderId="38" xfId="0" applyNumberFormat="1" applyFont="1" applyFill="1" applyBorder="1" applyAlignment="1" applyProtection="1">
      <alignment vertical="center"/>
      <protection locked="0"/>
    </xf>
    <xf numFmtId="49" fontId="14" fillId="0" borderId="39" xfId="0" applyNumberFormat="1" applyFont="1" applyFill="1" applyBorder="1" applyAlignment="1" applyProtection="1">
      <alignment vertical="center"/>
      <protection locked="0"/>
    </xf>
    <xf numFmtId="49" fontId="14" fillId="0" borderId="40" xfId="0" applyNumberFormat="1" applyFont="1" applyFill="1" applyBorder="1" applyAlignment="1" applyProtection="1">
      <alignment vertical="center"/>
      <protection locked="0"/>
    </xf>
    <xf numFmtId="165" fontId="17" fillId="0" borderId="41" xfId="0" applyNumberFormat="1" applyFont="1" applyFill="1" applyBorder="1" applyProtection="1">
      <protection locked="0"/>
    </xf>
    <xf numFmtId="49" fontId="14" fillId="0" borderId="42" xfId="0" applyNumberFormat="1" applyFont="1" applyFill="1" applyBorder="1" applyAlignment="1" applyProtection="1">
      <alignment vertical="center"/>
      <protection locked="0"/>
    </xf>
    <xf numFmtId="49" fontId="14" fillId="0" borderId="43" xfId="0" applyNumberFormat="1" applyFont="1" applyFill="1" applyBorder="1" applyAlignment="1" applyProtection="1">
      <alignment vertical="center"/>
      <protection locked="0"/>
    </xf>
    <xf numFmtId="49" fontId="14" fillId="0" borderId="44" xfId="0" applyNumberFormat="1" applyFont="1" applyFill="1" applyBorder="1" applyAlignment="1" applyProtection="1">
      <alignment vertical="center"/>
      <protection locked="0"/>
    </xf>
    <xf numFmtId="0" fontId="6" fillId="0" borderId="0" xfId="0" applyFont="1" applyFill="1" applyAlignment="1" applyProtection="1">
      <alignment horizontal="center"/>
      <protection locked="0"/>
    </xf>
    <xf numFmtId="164" fontId="13" fillId="0" borderId="45" xfId="0" applyNumberFormat="1" applyFont="1" applyFill="1" applyBorder="1" applyProtection="1">
      <protection locked="0"/>
    </xf>
    <xf numFmtId="164" fontId="13" fillId="0" borderId="46" xfId="0" applyNumberFormat="1" applyFont="1" applyFill="1" applyBorder="1"/>
    <xf numFmtId="164" fontId="13" fillId="0" borderId="47" xfId="0" applyNumberFormat="1" applyFont="1" applyFill="1" applyBorder="1" applyAlignment="1">
      <alignment horizontal="right"/>
    </xf>
    <xf numFmtId="165" fontId="18" fillId="0" borderId="48" xfId="0" applyNumberFormat="1" applyFont="1" applyFill="1" applyBorder="1" applyAlignment="1">
      <alignment horizontal="right"/>
    </xf>
    <xf numFmtId="164" fontId="13" fillId="0" borderId="0" xfId="0" applyNumberFormat="1" applyFont="1" applyFill="1" applyAlignment="1" applyProtection="1">
      <alignment horizontal="center"/>
      <protection locked="0"/>
    </xf>
    <xf numFmtId="164" fontId="6" fillId="0" borderId="0" xfId="0" applyNumberFormat="1" applyFont="1" applyFill="1" applyAlignment="1" applyProtection="1">
      <alignment horizontal="center"/>
      <protection locked="0"/>
    </xf>
    <xf numFmtId="0" fontId="10" fillId="0" borderId="7" xfId="0" applyFont="1" applyFill="1" applyBorder="1" applyAlignment="1" applyProtection="1">
      <alignment horizontal="center" vertical="center"/>
      <protection locked="0"/>
    </xf>
    <xf numFmtId="0" fontId="19" fillId="0" borderId="8" xfId="0" applyFont="1" applyFill="1" applyBorder="1" applyAlignment="1" applyProtection="1">
      <alignment horizontal="center" vertical="center"/>
      <protection locked="0"/>
    </xf>
    <xf numFmtId="0" fontId="19" fillId="0" borderId="8" xfId="0" applyFont="1" applyFill="1" applyBorder="1" applyAlignment="1" applyProtection="1">
      <alignment vertical="center"/>
      <protection locked="0"/>
    </xf>
    <xf numFmtId="0" fontId="22" fillId="0" borderId="0" xfId="0" applyFont="1" applyFill="1"/>
    <xf numFmtId="0" fontId="21" fillId="0" borderId="0" xfId="0" applyFont="1" applyFill="1"/>
    <xf numFmtId="0" fontId="23" fillId="0" borderId="0" xfId="0" applyFont="1" applyFill="1"/>
    <xf numFmtId="0" fontId="24" fillId="0" borderId="0" xfId="0" applyFont="1" applyFill="1" applyAlignment="1">
      <alignment vertical="top" wrapText="1"/>
    </xf>
    <xf numFmtId="0" fontId="24" fillId="0" borderId="0" xfId="0" applyFont="1" applyFill="1" applyAlignment="1">
      <alignment horizontal="left" vertical="top" wrapText="1"/>
    </xf>
    <xf numFmtId="0" fontId="2" fillId="0" borderId="54" xfId="0" applyFont="1" applyFill="1" applyBorder="1" applyProtection="1">
      <protection locked="0"/>
    </xf>
    <xf numFmtId="0" fontId="5" fillId="0" borderId="57" xfId="0" applyFont="1" applyFill="1" applyBorder="1" applyAlignment="1" applyProtection="1">
      <alignment vertical="center"/>
      <protection locked="0"/>
    </xf>
    <xf numFmtId="0" fontId="2" fillId="0" borderId="0" xfId="0" applyFont="1" applyFill="1" applyAlignment="1" applyProtection="1">
      <alignment vertical="center"/>
      <protection locked="0"/>
    </xf>
    <xf numFmtId="0" fontId="4" fillId="0" borderId="57" xfId="0" applyFont="1" applyFill="1" applyBorder="1" applyAlignment="1" applyProtection="1">
      <alignment horizontal="left" vertical="center"/>
      <protection locked="0"/>
    </xf>
    <xf numFmtId="0" fontId="0" fillId="0" borderId="57" xfId="0" applyFill="1" applyBorder="1" applyAlignment="1" applyProtection="1">
      <alignment vertical="center"/>
      <protection locked="0"/>
    </xf>
    <xf numFmtId="0" fontId="5" fillId="0" borderId="57" xfId="0" applyFont="1" applyFill="1" applyBorder="1" applyAlignment="1" applyProtection="1">
      <alignment horizontal="center" vertical="center"/>
      <protection locked="0"/>
    </xf>
    <xf numFmtId="0" fontId="4" fillId="0" borderId="57" xfId="0" applyFont="1" applyFill="1" applyBorder="1" applyAlignment="1" applyProtection="1">
      <alignment vertical="center"/>
      <protection locked="0"/>
    </xf>
    <xf numFmtId="0" fontId="26" fillId="0" borderId="57" xfId="0" applyFont="1" applyFill="1" applyBorder="1" applyAlignment="1">
      <alignment vertical="center"/>
    </xf>
    <xf numFmtId="0" fontId="11" fillId="0" borderId="0" xfId="0" applyFont="1" applyFill="1" applyAlignment="1" applyProtection="1">
      <alignment horizontal="right" vertical="center"/>
      <protection locked="0"/>
    </xf>
    <xf numFmtId="0" fontId="4" fillId="0" borderId="46" xfId="0" applyFont="1" applyFill="1" applyBorder="1" applyAlignment="1" applyProtection="1">
      <alignment horizontal="left" vertical="center"/>
      <protection locked="0"/>
    </xf>
    <xf numFmtId="0" fontId="13" fillId="0" borderId="46" xfId="0" applyFont="1" applyFill="1" applyBorder="1" applyAlignment="1">
      <alignment horizontal="right" vertical="center"/>
    </xf>
    <xf numFmtId="0" fontId="4" fillId="0" borderId="46" xfId="0" applyFont="1" applyFill="1" applyBorder="1" applyAlignment="1" applyProtection="1">
      <alignment vertical="center"/>
      <protection locked="0"/>
    </xf>
    <xf numFmtId="0" fontId="11" fillId="0" borderId="0" xfId="0" applyFont="1" applyFill="1" applyAlignment="1" applyProtection="1">
      <alignment vertical="center"/>
      <protection locked="0"/>
    </xf>
    <xf numFmtId="0" fontId="11" fillId="0" borderId="0" xfId="0" applyFont="1" applyFill="1" applyAlignment="1" applyProtection="1">
      <alignment horizontal="right"/>
      <protection locked="0"/>
    </xf>
    <xf numFmtId="49" fontId="7" fillId="0" borderId="60" xfId="0" applyNumberFormat="1" applyFont="1" applyFill="1" applyBorder="1" applyAlignment="1">
      <alignment horizontal="left"/>
    </xf>
    <xf numFmtId="0" fontId="7" fillId="0" borderId="60" xfId="0" applyFont="1" applyFill="1" applyBorder="1"/>
    <xf numFmtId="0" fontId="7" fillId="0" borderId="60" xfId="0" applyFont="1" applyFill="1" applyBorder="1" applyAlignment="1">
      <alignment vertical="center"/>
    </xf>
    <xf numFmtId="0" fontId="0" fillId="0" borderId="54" xfId="0" applyFill="1" applyBorder="1" applyProtection="1"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13" fillId="0" borderId="57" xfId="0" applyFont="1" applyFill="1" applyBorder="1" applyAlignment="1">
      <alignment horizontal="left" vertical="center"/>
    </xf>
    <xf numFmtId="0" fontId="2" fillId="0" borderId="57" xfId="0" applyFont="1" applyFill="1" applyBorder="1" applyAlignment="1" applyProtection="1">
      <alignment vertical="center"/>
      <protection locked="0"/>
    </xf>
    <xf numFmtId="0" fontId="4" fillId="0" borderId="0" xfId="0" applyFont="1" applyFill="1" applyAlignment="1" applyProtection="1">
      <alignment horizontal="left" vertical="center"/>
      <protection locked="0"/>
    </xf>
    <xf numFmtId="0" fontId="13" fillId="0" borderId="0" xfId="0" applyFont="1" applyFill="1" applyAlignment="1">
      <alignment horizontal="left" vertical="center"/>
    </xf>
    <xf numFmtId="0" fontId="2" fillId="0" borderId="0" xfId="0" applyFont="1" applyFill="1" applyAlignment="1" applyProtection="1">
      <alignment horizontal="right"/>
      <protection locked="0"/>
    </xf>
    <xf numFmtId="0" fontId="13" fillId="0" borderId="61" xfId="0" applyFont="1" applyFill="1" applyBorder="1" applyAlignment="1" applyProtection="1">
      <alignment vertical="center"/>
      <protection locked="0"/>
    </xf>
    <xf numFmtId="0" fontId="13" fillId="0" borderId="62" xfId="0" applyFont="1" applyFill="1" applyBorder="1" applyAlignment="1" applyProtection="1">
      <alignment horizontal="center" vertical="center"/>
      <protection locked="0"/>
    </xf>
    <xf numFmtId="0" fontId="7" fillId="0" borderId="63" xfId="0" applyFont="1" applyFill="1" applyBorder="1" applyAlignment="1" applyProtection="1">
      <alignment vertical="center"/>
      <protection locked="0"/>
    </xf>
    <xf numFmtId="0" fontId="7" fillId="0" borderId="63" xfId="0" applyFont="1" applyFill="1" applyBorder="1" applyAlignment="1">
      <alignment vertical="center"/>
    </xf>
    <xf numFmtId="0" fontId="13" fillId="0" borderId="63" xfId="0" applyFont="1" applyFill="1" applyBorder="1" applyAlignment="1">
      <alignment horizontal="right" vertical="center"/>
    </xf>
    <xf numFmtId="0" fontId="7" fillId="0" borderId="54" xfId="0" applyFont="1" applyFill="1" applyBorder="1" applyProtection="1">
      <protection locked="0"/>
    </xf>
    <xf numFmtId="0" fontId="7" fillId="0" borderId="0" xfId="0" applyFont="1" applyFill="1" applyAlignment="1" applyProtection="1">
      <alignment horizontal="center" vertical="center"/>
      <protection locked="0"/>
    </xf>
    <xf numFmtId="0" fontId="7" fillId="0" borderId="0" xfId="0" applyFont="1" applyFill="1" applyProtection="1">
      <protection locked="0"/>
    </xf>
    <xf numFmtId="0" fontId="7" fillId="0" borderId="54" xfId="0" applyFont="1" applyFill="1" applyBorder="1" applyAlignment="1">
      <alignment horizontal="right" indent="1"/>
    </xf>
    <xf numFmtId="49" fontId="7" fillId="0" borderId="0" xfId="0" applyNumberFormat="1" applyFont="1" applyFill="1" applyAlignment="1" applyProtection="1">
      <alignment horizontal="center" vertical="center"/>
      <protection locked="0"/>
    </xf>
    <xf numFmtId="167" fontId="13" fillId="0" borderId="0" xfId="0" applyNumberFormat="1" applyFont="1" applyFill="1"/>
    <xf numFmtId="0" fontId="13" fillId="0" borderId="0" xfId="0" applyFont="1" applyFill="1" applyProtection="1">
      <protection locked="0"/>
    </xf>
    <xf numFmtId="0" fontId="7" fillId="0" borderId="0" xfId="0" applyFont="1" applyFill="1"/>
    <xf numFmtId="14" fontId="13" fillId="0" borderId="0" xfId="0" applyNumberFormat="1" applyFont="1" applyFill="1" applyAlignment="1" applyProtection="1">
      <alignment horizontal="centerContinuous"/>
      <protection locked="0"/>
    </xf>
    <xf numFmtId="0" fontId="13" fillId="0" borderId="0" xfId="0" applyFont="1" applyFill="1" applyAlignment="1" applyProtection="1">
      <alignment horizontal="centerContinuous"/>
      <protection locked="0"/>
    </xf>
    <xf numFmtId="0" fontId="7" fillId="0" borderId="0" xfId="0" applyFont="1" applyFill="1" applyAlignment="1">
      <alignment horizontal="right"/>
    </xf>
    <xf numFmtId="0" fontId="7" fillId="0" borderId="54" xfId="0" applyFont="1" applyFill="1" applyBorder="1" applyAlignment="1">
      <alignment horizontal="right"/>
    </xf>
    <xf numFmtId="165" fontId="7" fillId="0" borderId="0" xfId="0" applyNumberFormat="1" applyFont="1" applyFill="1" applyAlignment="1">
      <alignment horizontal="center"/>
    </xf>
    <xf numFmtId="49" fontId="13" fillId="0" borderId="0" xfId="0" applyNumberFormat="1" applyFont="1" applyFill="1"/>
    <xf numFmtId="0" fontId="13" fillId="0" borderId="0" xfId="0" applyFont="1" applyFill="1" applyAlignment="1">
      <alignment horizontal="left"/>
    </xf>
    <xf numFmtId="0" fontId="7" fillId="0" borderId="54" xfId="0" applyFont="1" applyFill="1" applyBorder="1"/>
    <xf numFmtId="0" fontId="7" fillId="0" borderId="0" xfId="0" applyFont="1" applyFill="1" applyAlignment="1">
      <alignment horizontal="center"/>
    </xf>
    <xf numFmtId="49" fontId="7" fillId="0" borderId="0" xfId="0" applyNumberFormat="1" applyFont="1" applyFill="1"/>
    <xf numFmtId="14" fontId="13" fillId="0" borderId="0" xfId="0" applyNumberFormat="1" applyFont="1" applyFill="1" applyAlignment="1">
      <alignment horizontal="left"/>
    </xf>
    <xf numFmtId="165" fontId="13" fillId="0" borderId="0" xfId="0" applyNumberFormat="1" applyFont="1" applyFill="1"/>
    <xf numFmtId="0" fontId="13" fillId="0" borderId="74" xfId="0" applyFont="1" applyFill="1" applyBorder="1" applyAlignment="1">
      <alignment horizontal="center"/>
    </xf>
    <xf numFmtId="0" fontId="6" fillId="0" borderId="76" xfId="0" applyFont="1" applyFill="1" applyBorder="1" applyAlignment="1">
      <alignment horizontal="center" vertical="center"/>
    </xf>
    <xf numFmtId="0" fontId="6" fillId="0" borderId="77" xfId="0" applyFont="1" applyFill="1" applyBorder="1" applyAlignment="1">
      <alignment horizontal="center" vertical="center"/>
    </xf>
    <xf numFmtId="0" fontId="6" fillId="0" borderId="77" xfId="0" applyFont="1" applyFill="1" applyBorder="1" applyAlignment="1">
      <alignment horizontal="center" vertical="center" wrapText="1"/>
    </xf>
    <xf numFmtId="0" fontId="6" fillId="0" borderId="29" xfId="0" applyFont="1" applyFill="1" applyBorder="1" applyAlignment="1">
      <alignment horizontal="center" vertical="center" wrapText="1"/>
    </xf>
    <xf numFmtId="0" fontId="6" fillId="0" borderId="78" xfId="0" applyFont="1" applyFill="1" applyBorder="1" applyAlignment="1">
      <alignment horizontal="center" vertical="center" wrapText="1"/>
    </xf>
    <xf numFmtId="0" fontId="6" fillId="0" borderId="80" xfId="0" applyFont="1" applyFill="1" applyBorder="1" applyAlignment="1">
      <alignment horizontal="center" vertical="center" wrapText="1"/>
    </xf>
    <xf numFmtId="14" fontId="11" fillId="0" borderId="54" xfId="0" applyNumberFormat="1" applyFont="1" applyFill="1" applyBorder="1" applyAlignment="1" applyProtection="1">
      <alignment horizontal="center" vertical="center"/>
      <protection locked="0"/>
    </xf>
    <xf numFmtId="0" fontId="13" fillId="0" borderId="82" xfId="0" applyFont="1" applyFill="1" applyBorder="1" applyAlignment="1" applyProtection="1">
      <alignment horizontal="center" vertical="center"/>
      <protection locked="0"/>
    </xf>
    <xf numFmtId="43" fontId="2" fillId="0" borderId="83" xfId="1" applyFont="1" applyFill="1" applyBorder="1" applyAlignment="1" applyProtection="1">
      <alignment horizontal="right" vertical="center"/>
      <protection locked="0"/>
    </xf>
    <xf numFmtId="0" fontId="13" fillId="0" borderId="0" xfId="0" applyFont="1" applyFill="1" applyAlignment="1" applyProtection="1">
      <alignment horizontal="center" vertical="center"/>
      <protection locked="0"/>
    </xf>
    <xf numFmtId="43" fontId="2" fillId="0" borderId="84" xfId="1" applyFont="1" applyFill="1" applyBorder="1" applyAlignment="1" applyProtection="1">
      <alignment horizontal="right" vertical="center"/>
      <protection locked="0"/>
    </xf>
    <xf numFmtId="0" fontId="11" fillId="0" borderId="82" xfId="0" applyFont="1" applyFill="1" applyBorder="1" applyAlignment="1" applyProtection="1">
      <alignment vertical="center"/>
      <protection locked="0"/>
    </xf>
    <xf numFmtId="0" fontId="11" fillId="0" borderId="85" xfId="0" applyFont="1" applyFill="1" applyBorder="1" applyAlignment="1" applyProtection="1">
      <alignment vertical="center"/>
      <protection locked="0"/>
    </xf>
    <xf numFmtId="43" fontId="2" fillId="0" borderId="86" xfId="1" applyFont="1" applyFill="1" applyBorder="1" applyAlignment="1" applyProtection="1">
      <alignment vertical="center"/>
      <protection locked="0"/>
    </xf>
    <xf numFmtId="0" fontId="11" fillId="0" borderId="87" xfId="0" applyFont="1" applyFill="1" applyBorder="1" applyAlignment="1" applyProtection="1">
      <alignment vertical="center"/>
      <protection locked="0"/>
    </xf>
    <xf numFmtId="43" fontId="2" fillId="0" borderId="88" xfId="1" applyFont="1" applyFill="1" applyBorder="1" applyAlignment="1" applyProtection="1">
      <alignment vertical="center"/>
      <protection locked="0"/>
    </xf>
    <xf numFmtId="0" fontId="11" fillId="0" borderId="45" xfId="0" applyFont="1" applyFill="1" applyBorder="1" applyAlignment="1" applyProtection="1">
      <alignment vertical="center"/>
      <protection locked="0"/>
    </xf>
    <xf numFmtId="0" fontId="6" fillId="0" borderId="46" xfId="0" applyFont="1" applyFill="1" applyBorder="1" applyAlignment="1" applyProtection="1">
      <alignment vertical="center"/>
      <protection locked="0"/>
    </xf>
    <xf numFmtId="0" fontId="11" fillId="0" borderId="46" xfId="0" applyFont="1" applyFill="1" applyBorder="1" applyAlignment="1" applyProtection="1">
      <alignment vertical="center"/>
      <protection locked="0"/>
    </xf>
    <xf numFmtId="0" fontId="6" fillId="0" borderId="46" xfId="0" applyFont="1" applyFill="1" applyBorder="1" applyAlignment="1">
      <alignment horizontal="right" vertical="center" indent="2"/>
    </xf>
    <xf numFmtId="0" fontId="6" fillId="0" borderId="46" xfId="0" applyFont="1" applyFill="1" applyBorder="1" applyAlignment="1">
      <alignment horizontal="right" vertical="center"/>
    </xf>
    <xf numFmtId="43" fontId="2" fillId="0" borderId="90" xfId="1" applyFont="1" applyFill="1" applyBorder="1" applyAlignment="1" applyProtection="1">
      <alignment vertical="center"/>
    </xf>
    <xf numFmtId="4" fontId="11" fillId="0" borderId="0" xfId="0" applyNumberFormat="1" applyFont="1" applyFill="1" applyAlignment="1" applyProtection="1">
      <alignment vertical="center"/>
      <protection locked="0"/>
    </xf>
    <xf numFmtId="49" fontId="11" fillId="0" borderId="0" xfId="0" applyNumberFormat="1" applyFont="1" applyFill="1" applyAlignment="1" applyProtection="1">
      <alignment vertical="center"/>
      <protection locked="0"/>
    </xf>
    <xf numFmtId="0" fontId="11" fillId="0" borderId="0" xfId="0" applyFont="1" applyFill="1" applyAlignment="1" applyProtection="1">
      <alignment vertical="top"/>
      <protection locked="0"/>
    </xf>
    <xf numFmtId="0" fontId="11" fillId="0" borderId="57" xfId="0" applyFont="1" applyFill="1" applyBorder="1" applyAlignment="1" applyProtection="1">
      <alignment vertical="top"/>
      <protection locked="0"/>
    </xf>
    <xf numFmtId="14" fontId="11" fillId="0" borderId="92" xfId="0" applyNumberFormat="1" applyFont="1" applyFill="1" applyBorder="1" applyAlignment="1" applyProtection="1">
      <alignment horizontal="center" vertical="center"/>
      <protection locked="0"/>
    </xf>
    <xf numFmtId="0" fontId="13" fillId="0" borderId="83" xfId="0" applyFont="1" applyFill="1" applyBorder="1" applyAlignment="1" applyProtection="1">
      <alignment vertical="center"/>
      <protection locked="0"/>
    </xf>
    <xf numFmtId="14" fontId="8" fillId="0" borderId="93" xfId="0" applyNumberFormat="1" applyFont="1" applyFill="1" applyBorder="1" applyAlignment="1">
      <alignment horizontal="center" vertical="center"/>
    </xf>
    <xf numFmtId="0" fontId="13" fillId="0" borderId="94" xfId="0" applyFont="1" applyFill="1" applyBorder="1" applyAlignment="1">
      <alignment horizontal="center" vertical="center"/>
    </xf>
    <xf numFmtId="43" fontId="8" fillId="0" borderId="95" xfId="1" applyFont="1" applyFill="1" applyBorder="1" applyAlignment="1" applyProtection="1">
      <alignment horizontal="right" vertical="center"/>
    </xf>
    <xf numFmtId="0" fontId="13" fillId="0" borderId="95" xfId="0" applyFont="1" applyFill="1" applyBorder="1" applyAlignment="1">
      <alignment horizontal="center" vertical="center"/>
    </xf>
    <xf numFmtId="43" fontId="8" fillId="0" borderId="96" xfId="1" applyFont="1" applyFill="1" applyBorder="1" applyAlignment="1" applyProtection="1">
      <alignment horizontal="right" vertical="center"/>
    </xf>
    <xf numFmtId="43" fontId="8" fillId="0" borderId="10" xfId="1" applyFont="1" applyFill="1" applyBorder="1" applyAlignment="1" applyProtection="1">
      <alignment vertical="center"/>
    </xf>
    <xf numFmtId="0" fontId="11" fillId="0" borderId="8" xfId="0" applyFont="1" applyFill="1" applyBorder="1" applyAlignment="1" applyProtection="1">
      <alignment vertical="center"/>
      <protection locked="0"/>
    </xf>
    <xf numFmtId="0" fontId="6" fillId="0" borderId="8" xfId="0" applyFont="1" applyFill="1" applyBorder="1" applyAlignment="1">
      <alignment vertical="center"/>
    </xf>
    <xf numFmtId="0" fontId="6" fillId="0" borderId="8" xfId="0" applyFont="1" applyFill="1" applyBorder="1" applyAlignment="1" applyProtection="1">
      <alignment horizontal="right" vertical="center"/>
      <protection locked="0"/>
    </xf>
    <xf numFmtId="165" fontId="8" fillId="0" borderId="98" xfId="1" applyNumberFormat="1" applyFont="1" applyFill="1" applyBorder="1" applyAlignment="1" applyProtection="1">
      <alignment horizontal="center" vertical="center"/>
    </xf>
    <xf numFmtId="43" fontId="8" fillId="0" borderId="101" xfId="1" applyFont="1" applyFill="1" applyBorder="1" applyAlignment="1" applyProtection="1">
      <alignment horizontal="right" vertical="center"/>
    </xf>
    <xf numFmtId="0" fontId="14" fillId="0" borderId="0" xfId="0" applyFont="1" applyFill="1" applyAlignment="1">
      <alignment vertical="center"/>
    </xf>
    <xf numFmtId="49" fontId="14" fillId="0" borderId="0" xfId="0" applyNumberFormat="1" applyFont="1" applyFill="1" applyAlignment="1">
      <alignment vertical="center"/>
    </xf>
    <xf numFmtId="165" fontId="8" fillId="0" borderId="88" xfId="1" applyNumberFormat="1" applyFont="1" applyFill="1" applyBorder="1" applyAlignment="1" applyProtection="1">
      <alignment horizontal="center" vertical="center"/>
      <protection locked="0"/>
    </xf>
    <xf numFmtId="0" fontId="11" fillId="0" borderId="104" xfId="0" applyFont="1" applyFill="1" applyBorder="1" applyAlignment="1">
      <alignment vertical="center"/>
    </xf>
    <xf numFmtId="0" fontId="6" fillId="0" borderId="104" xfId="0" applyFont="1" applyFill="1" applyBorder="1" applyAlignment="1">
      <alignment vertical="center"/>
    </xf>
    <xf numFmtId="0" fontId="27" fillId="0" borderId="104" xfId="0" applyFont="1" applyFill="1" applyBorder="1" applyAlignment="1" applyProtection="1">
      <alignment vertical="center"/>
      <protection locked="0"/>
    </xf>
    <xf numFmtId="165" fontId="8" fillId="0" borderId="105" xfId="1" applyNumberFormat="1" applyFont="1" applyFill="1" applyBorder="1" applyAlignment="1" applyProtection="1">
      <alignment horizontal="center" vertical="center"/>
    </xf>
    <xf numFmtId="0" fontId="11" fillId="0" borderId="111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13" fillId="0" borderId="0" xfId="0" applyFont="1" applyFill="1" applyAlignment="1">
      <alignment horizontal="center" vertical="center"/>
    </xf>
    <xf numFmtId="0" fontId="2" fillId="0" borderId="76" xfId="0" applyFont="1" applyFill="1" applyBorder="1"/>
    <xf numFmtId="0" fontId="2" fillId="0" borderId="29" xfId="0" applyFont="1" applyFill="1" applyBorder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28" fillId="0" borderId="0" xfId="0" applyFont="1" applyFill="1" applyAlignment="1">
      <alignment horizontal="left" vertical="center"/>
    </xf>
    <xf numFmtId="0" fontId="28" fillId="0" borderId="0" xfId="0" applyFont="1" applyFill="1" applyAlignment="1">
      <alignment horizontal="center" vertical="center"/>
    </xf>
    <xf numFmtId="0" fontId="28" fillId="0" borderId="0" xfId="0" applyFont="1" applyFill="1"/>
    <xf numFmtId="0" fontId="28" fillId="0" borderId="0" xfId="0" applyFont="1" applyFill="1" applyAlignment="1">
      <alignment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13" fillId="0" borderId="0" xfId="0" applyFont="1" applyFill="1" applyAlignment="1">
      <alignment horizontal="right" vertical="center"/>
    </xf>
    <xf numFmtId="0" fontId="13" fillId="0" borderId="0" xfId="0" applyFont="1" applyFill="1" applyAlignment="1">
      <alignment vertical="center"/>
    </xf>
    <xf numFmtId="0" fontId="29" fillId="0" borderId="0" xfId="0" applyFont="1" applyFill="1"/>
    <xf numFmtId="0" fontId="29" fillId="0" borderId="0" xfId="0" applyFont="1" applyFill="1" applyAlignment="1">
      <alignment horizontal="left"/>
    </xf>
    <xf numFmtId="0" fontId="5" fillId="0" borderId="0" xfId="0" applyFont="1" applyFill="1" applyAlignment="1" applyProtection="1">
      <alignment vertical="center"/>
      <protection locked="0"/>
    </xf>
    <xf numFmtId="164" fontId="8" fillId="0" borderId="0" xfId="0" applyNumberFormat="1" applyFont="1" applyFill="1" applyAlignment="1" applyProtection="1">
      <alignment vertical="center"/>
      <protection locked="0"/>
    </xf>
    <xf numFmtId="0" fontId="4" fillId="0" borderId="0" xfId="0" applyFont="1" applyFill="1" applyAlignment="1" applyProtection="1">
      <alignment vertical="center"/>
      <protection locked="0"/>
    </xf>
    <xf numFmtId="0" fontId="20" fillId="0" borderId="0" xfId="0" applyFont="1" applyFill="1" applyAlignment="1" applyProtection="1">
      <alignment vertical="top" wrapText="1"/>
      <protection locked="0"/>
    </xf>
    <xf numFmtId="0" fontId="2" fillId="0" borderId="55" xfId="0" applyFont="1" applyFill="1" applyBorder="1" applyProtection="1">
      <protection locked="0"/>
    </xf>
    <xf numFmtId="0" fontId="0" fillId="0" borderId="58" xfId="0" applyFill="1" applyBorder="1" applyAlignment="1" applyProtection="1">
      <alignment vertical="center"/>
      <protection locked="0"/>
    </xf>
    <xf numFmtId="0" fontId="0" fillId="0" borderId="59" xfId="0" applyFill="1" applyBorder="1" applyAlignment="1" applyProtection="1">
      <alignment vertical="center"/>
      <protection locked="0"/>
    </xf>
    <xf numFmtId="0" fontId="0" fillId="0" borderId="55" xfId="0" applyFill="1" applyBorder="1" applyProtection="1">
      <protection locked="0"/>
    </xf>
    <xf numFmtId="0" fontId="2" fillId="0" borderId="58" xfId="0" applyFont="1" applyFill="1" applyBorder="1" applyAlignment="1" applyProtection="1">
      <alignment horizontal="left" vertical="center" indent="2"/>
      <protection locked="0"/>
    </xf>
    <xf numFmtId="0" fontId="2" fillId="0" borderId="55" xfId="0" applyFont="1" applyFill="1" applyBorder="1" applyAlignment="1" applyProtection="1">
      <alignment horizontal="left" vertical="center" indent="2"/>
      <protection locked="0"/>
    </xf>
    <xf numFmtId="0" fontId="13" fillId="0" borderId="64" xfId="0" applyFont="1" applyFill="1" applyBorder="1" applyAlignment="1">
      <alignment horizontal="center" vertical="center"/>
    </xf>
    <xf numFmtId="164" fontId="13" fillId="0" borderId="67" xfId="0" applyNumberFormat="1" applyFont="1" applyFill="1" applyBorder="1" applyAlignment="1">
      <alignment vertical="center"/>
    </xf>
    <xf numFmtId="0" fontId="7" fillId="0" borderId="55" xfId="0" applyFont="1" applyFill="1" applyBorder="1"/>
    <xf numFmtId="39" fontId="13" fillId="0" borderId="55" xfId="0" applyNumberFormat="1" applyFont="1" applyFill="1" applyBorder="1" applyAlignment="1">
      <alignment horizontal="right"/>
    </xf>
    <xf numFmtId="39" fontId="13" fillId="0" borderId="68" xfId="0" applyNumberFormat="1" applyFont="1" applyFill="1" applyBorder="1" applyAlignment="1">
      <alignment horizontal="right"/>
    </xf>
    <xf numFmtId="168" fontId="13" fillId="0" borderId="55" xfId="0" applyNumberFormat="1" applyFont="1" applyFill="1" applyBorder="1" applyAlignment="1">
      <alignment horizontal="right"/>
    </xf>
    <xf numFmtId="0" fontId="13" fillId="0" borderId="75" xfId="0" applyFont="1" applyFill="1" applyBorder="1" applyAlignment="1">
      <alignment horizontal="center"/>
    </xf>
    <xf numFmtId="0" fontId="6" fillId="0" borderId="81" xfId="0" applyFont="1" applyFill="1" applyBorder="1" applyAlignment="1">
      <alignment horizontal="center" vertical="center" wrapText="1"/>
    </xf>
    <xf numFmtId="43" fontId="2" fillId="0" borderId="86" xfId="1" applyFont="1" applyFill="1" applyBorder="1" applyAlignment="1" applyProtection="1">
      <alignment vertical="center"/>
    </xf>
    <xf numFmtId="43" fontId="2" fillId="0" borderId="88" xfId="1" applyFont="1" applyFill="1" applyBorder="1" applyAlignment="1" applyProtection="1">
      <alignment vertical="center"/>
    </xf>
    <xf numFmtId="43" fontId="2" fillId="0" borderId="91" xfId="1" applyFont="1" applyFill="1" applyBorder="1" applyAlignment="1" applyProtection="1">
      <alignment vertical="center"/>
    </xf>
    <xf numFmtId="165" fontId="8" fillId="0" borderId="99" xfId="1" applyNumberFormat="1" applyFont="1" applyFill="1" applyBorder="1" applyAlignment="1" applyProtection="1">
      <alignment horizontal="center" vertical="center"/>
    </xf>
    <xf numFmtId="165" fontId="8" fillId="0" borderId="91" xfId="1" applyNumberFormat="1" applyFont="1" applyFill="1" applyBorder="1" applyAlignment="1" applyProtection="1">
      <alignment horizontal="center" vertical="center"/>
    </xf>
    <xf numFmtId="165" fontId="8" fillId="0" borderId="106" xfId="1" applyNumberFormat="1" applyFont="1" applyFill="1" applyBorder="1" applyAlignment="1" applyProtection="1">
      <alignment horizontal="center" vertical="center"/>
    </xf>
    <xf numFmtId="0" fontId="18" fillId="0" borderId="0" xfId="0" applyFont="1" applyAlignment="1">
      <alignment horizontal="left"/>
    </xf>
    <xf numFmtId="0" fontId="2" fillId="0" borderId="49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0" fontId="13" fillId="0" borderId="72" xfId="0" applyFont="1" applyFill="1" applyBorder="1" applyAlignment="1">
      <alignment horizontal="center" vertical="center"/>
    </xf>
    <xf numFmtId="0" fontId="7" fillId="0" borderId="49" xfId="0" applyFont="1" applyFill="1" applyBorder="1" applyAlignment="1">
      <alignment horizontal="center" vertical="center"/>
    </xf>
    <xf numFmtId="0" fontId="7" fillId="0" borderId="0" xfId="0" applyFont="1" applyFill="1" applyProtection="1">
      <protection locked="0"/>
    </xf>
    <xf numFmtId="0" fontId="7" fillId="0" borderId="0" xfId="0" applyFont="1" applyFill="1" applyAlignment="1">
      <alignment horizontal="center"/>
    </xf>
    <xf numFmtId="166" fontId="13" fillId="0" borderId="22" xfId="0" applyNumberFormat="1" applyFont="1" applyFill="1" applyBorder="1" applyAlignment="1">
      <alignment horizontal="center" vertical="center" wrapText="1"/>
    </xf>
    <xf numFmtId="166" fontId="13" fillId="0" borderId="20" xfId="0" applyNumberFormat="1" applyFont="1" applyFill="1" applyBorder="1" applyAlignment="1">
      <alignment horizontal="center" vertical="center" wrapText="1"/>
    </xf>
    <xf numFmtId="166" fontId="13" fillId="0" borderId="23" xfId="0" applyNumberFormat="1" applyFont="1" applyFill="1" applyBorder="1" applyAlignment="1">
      <alignment horizontal="center" vertical="center" wrapText="1"/>
    </xf>
    <xf numFmtId="166" fontId="13" fillId="0" borderId="22" xfId="0" applyNumberFormat="1" applyFont="1" applyFill="1" applyBorder="1" applyAlignment="1">
      <alignment horizontal="center" vertical="center" wrapText="1"/>
    </xf>
    <xf numFmtId="166" fontId="13" fillId="0" borderId="20" xfId="0" applyNumberFormat="1" applyFont="1" applyFill="1" applyBorder="1" applyAlignment="1">
      <alignment horizontal="center" vertical="center" wrapText="1"/>
    </xf>
    <xf numFmtId="166" fontId="13" fillId="0" borderId="23" xfId="0" applyNumberFormat="1" applyFont="1" applyFill="1" applyBorder="1" applyAlignment="1">
      <alignment horizontal="center" vertical="center" wrapText="1"/>
    </xf>
    <xf numFmtId="0" fontId="7" fillId="0" borderId="0" xfId="0" applyFont="1" applyFill="1" applyProtection="1">
      <protection locked="0"/>
    </xf>
    <xf numFmtId="0" fontId="7" fillId="0" borderId="0" xfId="0" applyFont="1" applyFill="1" applyAlignment="1">
      <alignment horizontal="center"/>
    </xf>
    <xf numFmtId="0" fontId="13" fillId="0" borderId="72" xfId="0" applyFont="1" applyFill="1" applyBorder="1" applyAlignment="1">
      <alignment horizontal="center" vertical="center"/>
    </xf>
    <xf numFmtId="0" fontId="7" fillId="0" borderId="49" xfId="0" applyFont="1" applyFill="1" applyBorder="1" applyAlignment="1">
      <alignment horizontal="center" vertical="center"/>
    </xf>
    <xf numFmtId="0" fontId="18" fillId="0" borderId="0" xfId="0" applyFont="1" applyAlignment="1">
      <alignment horizontal="left"/>
    </xf>
    <xf numFmtId="0" fontId="2" fillId="0" borderId="49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0" fontId="4" fillId="0" borderId="0" xfId="0" applyFont="1" applyFill="1" applyAlignment="1" applyProtection="1">
      <alignment horizontal="right" vertical="center"/>
      <protection locked="0"/>
    </xf>
    <xf numFmtId="0" fontId="5" fillId="0" borderId="0" xfId="0" applyFont="1" applyFill="1" applyAlignment="1" applyProtection="1">
      <alignment horizontal="left" vertical="center"/>
      <protection locked="0"/>
    </xf>
    <xf numFmtId="0" fontId="5" fillId="0" borderId="0" xfId="0" applyFont="1" applyFill="1" applyAlignment="1">
      <alignment horizontal="left" vertical="center"/>
    </xf>
    <xf numFmtId="0" fontId="4" fillId="0" borderId="0" xfId="0" applyFont="1" applyFill="1" applyAlignment="1" applyProtection="1">
      <alignment horizontal="right" vertical="center" wrapText="1"/>
      <protection locked="0"/>
    </xf>
    <xf numFmtId="0" fontId="6" fillId="0" borderId="0" xfId="0" applyFont="1" applyFill="1" applyAlignment="1" applyProtection="1">
      <alignment horizontal="left" vertical="center"/>
      <protection locked="0"/>
    </xf>
    <xf numFmtId="166" fontId="13" fillId="0" borderId="7" xfId="0" applyNumberFormat="1" applyFont="1" applyFill="1" applyBorder="1" applyAlignment="1">
      <alignment horizontal="center" vertical="center"/>
    </xf>
    <xf numFmtId="166" fontId="13" fillId="0" borderId="8" xfId="0" applyNumberFormat="1" applyFont="1" applyFill="1" applyBorder="1" applyAlignment="1">
      <alignment horizontal="center" vertical="center"/>
    </xf>
    <xf numFmtId="166" fontId="13" fillId="0" borderId="9" xfId="0" applyNumberFormat="1" applyFont="1" applyFill="1" applyBorder="1" applyAlignment="1">
      <alignment horizontal="center" vertical="center"/>
    </xf>
    <xf numFmtId="166" fontId="7" fillId="0" borderId="8" xfId="0" applyNumberFormat="1" applyFont="1" applyFill="1" applyBorder="1" applyAlignment="1" applyProtection="1">
      <alignment horizontal="center" vertical="center"/>
      <protection locked="0"/>
    </xf>
    <xf numFmtId="166" fontId="7" fillId="0" borderId="8" xfId="0" applyNumberFormat="1" applyFont="1" applyFill="1" applyBorder="1" applyAlignment="1">
      <alignment horizontal="center" vertical="center"/>
    </xf>
    <xf numFmtId="166" fontId="7" fillId="0" borderId="9" xfId="0" applyNumberFormat="1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2" fillId="0" borderId="8" xfId="0" applyFont="1" applyFill="1" applyBorder="1" applyAlignment="1">
      <alignment horizontal="center" vertical="center"/>
    </xf>
    <xf numFmtId="0" fontId="12" fillId="0" borderId="9" xfId="0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  <protection locked="0"/>
    </xf>
    <xf numFmtId="0" fontId="5" fillId="0" borderId="2" xfId="0" applyFont="1" applyFill="1" applyBorder="1" applyAlignment="1" applyProtection="1">
      <alignment horizontal="center"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166" fontId="13" fillId="0" borderId="22" xfId="0" applyNumberFormat="1" applyFont="1" applyFill="1" applyBorder="1" applyAlignment="1">
      <alignment horizontal="center" vertical="center" wrapText="1"/>
    </xf>
    <xf numFmtId="166" fontId="13" fillId="0" borderId="20" xfId="0" applyNumberFormat="1" applyFont="1" applyFill="1" applyBorder="1" applyAlignment="1">
      <alignment horizontal="center" vertical="center" wrapText="1"/>
    </xf>
    <xf numFmtId="166" fontId="13" fillId="0" borderId="23" xfId="0" applyNumberFormat="1" applyFont="1" applyFill="1" applyBorder="1" applyAlignment="1">
      <alignment horizontal="center" vertical="center" wrapText="1"/>
    </xf>
    <xf numFmtId="166" fontId="7" fillId="0" borderId="24" xfId="0" applyNumberFormat="1" applyFont="1" applyFill="1" applyBorder="1" applyAlignment="1" applyProtection="1">
      <alignment horizontal="center" vertical="center"/>
      <protection locked="0"/>
    </xf>
    <xf numFmtId="166" fontId="7" fillId="0" borderId="25" xfId="0" applyNumberFormat="1" applyFont="1" applyFill="1" applyBorder="1" applyAlignment="1" applyProtection="1">
      <alignment horizontal="center" vertical="center"/>
      <protection locked="0"/>
    </xf>
    <xf numFmtId="166" fontId="7" fillId="0" borderId="26" xfId="0" applyNumberFormat="1" applyFont="1" applyFill="1" applyBorder="1" applyAlignment="1">
      <alignment horizontal="center" vertical="center"/>
    </xf>
    <xf numFmtId="166" fontId="7" fillId="0" borderId="25" xfId="0" applyNumberFormat="1" applyFont="1" applyFill="1" applyBorder="1" applyAlignment="1">
      <alignment horizontal="center" vertical="center"/>
    </xf>
    <xf numFmtId="166" fontId="13" fillId="0" borderId="14" xfId="0" applyNumberFormat="1" applyFont="1" applyFill="1" applyBorder="1" applyAlignment="1">
      <alignment horizontal="center" vertical="center" wrapText="1"/>
    </xf>
    <xf numFmtId="166" fontId="13" fillId="0" borderId="15" xfId="0" applyNumberFormat="1" applyFont="1" applyFill="1" applyBorder="1" applyAlignment="1">
      <alignment horizontal="center" vertical="center" wrapText="1"/>
    </xf>
    <xf numFmtId="166" fontId="13" fillId="0" borderId="16" xfId="0" applyNumberFormat="1" applyFont="1" applyFill="1" applyBorder="1" applyAlignment="1">
      <alignment horizontal="center" vertical="center" wrapText="1"/>
    </xf>
    <xf numFmtId="166" fontId="7" fillId="0" borderId="17" xfId="0" applyNumberFormat="1" applyFont="1" applyFill="1" applyBorder="1" applyAlignment="1" applyProtection="1">
      <alignment horizontal="center" vertical="center"/>
      <protection locked="0"/>
    </xf>
    <xf numFmtId="166" fontId="7" fillId="0" borderId="18" xfId="0" applyNumberFormat="1" applyFont="1" applyFill="1" applyBorder="1" applyAlignment="1" applyProtection="1">
      <alignment horizontal="center" vertical="center"/>
      <protection locked="0"/>
    </xf>
    <xf numFmtId="166" fontId="7" fillId="0" borderId="19" xfId="0" applyNumberFormat="1" applyFont="1" applyFill="1" applyBorder="1" applyAlignment="1">
      <alignment horizontal="center" vertical="center"/>
    </xf>
    <xf numFmtId="166" fontId="7" fillId="0" borderId="18" xfId="0" applyNumberFormat="1" applyFont="1" applyFill="1" applyBorder="1" applyAlignment="1">
      <alignment horizontal="center" vertical="center"/>
    </xf>
    <xf numFmtId="0" fontId="20" fillId="0" borderId="49" xfId="0" applyFont="1" applyFill="1" applyBorder="1" applyAlignment="1" applyProtection="1">
      <alignment horizontal="center" vertical="top" wrapText="1"/>
      <protection locked="0"/>
    </xf>
    <xf numFmtId="0" fontId="21" fillId="0" borderId="0" xfId="0" applyFont="1" applyAlignment="1">
      <alignment horizontal="left" vertical="center" wrapText="1"/>
    </xf>
    <xf numFmtId="0" fontId="2" fillId="0" borderId="0" xfId="0" applyFont="1" applyFill="1" applyAlignment="1" applyProtection="1">
      <alignment horizontal="left"/>
      <protection locked="0"/>
    </xf>
    <xf numFmtId="0" fontId="24" fillId="0" borderId="0" xfId="0" applyFont="1" applyAlignment="1">
      <alignment horizontal="left" vertical="top" wrapText="1"/>
    </xf>
    <xf numFmtId="0" fontId="25" fillId="0" borderId="0" xfId="0" applyFont="1" applyFill="1" applyAlignment="1">
      <alignment horizontal="left" vertical="center" wrapText="1"/>
    </xf>
    <xf numFmtId="0" fontId="13" fillId="0" borderId="0" xfId="0" applyFont="1" applyAlignment="1">
      <alignment horizontal="left"/>
    </xf>
    <xf numFmtId="166" fontId="7" fillId="0" borderId="31" xfId="0" applyNumberFormat="1" applyFont="1" applyFill="1" applyBorder="1" applyAlignment="1" applyProtection="1">
      <alignment horizontal="center" vertical="center"/>
      <protection locked="0"/>
    </xf>
    <xf numFmtId="166" fontId="7" fillId="0" borderId="32" xfId="0" applyNumberFormat="1" applyFont="1" applyFill="1" applyBorder="1" applyAlignment="1" applyProtection="1">
      <alignment horizontal="center" vertical="center"/>
      <protection locked="0"/>
    </xf>
    <xf numFmtId="166" fontId="7" fillId="0" borderId="33" xfId="0" applyNumberFormat="1" applyFont="1" applyFill="1" applyBorder="1" applyAlignment="1" applyProtection="1">
      <alignment horizontal="center" vertical="center"/>
      <protection locked="0"/>
    </xf>
    <xf numFmtId="166" fontId="5" fillId="0" borderId="7" xfId="0" applyNumberFormat="1" applyFont="1" applyFill="1" applyBorder="1" applyAlignment="1">
      <alignment horizontal="center" vertical="center"/>
    </xf>
    <xf numFmtId="166" fontId="5" fillId="0" borderId="8" xfId="0" applyNumberFormat="1" applyFont="1" applyFill="1" applyBorder="1" applyAlignment="1">
      <alignment horizontal="center" vertical="center"/>
    </xf>
    <xf numFmtId="166" fontId="5" fillId="0" borderId="9" xfId="0" applyNumberFormat="1" applyFont="1" applyFill="1" applyBorder="1" applyAlignment="1">
      <alignment horizontal="center" vertical="center"/>
    </xf>
    <xf numFmtId="166" fontId="5" fillId="0" borderId="7" xfId="0" applyNumberFormat="1" applyFont="1" applyFill="1" applyBorder="1" applyAlignment="1">
      <alignment horizontal="left" vertical="center" indent="7"/>
    </xf>
    <xf numFmtId="166" fontId="5" fillId="0" borderId="9" xfId="0" applyNumberFormat="1" applyFont="1" applyFill="1" applyBorder="1" applyAlignment="1">
      <alignment horizontal="left" vertical="center" indent="7"/>
    </xf>
    <xf numFmtId="166" fontId="5" fillId="0" borderId="7" xfId="0" applyNumberFormat="1" applyFont="1" applyFill="1" applyBorder="1" applyAlignment="1" applyProtection="1">
      <alignment horizontal="left" vertical="center" indent="7"/>
      <protection locked="0"/>
    </xf>
    <xf numFmtId="166" fontId="5" fillId="0" borderId="9" xfId="0" applyNumberFormat="1" applyFont="1" applyFill="1" applyBorder="1" applyAlignment="1" applyProtection="1">
      <alignment horizontal="left" vertical="center" indent="7"/>
      <protection locked="0"/>
    </xf>
    <xf numFmtId="0" fontId="10" fillId="0" borderId="8" xfId="0" applyFont="1" applyFill="1" applyBorder="1" applyAlignment="1">
      <alignment horizontal="right" vertical="center"/>
    </xf>
    <xf numFmtId="164" fontId="10" fillId="0" borderId="8" xfId="0" applyNumberFormat="1" applyFont="1" applyFill="1" applyBorder="1" applyAlignment="1">
      <alignment horizontal="right" vertical="center"/>
    </xf>
    <xf numFmtId="164" fontId="10" fillId="0" borderId="9" xfId="0" applyNumberFormat="1" applyFont="1" applyFill="1" applyBorder="1" applyAlignment="1">
      <alignment horizontal="right" vertical="center"/>
    </xf>
    <xf numFmtId="0" fontId="13" fillId="0" borderId="65" xfId="0" applyFont="1" applyFill="1" applyBorder="1" applyAlignment="1">
      <alignment horizontal="right" vertical="center"/>
    </xf>
    <xf numFmtId="0" fontId="13" fillId="0" borderId="66" xfId="0" applyFont="1" applyFill="1" applyBorder="1" applyAlignment="1">
      <alignment horizontal="right" vertical="center"/>
    </xf>
    <xf numFmtId="0" fontId="7" fillId="0" borderId="0" xfId="0" applyFont="1" applyFill="1" applyProtection="1">
      <protection locked="0"/>
    </xf>
    <xf numFmtId="0" fontId="13" fillId="0" borderId="0" xfId="0" applyFont="1" applyFill="1" applyAlignment="1" applyProtection="1">
      <alignment horizontal="left"/>
      <protection locked="0"/>
    </xf>
    <xf numFmtId="0" fontId="7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5" fillId="0" borderId="50" xfId="0" applyFont="1" applyFill="1" applyBorder="1" applyAlignment="1" applyProtection="1">
      <alignment horizontal="center" vertical="center"/>
      <protection locked="0"/>
    </xf>
    <xf numFmtId="0" fontId="5" fillId="0" borderId="49" xfId="0" applyFont="1" applyFill="1" applyBorder="1" applyAlignment="1" applyProtection="1">
      <alignment horizontal="center" vertical="center"/>
      <protection locked="0"/>
    </xf>
    <xf numFmtId="0" fontId="5" fillId="0" borderId="51" xfId="0" applyFont="1" applyFill="1" applyBorder="1" applyAlignment="1" applyProtection="1">
      <alignment horizontal="center" vertical="center"/>
      <protection locked="0"/>
    </xf>
    <xf numFmtId="14" fontId="5" fillId="0" borderId="52" xfId="0" applyNumberFormat="1" applyFont="1" applyFill="1" applyBorder="1" applyAlignment="1" applyProtection="1">
      <alignment horizontal="center" vertical="center"/>
      <protection locked="0"/>
    </xf>
    <xf numFmtId="14" fontId="5" fillId="0" borderId="5" xfId="0" applyNumberFormat="1" applyFont="1" applyFill="1" applyBorder="1" applyAlignment="1" applyProtection="1">
      <alignment horizontal="center" vertical="center"/>
      <protection locked="0"/>
    </xf>
    <xf numFmtId="14" fontId="5" fillId="0" borderId="53" xfId="0" applyNumberFormat="1" applyFont="1" applyFill="1" applyBorder="1" applyAlignment="1" applyProtection="1">
      <alignment horizontal="center" vertical="center"/>
      <protection locked="0"/>
    </xf>
    <xf numFmtId="0" fontId="4" fillId="0" borderId="56" xfId="0" applyFont="1" applyFill="1" applyBorder="1" applyAlignment="1">
      <alignment horizontal="left" vertical="center"/>
    </xf>
    <xf numFmtId="0" fontId="4" fillId="0" borderId="57" xfId="0" applyFont="1" applyFill="1" applyBorder="1" applyAlignment="1">
      <alignment horizontal="left" vertical="center"/>
    </xf>
    <xf numFmtId="0" fontId="13" fillId="0" borderId="69" xfId="0" applyFont="1" applyFill="1" applyBorder="1" applyAlignment="1">
      <alignment horizontal="center" vertical="center"/>
    </xf>
    <xf numFmtId="0" fontId="13" fillId="0" borderId="70" xfId="0" applyFont="1" applyFill="1" applyBorder="1" applyAlignment="1">
      <alignment horizontal="center" vertical="center"/>
    </xf>
    <xf numFmtId="0" fontId="13" fillId="0" borderId="71" xfId="0" applyFont="1" applyFill="1" applyBorder="1" applyAlignment="1">
      <alignment horizontal="center" vertical="center"/>
    </xf>
    <xf numFmtId="0" fontId="13" fillId="0" borderId="72" xfId="0" applyFont="1" applyFill="1" applyBorder="1" applyAlignment="1">
      <alignment horizontal="center" vertical="center"/>
    </xf>
    <xf numFmtId="0" fontId="7" fillId="0" borderId="49" xfId="0" applyFont="1" applyFill="1" applyBorder="1" applyAlignment="1">
      <alignment horizontal="center" vertical="center"/>
    </xf>
    <xf numFmtId="0" fontId="7" fillId="0" borderId="73" xfId="0" applyFont="1" applyFill="1" applyBorder="1" applyAlignment="1">
      <alignment horizontal="center" vertical="center"/>
    </xf>
    <xf numFmtId="0" fontId="7" fillId="0" borderId="79" xfId="0" applyFont="1" applyFill="1" applyBorder="1" applyAlignment="1">
      <alignment horizontal="center" vertical="center"/>
    </xf>
    <xf numFmtId="0" fontId="7" fillId="0" borderId="29" xfId="0" applyFont="1" applyFill="1" applyBorder="1" applyAlignment="1">
      <alignment horizontal="center" vertical="center"/>
    </xf>
    <xf numFmtId="0" fontId="7" fillId="0" borderId="30" xfId="0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center" vertical="center"/>
    </xf>
    <xf numFmtId="0" fontId="8" fillId="0" borderId="8" xfId="0" applyFont="1" applyFill="1" applyBorder="1" applyAlignment="1">
      <alignment horizontal="center" vertical="center"/>
    </xf>
    <xf numFmtId="0" fontId="8" fillId="0" borderId="97" xfId="0" applyFont="1" applyFill="1" applyBorder="1" applyAlignment="1">
      <alignment horizontal="center" vertical="center"/>
    </xf>
    <xf numFmtId="0" fontId="8" fillId="0" borderId="56" xfId="0" applyFont="1" applyFill="1" applyBorder="1" applyAlignment="1">
      <alignment horizontal="center" vertical="center"/>
    </xf>
    <xf numFmtId="0" fontId="8" fillId="0" borderId="57" xfId="0" applyFont="1" applyFill="1" applyBorder="1" applyAlignment="1">
      <alignment horizontal="center" vertical="center"/>
    </xf>
    <xf numFmtId="0" fontId="8" fillId="0" borderId="100" xfId="0" applyFont="1" applyFill="1" applyBorder="1" applyAlignment="1">
      <alignment horizontal="center" vertical="center"/>
    </xf>
    <xf numFmtId="0" fontId="8" fillId="0" borderId="102" xfId="0" applyFont="1" applyFill="1" applyBorder="1" applyAlignment="1">
      <alignment horizontal="center" vertical="center"/>
    </xf>
    <xf numFmtId="0" fontId="8" fillId="0" borderId="46" xfId="0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166" fontId="6" fillId="0" borderId="104" xfId="0" applyNumberFormat="1" applyFont="1" applyFill="1" applyBorder="1" applyAlignment="1">
      <alignment vertical="center" wrapText="1"/>
    </xf>
    <xf numFmtId="166" fontId="6" fillId="0" borderId="107" xfId="0" applyNumberFormat="1" applyFont="1" applyFill="1" applyBorder="1" applyAlignment="1">
      <alignment vertical="center" wrapText="1"/>
    </xf>
    <xf numFmtId="0" fontId="4" fillId="0" borderId="54" xfId="0" applyFont="1" applyFill="1" applyBorder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13" fillId="0" borderId="63" xfId="0" applyFont="1" applyFill="1" applyBorder="1" applyAlignment="1" applyProtection="1">
      <alignment horizontal="left" vertical="center"/>
      <protection locked="0"/>
    </xf>
    <xf numFmtId="0" fontId="18" fillId="0" borderId="0" xfId="0" applyFont="1" applyFill="1" applyAlignment="1">
      <alignment horizontal="left"/>
    </xf>
    <xf numFmtId="0" fontId="18" fillId="0" borderId="0" xfId="0" applyFont="1" applyAlignment="1">
      <alignment horizontal="left"/>
    </xf>
    <xf numFmtId="0" fontId="20" fillId="2" borderId="0" xfId="0" applyFont="1" applyFill="1" applyAlignment="1">
      <alignment horizontal="center" vertical="top" wrapText="1"/>
    </xf>
    <xf numFmtId="0" fontId="13" fillId="0" borderId="0" xfId="0" applyFont="1" applyAlignment="1">
      <alignment horizontal="center"/>
    </xf>
    <xf numFmtId="0" fontId="8" fillId="0" borderId="108" xfId="0" applyFont="1" applyFill="1" applyBorder="1" applyAlignment="1">
      <alignment horizontal="center" vertical="center"/>
    </xf>
    <xf numFmtId="0" fontId="8" fillId="0" borderId="109" xfId="0" applyFont="1" applyFill="1" applyBorder="1" applyAlignment="1">
      <alignment horizontal="center" vertical="center"/>
    </xf>
    <xf numFmtId="0" fontId="8" fillId="0" borderId="110" xfId="0" applyFont="1" applyFill="1" applyBorder="1" applyAlignment="1">
      <alignment horizontal="center" vertical="center"/>
    </xf>
    <xf numFmtId="166" fontId="6" fillId="0" borderId="111" xfId="0" applyNumberFormat="1" applyFont="1" applyFill="1" applyBorder="1" applyAlignment="1">
      <alignment vertical="center"/>
    </xf>
    <xf numFmtId="166" fontId="6" fillId="0" borderId="112" xfId="0" applyNumberFormat="1" applyFont="1" applyFill="1" applyBorder="1" applyAlignment="1">
      <alignment vertical="center"/>
    </xf>
    <xf numFmtId="0" fontId="2" fillId="0" borderId="50" xfId="0" applyFont="1" applyFill="1" applyBorder="1" applyAlignment="1">
      <alignment horizontal="center" vertical="center"/>
    </xf>
    <xf numFmtId="0" fontId="2" fillId="0" borderId="49" xfId="0" applyFont="1" applyFill="1" applyBorder="1" applyAlignment="1">
      <alignment horizontal="center" vertical="center"/>
    </xf>
    <xf numFmtId="0" fontId="2" fillId="0" borderId="54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51" xfId="0" applyFont="1" applyFill="1" applyBorder="1" applyAlignment="1">
      <alignment horizontal="center" vertical="center"/>
    </xf>
    <xf numFmtId="0" fontId="2" fillId="0" borderId="55" xfId="0" applyFont="1" applyFill="1" applyBorder="1" applyAlignment="1">
      <alignment horizontal="center" vertical="center"/>
    </xf>
    <xf numFmtId="44" fontId="13" fillId="0" borderId="0" xfId="2" applyFont="1" applyFill="1" applyBorder="1" applyAlignment="1" applyProtection="1">
      <alignment horizontal="center" vertical="center"/>
    </xf>
    <xf numFmtId="0" fontId="2" fillId="0" borderId="76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0" fontId="2" fillId="0" borderId="115" xfId="0" applyFont="1" applyFill="1" applyBorder="1" applyAlignment="1">
      <alignment horizontal="center" vertical="center"/>
    </xf>
    <xf numFmtId="0" fontId="5" fillId="3" borderId="50" xfId="0" applyFont="1" applyFill="1" applyBorder="1" applyAlignment="1" applyProtection="1">
      <alignment horizontal="center" vertical="center"/>
      <protection locked="0"/>
    </xf>
    <xf numFmtId="0" fontId="5" fillId="3" borderId="49" xfId="0" applyFont="1" applyFill="1" applyBorder="1" applyAlignment="1" applyProtection="1">
      <alignment horizontal="center" vertical="center"/>
      <protection locked="0"/>
    </xf>
    <xf numFmtId="0" fontId="5" fillId="3" borderId="51" xfId="0" applyFont="1" applyFill="1" applyBorder="1" applyAlignment="1" applyProtection="1">
      <alignment horizontal="center" vertical="center"/>
      <protection locked="0"/>
    </xf>
    <xf numFmtId="14" fontId="5" fillId="3" borderId="52" xfId="0" applyNumberFormat="1" applyFont="1" applyFill="1" applyBorder="1" applyAlignment="1" applyProtection="1">
      <alignment horizontal="center" vertical="center"/>
      <protection locked="0"/>
    </xf>
    <xf numFmtId="14" fontId="5" fillId="3" borderId="5" xfId="0" applyNumberFormat="1" applyFont="1" applyFill="1" applyBorder="1" applyAlignment="1" applyProtection="1">
      <alignment horizontal="center" vertical="center"/>
      <protection locked="0"/>
    </xf>
    <xf numFmtId="14" fontId="5" fillId="3" borderId="53" xfId="0" applyNumberFormat="1" applyFont="1" applyFill="1" applyBorder="1" applyAlignment="1" applyProtection="1">
      <alignment horizontal="center" vertical="center"/>
      <protection locked="0"/>
    </xf>
  </cellXfs>
  <cellStyles count="3">
    <cellStyle name="Milliers" xfId="1" builtinId="3"/>
    <cellStyle name="Monétaire" xfId="2" builtinId="4"/>
    <cellStyle name="Normal" xfId="0" builtinId="0"/>
  </cellStyles>
  <dxfs count="204"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/>
        <right/>
        <top/>
        <bottom style="thin">
          <color theme="1"/>
        </bottom>
        <vertical/>
        <horizontal/>
      </border>
    </dxf>
    <dxf>
      <fill>
        <patternFill>
          <bgColor rgb="FFDC3602"/>
        </patternFill>
      </fill>
    </dxf>
    <dxf>
      <fill>
        <patternFill>
          <bgColor rgb="FFFF0000"/>
        </patternFill>
      </fill>
    </dxf>
    <dxf>
      <font>
        <color rgb="FF00007B"/>
      </font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/>
        <right/>
        <top/>
        <bottom style="thin">
          <color theme="1"/>
        </bottom>
        <vertical/>
        <horizontal/>
      </border>
    </dxf>
    <dxf>
      <fill>
        <patternFill>
          <bgColor rgb="FFDC3602"/>
        </patternFill>
      </fill>
    </dxf>
    <dxf>
      <fill>
        <patternFill>
          <bgColor rgb="FFFF0000"/>
        </patternFill>
      </fill>
    </dxf>
    <dxf>
      <font>
        <color rgb="FF00007B"/>
      </font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rgb="FFDC3602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/>
        <right/>
        <top/>
        <bottom style="thin">
          <color theme="1"/>
        </bottom>
        <vertical/>
        <horizontal/>
      </border>
    </dxf>
    <dxf>
      <fill>
        <patternFill>
          <bgColor rgb="FFDC3602"/>
        </patternFill>
      </fill>
    </dxf>
    <dxf>
      <fill>
        <patternFill>
          <bgColor rgb="FFFF0000"/>
        </patternFill>
      </fill>
    </dxf>
    <dxf>
      <font>
        <color rgb="FF00007B"/>
      </font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/>
        <right/>
        <top/>
        <bottom style="thin">
          <color theme="1"/>
        </bottom>
        <vertical/>
        <horizontal/>
      </border>
    </dxf>
    <dxf>
      <fill>
        <patternFill>
          <bgColor rgb="FFDC3602"/>
        </patternFill>
      </fill>
    </dxf>
    <dxf>
      <fill>
        <patternFill>
          <bgColor rgb="FFFF0000"/>
        </patternFill>
      </fill>
    </dxf>
    <dxf>
      <font>
        <color rgb="FF00007B"/>
      </font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/>
        <right/>
        <top/>
        <bottom style="thin">
          <color theme="1"/>
        </bottom>
        <vertical/>
        <horizontal/>
      </border>
    </dxf>
    <dxf>
      <fill>
        <patternFill>
          <bgColor rgb="FFDC3602"/>
        </patternFill>
      </fill>
    </dxf>
    <dxf>
      <fill>
        <patternFill>
          <bgColor rgb="FFFF0000"/>
        </patternFill>
      </fill>
    </dxf>
    <dxf>
      <font>
        <color rgb="FF00007B"/>
      </font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rgb="FFDC3602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/>
        <right/>
        <top/>
        <bottom style="thin">
          <color theme="1"/>
        </bottom>
        <vertical/>
        <horizontal/>
      </border>
    </dxf>
    <dxf>
      <fill>
        <patternFill>
          <bgColor rgb="FFDC3602"/>
        </patternFill>
      </fill>
    </dxf>
    <dxf>
      <fill>
        <patternFill>
          <bgColor rgb="FFFF0000"/>
        </patternFill>
      </fill>
    </dxf>
    <dxf>
      <font>
        <color rgb="FF00007B"/>
      </font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/>
        <right/>
        <top/>
        <bottom style="thin">
          <color theme="1"/>
        </bottom>
        <vertical/>
        <horizontal/>
      </border>
    </dxf>
    <dxf>
      <fill>
        <patternFill>
          <bgColor rgb="FFDC3602"/>
        </patternFill>
      </fill>
    </dxf>
    <dxf>
      <fill>
        <patternFill>
          <bgColor rgb="FFFF0000"/>
        </patternFill>
      </fill>
    </dxf>
    <dxf>
      <font>
        <color rgb="FF00007B"/>
      </font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/>
        <right/>
        <top/>
        <bottom style="thin">
          <color theme="1"/>
        </bottom>
        <vertical/>
        <horizontal/>
      </border>
    </dxf>
    <dxf>
      <fill>
        <patternFill>
          <bgColor rgb="FFDC3602"/>
        </patternFill>
      </fill>
    </dxf>
    <dxf>
      <fill>
        <patternFill>
          <bgColor rgb="FFFF0000"/>
        </patternFill>
      </fill>
    </dxf>
    <dxf>
      <font>
        <color rgb="FF00007B"/>
      </font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rgb="FFDC3602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/>
        <right/>
        <top/>
        <bottom style="thin">
          <color theme="1"/>
        </bottom>
        <vertical/>
        <horizontal/>
      </border>
    </dxf>
    <dxf>
      <fill>
        <patternFill>
          <bgColor rgb="FFDC3602"/>
        </patternFill>
      </fill>
    </dxf>
    <dxf>
      <fill>
        <patternFill>
          <bgColor rgb="FFFF0000"/>
        </patternFill>
      </fill>
    </dxf>
    <dxf>
      <font>
        <color rgb="FF00007B"/>
      </font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74</xdr:row>
      <xdr:rowOff>15240</xdr:rowOff>
    </xdr:from>
    <xdr:to>
      <xdr:col>8</xdr:col>
      <xdr:colOff>22860</xdr:colOff>
      <xdr:row>76</xdr:row>
      <xdr:rowOff>198120</xdr:rowOff>
    </xdr:to>
    <xdr:sp macro="[0]!copie_Colonnes" textlink="">
      <xdr:nvSpPr>
        <xdr:cNvPr id="3" name="Rectangle 2">
          <a:extLst>
            <a:ext uri="{FF2B5EF4-FFF2-40B4-BE49-F238E27FC236}">
              <a16:creationId xmlns:a16="http://schemas.microsoft.com/office/drawing/2014/main" id="{B63034B6-2E38-4FF7-93FA-5081316517FD}"/>
            </a:ext>
          </a:extLst>
        </xdr:cNvPr>
        <xdr:cNvSpPr/>
      </xdr:nvSpPr>
      <xdr:spPr>
        <a:xfrm>
          <a:off x="424434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Nordik_Nation</a:t>
          </a:r>
        </a:p>
      </xdr:txBody>
    </xdr:sp>
    <xdr:clientData/>
  </xdr:twoCellAnchor>
  <xdr:twoCellAnchor>
    <xdr:from>
      <xdr:col>9</xdr:col>
      <xdr:colOff>457200</xdr:colOff>
      <xdr:row>74</xdr:row>
      <xdr:rowOff>0</xdr:rowOff>
    </xdr:from>
    <xdr:to>
      <xdr:col>10</xdr:col>
      <xdr:colOff>754380</xdr:colOff>
      <xdr:row>76</xdr:row>
      <xdr:rowOff>182880</xdr:rowOff>
    </xdr:to>
    <xdr:sp macro="[0]!COPIE" textlink="">
      <xdr:nvSpPr>
        <xdr:cNvPr id="4" name="Rectangle 3">
          <a:extLst>
            <a:ext uri="{FF2B5EF4-FFF2-40B4-BE49-F238E27FC236}">
              <a16:creationId xmlns:a16="http://schemas.microsoft.com/office/drawing/2014/main" id="{A4B3CD30-88B5-47B5-AB5E-37E7E42A8A60}"/>
            </a:ext>
          </a:extLst>
        </xdr:cNvPr>
        <xdr:cNvSpPr/>
      </xdr:nvSpPr>
      <xdr:spPr>
        <a:xfrm>
          <a:off x="6781800" y="1469898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27</xdr:col>
      <xdr:colOff>0</xdr:colOff>
      <xdr:row>74</xdr:row>
      <xdr:rowOff>15240</xdr:rowOff>
    </xdr:from>
    <xdr:to>
      <xdr:col>28</xdr:col>
      <xdr:colOff>22860</xdr:colOff>
      <xdr:row>76</xdr:row>
      <xdr:rowOff>198120</xdr:rowOff>
    </xdr:to>
    <xdr:sp macro="[0]!copie_Colonnes" textlink="">
      <xdr:nvSpPr>
        <xdr:cNvPr id="2" name="Rectangle 1">
          <a:extLst>
            <a:ext uri="{FF2B5EF4-FFF2-40B4-BE49-F238E27FC236}">
              <a16:creationId xmlns:a16="http://schemas.microsoft.com/office/drawing/2014/main" id="{B8CB86D5-3723-43A4-9D12-03B6723F317D}"/>
            </a:ext>
          </a:extLst>
        </xdr:cNvPr>
        <xdr:cNvSpPr/>
      </xdr:nvSpPr>
      <xdr:spPr>
        <a:xfrm>
          <a:off x="424434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29</xdr:col>
      <xdr:colOff>457200</xdr:colOff>
      <xdr:row>74</xdr:row>
      <xdr:rowOff>0</xdr:rowOff>
    </xdr:from>
    <xdr:to>
      <xdr:col>30</xdr:col>
      <xdr:colOff>754380</xdr:colOff>
      <xdr:row>76</xdr:row>
      <xdr:rowOff>182880</xdr:rowOff>
    </xdr:to>
    <xdr:sp macro="[0]!COPIE" textlink="">
      <xdr:nvSpPr>
        <xdr:cNvPr id="5" name="Rectangle 4">
          <a:extLst>
            <a:ext uri="{FF2B5EF4-FFF2-40B4-BE49-F238E27FC236}">
              <a16:creationId xmlns:a16="http://schemas.microsoft.com/office/drawing/2014/main" id="{7E049AA5-012D-42BE-B96A-C4E35DC5B503}"/>
            </a:ext>
          </a:extLst>
        </xdr:cNvPr>
        <xdr:cNvSpPr/>
      </xdr:nvSpPr>
      <xdr:spPr>
        <a:xfrm>
          <a:off x="6781800" y="1469898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27</xdr:col>
      <xdr:colOff>0</xdr:colOff>
      <xdr:row>74</xdr:row>
      <xdr:rowOff>15240</xdr:rowOff>
    </xdr:from>
    <xdr:to>
      <xdr:col>28</xdr:col>
      <xdr:colOff>22860</xdr:colOff>
      <xdr:row>76</xdr:row>
      <xdr:rowOff>198120</xdr:rowOff>
    </xdr:to>
    <xdr:sp macro="[0]!copie_Colonnes" textlink="">
      <xdr:nvSpPr>
        <xdr:cNvPr id="6" name="Rectangle 5">
          <a:extLst>
            <a:ext uri="{FF2B5EF4-FFF2-40B4-BE49-F238E27FC236}">
              <a16:creationId xmlns:a16="http://schemas.microsoft.com/office/drawing/2014/main" id="{FF83DF97-1AC2-4F05-AA2A-F3F2C84B1986}"/>
            </a:ext>
          </a:extLst>
        </xdr:cNvPr>
        <xdr:cNvSpPr/>
      </xdr:nvSpPr>
      <xdr:spPr>
        <a:xfrm>
          <a:off x="424434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29</xdr:col>
      <xdr:colOff>457200</xdr:colOff>
      <xdr:row>74</xdr:row>
      <xdr:rowOff>0</xdr:rowOff>
    </xdr:from>
    <xdr:to>
      <xdr:col>30</xdr:col>
      <xdr:colOff>754380</xdr:colOff>
      <xdr:row>76</xdr:row>
      <xdr:rowOff>182880</xdr:rowOff>
    </xdr:to>
    <xdr:sp macro="[0]!COPIE" textlink="">
      <xdr:nvSpPr>
        <xdr:cNvPr id="7" name="Rectangle 6">
          <a:extLst>
            <a:ext uri="{FF2B5EF4-FFF2-40B4-BE49-F238E27FC236}">
              <a16:creationId xmlns:a16="http://schemas.microsoft.com/office/drawing/2014/main" id="{3BBC498E-D95A-4284-85FC-325AA976BC0E}"/>
            </a:ext>
          </a:extLst>
        </xdr:cNvPr>
        <xdr:cNvSpPr/>
      </xdr:nvSpPr>
      <xdr:spPr>
        <a:xfrm>
          <a:off x="6781800" y="1469898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29</xdr:col>
      <xdr:colOff>0</xdr:colOff>
      <xdr:row>74</xdr:row>
      <xdr:rowOff>15240</xdr:rowOff>
    </xdr:from>
    <xdr:to>
      <xdr:col>30</xdr:col>
      <xdr:colOff>22860</xdr:colOff>
      <xdr:row>76</xdr:row>
      <xdr:rowOff>198120</xdr:rowOff>
    </xdr:to>
    <xdr:sp macro="[0]!copie_Colonnes" textlink="">
      <xdr:nvSpPr>
        <xdr:cNvPr id="8" name="Rectangle 7">
          <a:extLst>
            <a:ext uri="{FF2B5EF4-FFF2-40B4-BE49-F238E27FC236}">
              <a16:creationId xmlns:a16="http://schemas.microsoft.com/office/drawing/2014/main" id="{C91D204D-D3BF-42A6-B30B-5B7868D74629}"/>
            </a:ext>
          </a:extLst>
        </xdr:cNvPr>
        <xdr:cNvSpPr/>
      </xdr:nvSpPr>
      <xdr:spPr>
        <a:xfrm>
          <a:off x="424434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31</xdr:col>
      <xdr:colOff>457200</xdr:colOff>
      <xdr:row>74</xdr:row>
      <xdr:rowOff>0</xdr:rowOff>
    </xdr:from>
    <xdr:to>
      <xdr:col>32</xdr:col>
      <xdr:colOff>754380</xdr:colOff>
      <xdr:row>76</xdr:row>
      <xdr:rowOff>182880</xdr:rowOff>
    </xdr:to>
    <xdr:sp macro="[0]!COPIE" textlink="">
      <xdr:nvSpPr>
        <xdr:cNvPr id="9" name="Rectangle 8">
          <a:extLst>
            <a:ext uri="{FF2B5EF4-FFF2-40B4-BE49-F238E27FC236}">
              <a16:creationId xmlns:a16="http://schemas.microsoft.com/office/drawing/2014/main" id="{1CCB12B5-684D-445B-BF63-65E60C8865BB}"/>
            </a:ext>
          </a:extLst>
        </xdr:cNvPr>
        <xdr:cNvSpPr/>
      </xdr:nvSpPr>
      <xdr:spPr>
        <a:xfrm>
          <a:off x="6781800" y="1469898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29</xdr:col>
      <xdr:colOff>0</xdr:colOff>
      <xdr:row>74</xdr:row>
      <xdr:rowOff>15240</xdr:rowOff>
    </xdr:from>
    <xdr:to>
      <xdr:col>30</xdr:col>
      <xdr:colOff>22860</xdr:colOff>
      <xdr:row>76</xdr:row>
      <xdr:rowOff>198120</xdr:rowOff>
    </xdr:to>
    <xdr:sp macro="[0]!copie_Colonnes" textlink="">
      <xdr:nvSpPr>
        <xdr:cNvPr id="10" name="Rectangle 9">
          <a:extLst>
            <a:ext uri="{FF2B5EF4-FFF2-40B4-BE49-F238E27FC236}">
              <a16:creationId xmlns:a16="http://schemas.microsoft.com/office/drawing/2014/main" id="{9B156F0D-8EEC-489E-8146-DA636AC49DA9}"/>
            </a:ext>
          </a:extLst>
        </xdr:cNvPr>
        <xdr:cNvSpPr/>
      </xdr:nvSpPr>
      <xdr:spPr>
        <a:xfrm>
          <a:off x="424434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31</xdr:col>
      <xdr:colOff>457200</xdr:colOff>
      <xdr:row>74</xdr:row>
      <xdr:rowOff>0</xdr:rowOff>
    </xdr:from>
    <xdr:to>
      <xdr:col>32</xdr:col>
      <xdr:colOff>754380</xdr:colOff>
      <xdr:row>76</xdr:row>
      <xdr:rowOff>182880</xdr:rowOff>
    </xdr:to>
    <xdr:sp macro="[0]!COPIE" textlink="">
      <xdr:nvSpPr>
        <xdr:cNvPr id="11" name="Rectangle 10">
          <a:extLst>
            <a:ext uri="{FF2B5EF4-FFF2-40B4-BE49-F238E27FC236}">
              <a16:creationId xmlns:a16="http://schemas.microsoft.com/office/drawing/2014/main" id="{2E73B86A-CC9D-4602-AD5D-45473A043713}"/>
            </a:ext>
          </a:extLst>
        </xdr:cNvPr>
        <xdr:cNvSpPr/>
      </xdr:nvSpPr>
      <xdr:spPr>
        <a:xfrm>
          <a:off x="6781800" y="1469898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29</xdr:col>
      <xdr:colOff>0</xdr:colOff>
      <xdr:row>74</xdr:row>
      <xdr:rowOff>15240</xdr:rowOff>
    </xdr:from>
    <xdr:to>
      <xdr:col>30</xdr:col>
      <xdr:colOff>22860</xdr:colOff>
      <xdr:row>76</xdr:row>
      <xdr:rowOff>198120</xdr:rowOff>
    </xdr:to>
    <xdr:sp macro="[0]!copie_Colonnes" textlink="">
      <xdr:nvSpPr>
        <xdr:cNvPr id="12" name="Rectangle 11">
          <a:extLst>
            <a:ext uri="{FF2B5EF4-FFF2-40B4-BE49-F238E27FC236}">
              <a16:creationId xmlns:a16="http://schemas.microsoft.com/office/drawing/2014/main" id="{42E94218-7C2F-4A1F-8479-5EE5D8636F0C}"/>
            </a:ext>
          </a:extLst>
        </xdr:cNvPr>
        <xdr:cNvSpPr/>
      </xdr:nvSpPr>
      <xdr:spPr>
        <a:xfrm>
          <a:off x="424434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31</xdr:col>
      <xdr:colOff>457200</xdr:colOff>
      <xdr:row>74</xdr:row>
      <xdr:rowOff>0</xdr:rowOff>
    </xdr:from>
    <xdr:to>
      <xdr:col>32</xdr:col>
      <xdr:colOff>754380</xdr:colOff>
      <xdr:row>76</xdr:row>
      <xdr:rowOff>182880</xdr:rowOff>
    </xdr:to>
    <xdr:sp macro="[0]!COPIE" textlink="">
      <xdr:nvSpPr>
        <xdr:cNvPr id="13" name="Rectangle 12">
          <a:extLst>
            <a:ext uri="{FF2B5EF4-FFF2-40B4-BE49-F238E27FC236}">
              <a16:creationId xmlns:a16="http://schemas.microsoft.com/office/drawing/2014/main" id="{A0617522-1318-485D-BFE2-9589DDDC8205}"/>
            </a:ext>
          </a:extLst>
        </xdr:cNvPr>
        <xdr:cNvSpPr/>
      </xdr:nvSpPr>
      <xdr:spPr>
        <a:xfrm>
          <a:off x="6781800" y="1469898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47</xdr:col>
      <xdr:colOff>0</xdr:colOff>
      <xdr:row>74</xdr:row>
      <xdr:rowOff>15240</xdr:rowOff>
    </xdr:from>
    <xdr:to>
      <xdr:col>48</xdr:col>
      <xdr:colOff>22860</xdr:colOff>
      <xdr:row>76</xdr:row>
      <xdr:rowOff>198120</xdr:rowOff>
    </xdr:to>
    <xdr:sp macro="[0]!copie_Colonnes" textlink="">
      <xdr:nvSpPr>
        <xdr:cNvPr id="14" name="Rectangle 13">
          <a:extLst>
            <a:ext uri="{FF2B5EF4-FFF2-40B4-BE49-F238E27FC236}">
              <a16:creationId xmlns:a16="http://schemas.microsoft.com/office/drawing/2014/main" id="{7A263D5E-22FE-4093-B691-4FD6D42A743C}"/>
            </a:ext>
          </a:extLst>
        </xdr:cNvPr>
        <xdr:cNvSpPr/>
      </xdr:nvSpPr>
      <xdr:spPr>
        <a:xfrm>
          <a:off x="424434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49</xdr:col>
      <xdr:colOff>457200</xdr:colOff>
      <xdr:row>74</xdr:row>
      <xdr:rowOff>0</xdr:rowOff>
    </xdr:from>
    <xdr:to>
      <xdr:col>50</xdr:col>
      <xdr:colOff>754380</xdr:colOff>
      <xdr:row>76</xdr:row>
      <xdr:rowOff>182880</xdr:rowOff>
    </xdr:to>
    <xdr:sp macro="[0]!COPIE" textlink="">
      <xdr:nvSpPr>
        <xdr:cNvPr id="15" name="Rectangle 14">
          <a:extLst>
            <a:ext uri="{FF2B5EF4-FFF2-40B4-BE49-F238E27FC236}">
              <a16:creationId xmlns:a16="http://schemas.microsoft.com/office/drawing/2014/main" id="{D231E1AE-5DC0-44EE-A0D0-F493A1523D1D}"/>
            </a:ext>
          </a:extLst>
        </xdr:cNvPr>
        <xdr:cNvSpPr/>
      </xdr:nvSpPr>
      <xdr:spPr>
        <a:xfrm>
          <a:off x="6781800" y="1469898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47</xdr:col>
      <xdr:colOff>0</xdr:colOff>
      <xdr:row>74</xdr:row>
      <xdr:rowOff>15240</xdr:rowOff>
    </xdr:from>
    <xdr:to>
      <xdr:col>48</xdr:col>
      <xdr:colOff>22860</xdr:colOff>
      <xdr:row>76</xdr:row>
      <xdr:rowOff>198120</xdr:rowOff>
    </xdr:to>
    <xdr:sp macro="[0]!copie_Colonnes" textlink="">
      <xdr:nvSpPr>
        <xdr:cNvPr id="16" name="Rectangle 15">
          <a:extLst>
            <a:ext uri="{FF2B5EF4-FFF2-40B4-BE49-F238E27FC236}">
              <a16:creationId xmlns:a16="http://schemas.microsoft.com/office/drawing/2014/main" id="{2922EDD7-0FB9-4AAF-8DF7-E8670DFBFA05}"/>
            </a:ext>
          </a:extLst>
        </xdr:cNvPr>
        <xdr:cNvSpPr/>
      </xdr:nvSpPr>
      <xdr:spPr>
        <a:xfrm>
          <a:off x="424434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49</xdr:col>
      <xdr:colOff>457200</xdr:colOff>
      <xdr:row>74</xdr:row>
      <xdr:rowOff>0</xdr:rowOff>
    </xdr:from>
    <xdr:to>
      <xdr:col>50</xdr:col>
      <xdr:colOff>754380</xdr:colOff>
      <xdr:row>76</xdr:row>
      <xdr:rowOff>182880</xdr:rowOff>
    </xdr:to>
    <xdr:sp macro="[0]!COPIE" textlink="">
      <xdr:nvSpPr>
        <xdr:cNvPr id="17" name="Rectangle 16">
          <a:extLst>
            <a:ext uri="{FF2B5EF4-FFF2-40B4-BE49-F238E27FC236}">
              <a16:creationId xmlns:a16="http://schemas.microsoft.com/office/drawing/2014/main" id="{0F567B8D-27C2-4C32-A1D1-B0DB79B95A1A}"/>
            </a:ext>
          </a:extLst>
        </xdr:cNvPr>
        <xdr:cNvSpPr/>
      </xdr:nvSpPr>
      <xdr:spPr>
        <a:xfrm>
          <a:off x="6781800" y="1469898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74</xdr:row>
      <xdr:rowOff>15240</xdr:rowOff>
    </xdr:from>
    <xdr:to>
      <xdr:col>8</xdr:col>
      <xdr:colOff>22860</xdr:colOff>
      <xdr:row>76</xdr:row>
      <xdr:rowOff>198120</xdr:rowOff>
    </xdr:to>
    <xdr:sp macro="[0]!copie_Colonnes" textlink="">
      <xdr:nvSpPr>
        <xdr:cNvPr id="2" name="Rectangle 1">
          <a:extLst>
            <a:ext uri="{FF2B5EF4-FFF2-40B4-BE49-F238E27FC236}">
              <a16:creationId xmlns:a16="http://schemas.microsoft.com/office/drawing/2014/main" id="{E33E07BD-3722-42EA-B18C-391C3C3EBB5D}"/>
            </a:ext>
          </a:extLst>
        </xdr:cNvPr>
        <xdr:cNvSpPr/>
      </xdr:nvSpPr>
      <xdr:spPr>
        <a:xfrm>
          <a:off x="4244340" y="1472946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Nordik_Nation</a:t>
          </a:r>
        </a:p>
      </xdr:txBody>
    </xdr:sp>
    <xdr:clientData/>
  </xdr:twoCellAnchor>
  <xdr:twoCellAnchor>
    <xdr:from>
      <xdr:col>9</xdr:col>
      <xdr:colOff>457200</xdr:colOff>
      <xdr:row>74</xdr:row>
      <xdr:rowOff>0</xdr:rowOff>
    </xdr:from>
    <xdr:to>
      <xdr:col>10</xdr:col>
      <xdr:colOff>754380</xdr:colOff>
      <xdr:row>76</xdr:row>
      <xdr:rowOff>182880</xdr:rowOff>
    </xdr:to>
    <xdr:sp macro="[0]!COPIE" textlink="">
      <xdr:nvSpPr>
        <xdr:cNvPr id="3" name="Rectangle 2">
          <a:extLst>
            <a:ext uri="{FF2B5EF4-FFF2-40B4-BE49-F238E27FC236}">
              <a16:creationId xmlns:a16="http://schemas.microsoft.com/office/drawing/2014/main" id="{28ED16AE-7F19-405A-ABB5-C536B0760124}"/>
            </a:ext>
          </a:extLst>
        </xdr:cNvPr>
        <xdr:cNvSpPr/>
      </xdr:nvSpPr>
      <xdr:spPr>
        <a:xfrm>
          <a:off x="678180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27</xdr:col>
      <xdr:colOff>0</xdr:colOff>
      <xdr:row>74</xdr:row>
      <xdr:rowOff>15240</xdr:rowOff>
    </xdr:from>
    <xdr:to>
      <xdr:col>28</xdr:col>
      <xdr:colOff>22860</xdr:colOff>
      <xdr:row>76</xdr:row>
      <xdr:rowOff>198120</xdr:rowOff>
    </xdr:to>
    <xdr:sp macro="[0]!copie_Colonnes" textlink="">
      <xdr:nvSpPr>
        <xdr:cNvPr id="4" name="Rectangle 3">
          <a:extLst>
            <a:ext uri="{FF2B5EF4-FFF2-40B4-BE49-F238E27FC236}">
              <a16:creationId xmlns:a16="http://schemas.microsoft.com/office/drawing/2014/main" id="{4CF7C3BD-E97D-4DA6-BBB4-23AAE8BFB4E0}"/>
            </a:ext>
          </a:extLst>
        </xdr:cNvPr>
        <xdr:cNvSpPr/>
      </xdr:nvSpPr>
      <xdr:spPr>
        <a:xfrm>
          <a:off x="20513040" y="14729460"/>
          <a:ext cx="16002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29</xdr:col>
      <xdr:colOff>457200</xdr:colOff>
      <xdr:row>74</xdr:row>
      <xdr:rowOff>0</xdr:rowOff>
    </xdr:from>
    <xdr:to>
      <xdr:col>30</xdr:col>
      <xdr:colOff>754380</xdr:colOff>
      <xdr:row>76</xdr:row>
      <xdr:rowOff>182880</xdr:rowOff>
    </xdr:to>
    <xdr:sp macro="[0]!COPIE" textlink="">
      <xdr:nvSpPr>
        <xdr:cNvPr id="5" name="Rectangle 4">
          <a:extLst>
            <a:ext uri="{FF2B5EF4-FFF2-40B4-BE49-F238E27FC236}">
              <a16:creationId xmlns:a16="http://schemas.microsoft.com/office/drawing/2014/main" id="{43FAE86B-A060-4A9A-BC41-F8684D872AB3}"/>
            </a:ext>
          </a:extLst>
        </xdr:cNvPr>
        <xdr:cNvSpPr/>
      </xdr:nvSpPr>
      <xdr:spPr>
        <a:xfrm>
          <a:off x="21701760" y="14714220"/>
          <a:ext cx="159258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27</xdr:col>
      <xdr:colOff>0</xdr:colOff>
      <xdr:row>74</xdr:row>
      <xdr:rowOff>15240</xdr:rowOff>
    </xdr:from>
    <xdr:to>
      <xdr:col>28</xdr:col>
      <xdr:colOff>22860</xdr:colOff>
      <xdr:row>76</xdr:row>
      <xdr:rowOff>198120</xdr:rowOff>
    </xdr:to>
    <xdr:sp macro="[0]!copie_Colonnes" textlink="">
      <xdr:nvSpPr>
        <xdr:cNvPr id="6" name="Rectangle 5">
          <a:extLst>
            <a:ext uri="{FF2B5EF4-FFF2-40B4-BE49-F238E27FC236}">
              <a16:creationId xmlns:a16="http://schemas.microsoft.com/office/drawing/2014/main" id="{AD6BE0F5-1739-472A-963F-64F75E5DCEA4}"/>
            </a:ext>
          </a:extLst>
        </xdr:cNvPr>
        <xdr:cNvSpPr/>
      </xdr:nvSpPr>
      <xdr:spPr>
        <a:xfrm>
          <a:off x="20513040" y="14729460"/>
          <a:ext cx="16002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29</xdr:col>
      <xdr:colOff>457200</xdr:colOff>
      <xdr:row>74</xdr:row>
      <xdr:rowOff>0</xdr:rowOff>
    </xdr:from>
    <xdr:to>
      <xdr:col>30</xdr:col>
      <xdr:colOff>754380</xdr:colOff>
      <xdr:row>76</xdr:row>
      <xdr:rowOff>182880</xdr:rowOff>
    </xdr:to>
    <xdr:sp macro="[0]!COPIE" textlink="">
      <xdr:nvSpPr>
        <xdr:cNvPr id="7" name="Rectangle 6">
          <a:extLst>
            <a:ext uri="{FF2B5EF4-FFF2-40B4-BE49-F238E27FC236}">
              <a16:creationId xmlns:a16="http://schemas.microsoft.com/office/drawing/2014/main" id="{DE2CEE09-5795-48A2-B30F-8DDBE15C1B46}"/>
            </a:ext>
          </a:extLst>
        </xdr:cNvPr>
        <xdr:cNvSpPr/>
      </xdr:nvSpPr>
      <xdr:spPr>
        <a:xfrm>
          <a:off x="21701760" y="14714220"/>
          <a:ext cx="159258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29</xdr:col>
      <xdr:colOff>0</xdr:colOff>
      <xdr:row>74</xdr:row>
      <xdr:rowOff>15240</xdr:rowOff>
    </xdr:from>
    <xdr:to>
      <xdr:col>30</xdr:col>
      <xdr:colOff>22860</xdr:colOff>
      <xdr:row>76</xdr:row>
      <xdr:rowOff>198120</xdr:rowOff>
    </xdr:to>
    <xdr:sp macro="[0]!copie_Colonnes" textlink="">
      <xdr:nvSpPr>
        <xdr:cNvPr id="8" name="Rectangle 7">
          <a:extLst>
            <a:ext uri="{FF2B5EF4-FFF2-40B4-BE49-F238E27FC236}">
              <a16:creationId xmlns:a16="http://schemas.microsoft.com/office/drawing/2014/main" id="{D80C111A-4CC9-4155-B131-F0FAB1822B3B}"/>
            </a:ext>
          </a:extLst>
        </xdr:cNvPr>
        <xdr:cNvSpPr/>
      </xdr:nvSpPr>
      <xdr:spPr>
        <a:xfrm>
          <a:off x="21244560" y="1472946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31</xdr:col>
      <xdr:colOff>457200</xdr:colOff>
      <xdr:row>74</xdr:row>
      <xdr:rowOff>0</xdr:rowOff>
    </xdr:from>
    <xdr:to>
      <xdr:col>32</xdr:col>
      <xdr:colOff>754380</xdr:colOff>
      <xdr:row>76</xdr:row>
      <xdr:rowOff>182880</xdr:rowOff>
    </xdr:to>
    <xdr:sp macro="[0]!COPIE" textlink="">
      <xdr:nvSpPr>
        <xdr:cNvPr id="9" name="Rectangle 8">
          <a:extLst>
            <a:ext uri="{FF2B5EF4-FFF2-40B4-BE49-F238E27FC236}">
              <a16:creationId xmlns:a16="http://schemas.microsoft.com/office/drawing/2014/main" id="{3B3639D7-5981-48C0-82EA-2922BB184D63}"/>
            </a:ext>
          </a:extLst>
        </xdr:cNvPr>
        <xdr:cNvSpPr/>
      </xdr:nvSpPr>
      <xdr:spPr>
        <a:xfrm>
          <a:off x="2378202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29</xdr:col>
      <xdr:colOff>0</xdr:colOff>
      <xdr:row>74</xdr:row>
      <xdr:rowOff>15240</xdr:rowOff>
    </xdr:from>
    <xdr:to>
      <xdr:col>30</xdr:col>
      <xdr:colOff>22860</xdr:colOff>
      <xdr:row>76</xdr:row>
      <xdr:rowOff>198120</xdr:rowOff>
    </xdr:to>
    <xdr:sp macro="[0]!copie_Colonnes" textlink="">
      <xdr:nvSpPr>
        <xdr:cNvPr id="10" name="Rectangle 9">
          <a:extLst>
            <a:ext uri="{FF2B5EF4-FFF2-40B4-BE49-F238E27FC236}">
              <a16:creationId xmlns:a16="http://schemas.microsoft.com/office/drawing/2014/main" id="{A51C24C8-B15D-4EE2-A71B-6831626D88CA}"/>
            </a:ext>
          </a:extLst>
        </xdr:cNvPr>
        <xdr:cNvSpPr/>
      </xdr:nvSpPr>
      <xdr:spPr>
        <a:xfrm>
          <a:off x="21244560" y="1472946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31</xdr:col>
      <xdr:colOff>457200</xdr:colOff>
      <xdr:row>74</xdr:row>
      <xdr:rowOff>0</xdr:rowOff>
    </xdr:from>
    <xdr:to>
      <xdr:col>32</xdr:col>
      <xdr:colOff>754380</xdr:colOff>
      <xdr:row>76</xdr:row>
      <xdr:rowOff>182880</xdr:rowOff>
    </xdr:to>
    <xdr:sp macro="[0]!COPIE" textlink="">
      <xdr:nvSpPr>
        <xdr:cNvPr id="11" name="Rectangle 10">
          <a:extLst>
            <a:ext uri="{FF2B5EF4-FFF2-40B4-BE49-F238E27FC236}">
              <a16:creationId xmlns:a16="http://schemas.microsoft.com/office/drawing/2014/main" id="{553FA349-836C-407C-8B9D-653C88672E42}"/>
            </a:ext>
          </a:extLst>
        </xdr:cNvPr>
        <xdr:cNvSpPr/>
      </xdr:nvSpPr>
      <xdr:spPr>
        <a:xfrm>
          <a:off x="2378202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29</xdr:col>
      <xdr:colOff>0</xdr:colOff>
      <xdr:row>74</xdr:row>
      <xdr:rowOff>15240</xdr:rowOff>
    </xdr:from>
    <xdr:to>
      <xdr:col>30</xdr:col>
      <xdr:colOff>22860</xdr:colOff>
      <xdr:row>76</xdr:row>
      <xdr:rowOff>198120</xdr:rowOff>
    </xdr:to>
    <xdr:sp macro="[0]!copie_Colonnes" textlink="">
      <xdr:nvSpPr>
        <xdr:cNvPr id="12" name="Rectangle 11">
          <a:extLst>
            <a:ext uri="{FF2B5EF4-FFF2-40B4-BE49-F238E27FC236}">
              <a16:creationId xmlns:a16="http://schemas.microsoft.com/office/drawing/2014/main" id="{2B571E7F-4DB6-4979-8464-E4DFB5D9CEA9}"/>
            </a:ext>
          </a:extLst>
        </xdr:cNvPr>
        <xdr:cNvSpPr/>
      </xdr:nvSpPr>
      <xdr:spPr>
        <a:xfrm>
          <a:off x="21244560" y="1472946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31</xdr:col>
      <xdr:colOff>457200</xdr:colOff>
      <xdr:row>74</xdr:row>
      <xdr:rowOff>0</xdr:rowOff>
    </xdr:from>
    <xdr:to>
      <xdr:col>32</xdr:col>
      <xdr:colOff>754380</xdr:colOff>
      <xdr:row>76</xdr:row>
      <xdr:rowOff>182880</xdr:rowOff>
    </xdr:to>
    <xdr:sp macro="[0]!COPIE" textlink="">
      <xdr:nvSpPr>
        <xdr:cNvPr id="13" name="Rectangle 12">
          <a:extLst>
            <a:ext uri="{FF2B5EF4-FFF2-40B4-BE49-F238E27FC236}">
              <a16:creationId xmlns:a16="http://schemas.microsoft.com/office/drawing/2014/main" id="{C8B42322-9567-4C50-A051-CEAFBA4BD32C}"/>
            </a:ext>
          </a:extLst>
        </xdr:cNvPr>
        <xdr:cNvSpPr/>
      </xdr:nvSpPr>
      <xdr:spPr>
        <a:xfrm>
          <a:off x="2378202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47</xdr:col>
      <xdr:colOff>0</xdr:colOff>
      <xdr:row>74</xdr:row>
      <xdr:rowOff>15240</xdr:rowOff>
    </xdr:from>
    <xdr:to>
      <xdr:col>48</xdr:col>
      <xdr:colOff>22860</xdr:colOff>
      <xdr:row>76</xdr:row>
      <xdr:rowOff>198120</xdr:rowOff>
    </xdr:to>
    <xdr:sp macro="[0]!copie_Colonnes" textlink="">
      <xdr:nvSpPr>
        <xdr:cNvPr id="14" name="Rectangle 13">
          <a:extLst>
            <a:ext uri="{FF2B5EF4-FFF2-40B4-BE49-F238E27FC236}">
              <a16:creationId xmlns:a16="http://schemas.microsoft.com/office/drawing/2014/main" id="{59BB844E-ED87-41B6-9E4B-78E3413AA905}"/>
            </a:ext>
          </a:extLst>
        </xdr:cNvPr>
        <xdr:cNvSpPr/>
      </xdr:nvSpPr>
      <xdr:spPr>
        <a:xfrm>
          <a:off x="35448240" y="1472946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49</xdr:col>
      <xdr:colOff>457200</xdr:colOff>
      <xdr:row>74</xdr:row>
      <xdr:rowOff>0</xdr:rowOff>
    </xdr:from>
    <xdr:to>
      <xdr:col>50</xdr:col>
      <xdr:colOff>754380</xdr:colOff>
      <xdr:row>76</xdr:row>
      <xdr:rowOff>182880</xdr:rowOff>
    </xdr:to>
    <xdr:sp macro="[0]!COPIE" textlink="">
      <xdr:nvSpPr>
        <xdr:cNvPr id="15" name="Rectangle 14">
          <a:extLst>
            <a:ext uri="{FF2B5EF4-FFF2-40B4-BE49-F238E27FC236}">
              <a16:creationId xmlns:a16="http://schemas.microsoft.com/office/drawing/2014/main" id="{9ABFA05A-4694-438A-B59F-8E4D6ECBD6C2}"/>
            </a:ext>
          </a:extLst>
        </xdr:cNvPr>
        <xdr:cNvSpPr/>
      </xdr:nvSpPr>
      <xdr:spPr>
        <a:xfrm>
          <a:off x="3798570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47</xdr:col>
      <xdr:colOff>0</xdr:colOff>
      <xdr:row>74</xdr:row>
      <xdr:rowOff>15240</xdr:rowOff>
    </xdr:from>
    <xdr:to>
      <xdr:col>48</xdr:col>
      <xdr:colOff>22860</xdr:colOff>
      <xdr:row>76</xdr:row>
      <xdr:rowOff>198120</xdr:rowOff>
    </xdr:to>
    <xdr:sp macro="[0]!copie_Colonnes" textlink="">
      <xdr:nvSpPr>
        <xdr:cNvPr id="16" name="Rectangle 15">
          <a:extLst>
            <a:ext uri="{FF2B5EF4-FFF2-40B4-BE49-F238E27FC236}">
              <a16:creationId xmlns:a16="http://schemas.microsoft.com/office/drawing/2014/main" id="{A456EB29-2838-4F96-8FBA-F1850167472B}"/>
            </a:ext>
          </a:extLst>
        </xdr:cNvPr>
        <xdr:cNvSpPr/>
      </xdr:nvSpPr>
      <xdr:spPr>
        <a:xfrm>
          <a:off x="35448240" y="1472946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49</xdr:col>
      <xdr:colOff>457200</xdr:colOff>
      <xdr:row>74</xdr:row>
      <xdr:rowOff>0</xdr:rowOff>
    </xdr:from>
    <xdr:to>
      <xdr:col>50</xdr:col>
      <xdr:colOff>754380</xdr:colOff>
      <xdr:row>76</xdr:row>
      <xdr:rowOff>182880</xdr:rowOff>
    </xdr:to>
    <xdr:sp macro="[0]!COPIE" textlink="">
      <xdr:nvSpPr>
        <xdr:cNvPr id="17" name="Rectangle 16">
          <a:extLst>
            <a:ext uri="{FF2B5EF4-FFF2-40B4-BE49-F238E27FC236}">
              <a16:creationId xmlns:a16="http://schemas.microsoft.com/office/drawing/2014/main" id="{33408DE1-3D51-4074-99B3-968F15D5D034}"/>
            </a:ext>
          </a:extLst>
        </xdr:cNvPr>
        <xdr:cNvSpPr/>
      </xdr:nvSpPr>
      <xdr:spPr>
        <a:xfrm>
          <a:off x="3798570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74</xdr:row>
      <xdr:rowOff>15240</xdr:rowOff>
    </xdr:from>
    <xdr:to>
      <xdr:col>8</xdr:col>
      <xdr:colOff>22860</xdr:colOff>
      <xdr:row>76</xdr:row>
      <xdr:rowOff>198120</xdr:rowOff>
    </xdr:to>
    <xdr:sp macro="[0]!copie_Colonnes" textlink="">
      <xdr:nvSpPr>
        <xdr:cNvPr id="2" name="Rectangle 1">
          <a:extLst>
            <a:ext uri="{FF2B5EF4-FFF2-40B4-BE49-F238E27FC236}">
              <a16:creationId xmlns:a16="http://schemas.microsoft.com/office/drawing/2014/main" id="{2397E8E9-1238-4F4D-B06B-09D7B9A2463D}"/>
            </a:ext>
          </a:extLst>
        </xdr:cNvPr>
        <xdr:cNvSpPr/>
      </xdr:nvSpPr>
      <xdr:spPr>
        <a:xfrm>
          <a:off x="4244340" y="1472946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Nordik_Nation</a:t>
          </a:r>
        </a:p>
      </xdr:txBody>
    </xdr:sp>
    <xdr:clientData/>
  </xdr:twoCellAnchor>
  <xdr:twoCellAnchor>
    <xdr:from>
      <xdr:col>9</xdr:col>
      <xdr:colOff>457200</xdr:colOff>
      <xdr:row>74</xdr:row>
      <xdr:rowOff>0</xdr:rowOff>
    </xdr:from>
    <xdr:to>
      <xdr:col>10</xdr:col>
      <xdr:colOff>754380</xdr:colOff>
      <xdr:row>76</xdr:row>
      <xdr:rowOff>182880</xdr:rowOff>
    </xdr:to>
    <xdr:sp macro="[0]!COPIE" textlink="">
      <xdr:nvSpPr>
        <xdr:cNvPr id="3" name="Rectangle 2">
          <a:extLst>
            <a:ext uri="{FF2B5EF4-FFF2-40B4-BE49-F238E27FC236}">
              <a16:creationId xmlns:a16="http://schemas.microsoft.com/office/drawing/2014/main" id="{D341356F-326A-4DEB-830E-7F30D15F6178}"/>
            </a:ext>
          </a:extLst>
        </xdr:cNvPr>
        <xdr:cNvSpPr/>
      </xdr:nvSpPr>
      <xdr:spPr>
        <a:xfrm>
          <a:off x="678180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27</xdr:col>
      <xdr:colOff>0</xdr:colOff>
      <xdr:row>74</xdr:row>
      <xdr:rowOff>15240</xdr:rowOff>
    </xdr:from>
    <xdr:to>
      <xdr:col>28</xdr:col>
      <xdr:colOff>22860</xdr:colOff>
      <xdr:row>76</xdr:row>
      <xdr:rowOff>198120</xdr:rowOff>
    </xdr:to>
    <xdr:sp macro="[0]!copie_Colonnes" textlink="">
      <xdr:nvSpPr>
        <xdr:cNvPr id="4" name="Rectangle 3">
          <a:extLst>
            <a:ext uri="{FF2B5EF4-FFF2-40B4-BE49-F238E27FC236}">
              <a16:creationId xmlns:a16="http://schemas.microsoft.com/office/drawing/2014/main" id="{367E0C49-02BC-4F26-825F-DCE2680619D5}"/>
            </a:ext>
          </a:extLst>
        </xdr:cNvPr>
        <xdr:cNvSpPr/>
      </xdr:nvSpPr>
      <xdr:spPr>
        <a:xfrm>
          <a:off x="20513040" y="14729460"/>
          <a:ext cx="16002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29</xdr:col>
      <xdr:colOff>457200</xdr:colOff>
      <xdr:row>74</xdr:row>
      <xdr:rowOff>0</xdr:rowOff>
    </xdr:from>
    <xdr:to>
      <xdr:col>30</xdr:col>
      <xdr:colOff>754380</xdr:colOff>
      <xdr:row>76</xdr:row>
      <xdr:rowOff>182880</xdr:rowOff>
    </xdr:to>
    <xdr:sp macro="[0]!COPIE" textlink="">
      <xdr:nvSpPr>
        <xdr:cNvPr id="5" name="Rectangle 4">
          <a:extLst>
            <a:ext uri="{FF2B5EF4-FFF2-40B4-BE49-F238E27FC236}">
              <a16:creationId xmlns:a16="http://schemas.microsoft.com/office/drawing/2014/main" id="{69567E6B-E1C3-4EEF-BE66-ADE047209DD7}"/>
            </a:ext>
          </a:extLst>
        </xdr:cNvPr>
        <xdr:cNvSpPr/>
      </xdr:nvSpPr>
      <xdr:spPr>
        <a:xfrm>
          <a:off x="21701760" y="14714220"/>
          <a:ext cx="159258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27</xdr:col>
      <xdr:colOff>0</xdr:colOff>
      <xdr:row>74</xdr:row>
      <xdr:rowOff>15240</xdr:rowOff>
    </xdr:from>
    <xdr:to>
      <xdr:col>28</xdr:col>
      <xdr:colOff>22860</xdr:colOff>
      <xdr:row>76</xdr:row>
      <xdr:rowOff>198120</xdr:rowOff>
    </xdr:to>
    <xdr:sp macro="[0]!copie_Colonnes" textlink="">
      <xdr:nvSpPr>
        <xdr:cNvPr id="6" name="Rectangle 5">
          <a:extLst>
            <a:ext uri="{FF2B5EF4-FFF2-40B4-BE49-F238E27FC236}">
              <a16:creationId xmlns:a16="http://schemas.microsoft.com/office/drawing/2014/main" id="{7DED0191-CD9D-4496-A34C-8492FB7E5948}"/>
            </a:ext>
          </a:extLst>
        </xdr:cNvPr>
        <xdr:cNvSpPr/>
      </xdr:nvSpPr>
      <xdr:spPr>
        <a:xfrm>
          <a:off x="20513040" y="14729460"/>
          <a:ext cx="16002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29</xdr:col>
      <xdr:colOff>457200</xdr:colOff>
      <xdr:row>74</xdr:row>
      <xdr:rowOff>0</xdr:rowOff>
    </xdr:from>
    <xdr:to>
      <xdr:col>30</xdr:col>
      <xdr:colOff>754380</xdr:colOff>
      <xdr:row>76</xdr:row>
      <xdr:rowOff>182880</xdr:rowOff>
    </xdr:to>
    <xdr:sp macro="[0]!COPIE" textlink="">
      <xdr:nvSpPr>
        <xdr:cNvPr id="7" name="Rectangle 6">
          <a:extLst>
            <a:ext uri="{FF2B5EF4-FFF2-40B4-BE49-F238E27FC236}">
              <a16:creationId xmlns:a16="http://schemas.microsoft.com/office/drawing/2014/main" id="{E24E39B1-EA51-4888-9024-21906E4FCF19}"/>
            </a:ext>
          </a:extLst>
        </xdr:cNvPr>
        <xdr:cNvSpPr/>
      </xdr:nvSpPr>
      <xdr:spPr>
        <a:xfrm>
          <a:off x="21701760" y="14714220"/>
          <a:ext cx="159258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29</xdr:col>
      <xdr:colOff>0</xdr:colOff>
      <xdr:row>74</xdr:row>
      <xdr:rowOff>15240</xdr:rowOff>
    </xdr:from>
    <xdr:to>
      <xdr:col>30</xdr:col>
      <xdr:colOff>22860</xdr:colOff>
      <xdr:row>76</xdr:row>
      <xdr:rowOff>198120</xdr:rowOff>
    </xdr:to>
    <xdr:sp macro="[0]!copie_Colonnes" textlink="">
      <xdr:nvSpPr>
        <xdr:cNvPr id="8" name="Rectangle 7">
          <a:extLst>
            <a:ext uri="{FF2B5EF4-FFF2-40B4-BE49-F238E27FC236}">
              <a16:creationId xmlns:a16="http://schemas.microsoft.com/office/drawing/2014/main" id="{2F8A7CAA-93FC-42EC-83D4-99B282C824EE}"/>
            </a:ext>
          </a:extLst>
        </xdr:cNvPr>
        <xdr:cNvSpPr/>
      </xdr:nvSpPr>
      <xdr:spPr>
        <a:xfrm>
          <a:off x="21244560" y="1472946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31</xdr:col>
      <xdr:colOff>457200</xdr:colOff>
      <xdr:row>74</xdr:row>
      <xdr:rowOff>0</xdr:rowOff>
    </xdr:from>
    <xdr:to>
      <xdr:col>32</xdr:col>
      <xdr:colOff>754380</xdr:colOff>
      <xdr:row>76</xdr:row>
      <xdr:rowOff>182880</xdr:rowOff>
    </xdr:to>
    <xdr:sp macro="[0]!COPIE" textlink="">
      <xdr:nvSpPr>
        <xdr:cNvPr id="9" name="Rectangle 8">
          <a:extLst>
            <a:ext uri="{FF2B5EF4-FFF2-40B4-BE49-F238E27FC236}">
              <a16:creationId xmlns:a16="http://schemas.microsoft.com/office/drawing/2014/main" id="{0FD9EAC0-1438-4FDB-AE56-5C3B905CCD7E}"/>
            </a:ext>
          </a:extLst>
        </xdr:cNvPr>
        <xdr:cNvSpPr/>
      </xdr:nvSpPr>
      <xdr:spPr>
        <a:xfrm>
          <a:off x="2378202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29</xdr:col>
      <xdr:colOff>0</xdr:colOff>
      <xdr:row>74</xdr:row>
      <xdr:rowOff>15240</xdr:rowOff>
    </xdr:from>
    <xdr:to>
      <xdr:col>30</xdr:col>
      <xdr:colOff>22860</xdr:colOff>
      <xdr:row>76</xdr:row>
      <xdr:rowOff>198120</xdr:rowOff>
    </xdr:to>
    <xdr:sp macro="[0]!copie_Colonnes" textlink="">
      <xdr:nvSpPr>
        <xdr:cNvPr id="10" name="Rectangle 9">
          <a:extLst>
            <a:ext uri="{FF2B5EF4-FFF2-40B4-BE49-F238E27FC236}">
              <a16:creationId xmlns:a16="http://schemas.microsoft.com/office/drawing/2014/main" id="{598FD94C-5009-4878-AD77-C6804753B1CF}"/>
            </a:ext>
          </a:extLst>
        </xdr:cNvPr>
        <xdr:cNvSpPr/>
      </xdr:nvSpPr>
      <xdr:spPr>
        <a:xfrm>
          <a:off x="21244560" y="1472946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31</xdr:col>
      <xdr:colOff>457200</xdr:colOff>
      <xdr:row>74</xdr:row>
      <xdr:rowOff>0</xdr:rowOff>
    </xdr:from>
    <xdr:to>
      <xdr:col>32</xdr:col>
      <xdr:colOff>754380</xdr:colOff>
      <xdr:row>76</xdr:row>
      <xdr:rowOff>182880</xdr:rowOff>
    </xdr:to>
    <xdr:sp macro="[0]!COPIE" textlink="">
      <xdr:nvSpPr>
        <xdr:cNvPr id="11" name="Rectangle 10">
          <a:extLst>
            <a:ext uri="{FF2B5EF4-FFF2-40B4-BE49-F238E27FC236}">
              <a16:creationId xmlns:a16="http://schemas.microsoft.com/office/drawing/2014/main" id="{8ED678A6-D9CD-4F0E-83DB-58B219F4D843}"/>
            </a:ext>
          </a:extLst>
        </xdr:cNvPr>
        <xdr:cNvSpPr/>
      </xdr:nvSpPr>
      <xdr:spPr>
        <a:xfrm>
          <a:off x="2378202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29</xdr:col>
      <xdr:colOff>0</xdr:colOff>
      <xdr:row>74</xdr:row>
      <xdr:rowOff>15240</xdr:rowOff>
    </xdr:from>
    <xdr:to>
      <xdr:col>30</xdr:col>
      <xdr:colOff>22860</xdr:colOff>
      <xdr:row>76</xdr:row>
      <xdr:rowOff>198120</xdr:rowOff>
    </xdr:to>
    <xdr:sp macro="[0]!copie_Colonnes" textlink="">
      <xdr:nvSpPr>
        <xdr:cNvPr id="12" name="Rectangle 11">
          <a:extLst>
            <a:ext uri="{FF2B5EF4-FFF2-40B4-BE49-F238E27FC236}">
              <a16:creationId xmlns:a16="http://schemas.microsoft.com/office/drawing/2014/main" id="{392CEE54-F688-4A11-9649-AA3A37FA625F}"/>
            </a:ext>
          </a:extLst>
        </xdr:cNvPr>
        <xdr:cNvSpPr/>
      </xdr:nvSpPr>
      <xdr:spPr>
        <a:xfrm>
          <a:off x="21244560" y="1472946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31</xdr:col>
      <xdr:colOff>457200</xdr:colOff>
      <xdr:row>74</xdr:row>
      <xdr:rowOff>0</xdr:rowOff>
    </xdr:from>
    <xdr:to>
      <xdr:col>32</xdr:col>
      <xdr:colOff>754380</xdr:colOff>
      <xdr:row>76</xdr:row>
      <xdr:rowOff>182880</xdr:rowOff>
    </xdr:to>
    <xdr:sp macro="[0]!COPIE" textlink="">
      <xdr:nvSpPr>
        <xdr:cNvPr id="13" name="Rectangle 12">
          <a:extLst>
            <a:ext uri="{FF2B5EF4-FFF2-40B4-BE49-F238E27FC236}">
              <a16:creationId xmlns:a16="http://schemas.microsoft.com/office/drawing/2014/main" id="{7D10CE16-F5BF-444B-A18D-CFBEE76EE683}"/>
            </a:ext>
          </a:extLst>
        </xdr:cNvPr>
        <xdr:cNvSpPr/>
      </xdr:nvSpPr>
      <xdr:spPr>
        <a:xfrm>
          <a:off x="2378202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47</xdr:col>
      <xdr:colOff>0</xdr:colOff>
      <xdr:row>74</xdr:row>
      <xdr:rowOff>15240</xdr:rowOff>
    </xdr:from>
    <xdr:to>
      <xdr:col>48</xdr:col>
      <xdr:colOff>22860</xdr:colOff>
      <xdr:row>76</xdr:row>
      <xdr:rowOff>198120</xdr:rowOff>
    </xdr:to>
    <xdr:sp macro="[0]!copie_Colonnes" textlink="">
      <xdr:nvSpPr>
        <xdr:cNvPr id="14" name="Rectangle 13">
          <a:extLst>
            <a:ext uri="{FF2B5EF4-FFF2-40B4-BE49-F238E27FC236}">
              <a16:creationId xmlns:a16="http://schemas.microsoft.com/office/drawing/2014/main" id="{7B20B48D-26FE-4684-A137-7776FAFEB5CC}"/>
            </a:ext>
          </a:extLst>
        </xdr:cNvPr>
        <xdr:cNvSpPr/>
      </xdr:nvSpPr>
      <xdr:spPr>
        <a:xfrm>
          <a:off x="35448240" y="1472946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49</xdr:col>
      <xdr:colOff>457200</xdr:colOff>
      <xdr:row>74</xdr:row>
      <xdr:rowOff>0</xdr:rowOff>
    </xdr:from>
    <xdr:to>
      <xdr:col>50</xdr:col>
      <xdr:colOff>754380</xdr:colOff>
      <xdr:row>76</xdr:row>
      <xdr:rowOff>182880</xdr:rowOff>
    </xdr:to>
    <xdr:sp macro="[0]!COPIE" textlink="">
      <xdr:nvSpPr>
        <xdr:cNvPr id="15" name="Rectangle 14">
          <a:extLst>
            <a:ext uri="{FF2B5EF4-FFF2-40B4-BE49-F238E27FC236}">
              <a16:creationId xmlns:a16="http://schemas.microsoft.com/office/drawing/2014/main" id="{0E527ED6-8B8A-4FA3-B11D-4B95E86EABC3}"/>
            </a:ext>
          </a:extLst>
        </xdr:cNvPr>
        <xdr:cNvSpPr/>
      </xdr:nvSpPr>
      <xdr:spPr>
        <a:xfrm>
          <a:off x="3798570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  <xdr:twoCellAnchor>
    <xdr:from>
      <xdr:col>47</xdr:col>
      <xdr:colOff>0</xdr:colOff>
      <xdr:row>74</xdr:row>
      <xdr:rowOff>15240</xdr:rowOff>
    </xdr:from>
    <xdr:to>
      <xdr:col>48</xdr:col>
      <xdr:colOff>22860</xdr:colOff>
      <xdr:row>76</xdr:row>
      <xdr:rowOff>198120</xdr:rowOff>
    </xdr:to>
    <xdr:sp macro="[0]!copie_Colonnes" textlink="">
      <xdr:nvSpPr>
        <xdr:cNvPr id="16" name="Rectangle 15">
          <a:extLst>
            <a:ext uri="{FF2B5EF4-FFF2-40B4-BE49-F238E27FC236}">
              <a16:creationId xmlns:a16="http://schemas.microsoft.com/office/drawing/2014/main" id="{7599D0F4-44F3-475F-A00C-EFE63CD31BFB}"/>
            </a:ext>
          </a:extLst>
        </xdr:cNvPr>
        <xdr:cNvSpPr/>
      </xdr:nvSpPr>
      <xdr:spPr>
        <a:xfrm>
          <a:off x="35448240" y="1472946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Nordik</a:t>
          </a:r>
        </a:p>
      </xdr:txBody>
    </xdr:sp>
    <xdr:clientData/>
  </xdr:twoCellAnchor>
  <xdr:twoCellAnchor>
    <xdr:from>
      <xdr:col>49</xdr:col>
      <xdr:colOff>457200</xdr:colOff>
      <xdr:row>74</xdr:row>
      <xdr:rowOff>0</xdr:rowOff>
    </xdr:from>
    <xdr:to>
      <xdr:col>50</xdr:col>
      <xdr:colOff>754380</xdr:colOff>
      <xdr:row>76</xdr:row>
      <xdr:rowOff>182880</xdr:rowOff>
    </xdr:to>
    <xdr:sp macro="[0]!COPIE" textlink="">
      <xdr:nvSpPr>
        <xdr:cNvPr id="17" name="Rectangle 16">
          <a:extLst>
            <a:ext uri="{FF2B5EF4-FFF2-40B4-BE49-F238E27FC236}">
              <a16:creationId xmlns:a16="http://schemas.microsoft.com/office/drawing/2014/main" id="{704399A9-DEB8-4267-A6AC-ADA07218C3ED}"/>
            </a:ext>
          </a:extLst>
        </xdr:cNvPr>
        <xdr:cNvSpPr/>
      </xdr:nvSpPr>
      <xdr:spPr>
        <a:xfrm>
          <a:off x="37985700" y="14714220"/>
          <a:ext cx="1318260" cy="594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Ergotamine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5513F-98B5-4ED8-99D6-FB79F83F3437}">
  <sheetPr codeName="Feuil1"/>
  <dimension ref="A1:AZ154"/>
  <sheetViews>
    <sheetView tabSelected="1" topLeftCell="A63" workbookViewId="0">
      <selection activeCell="B75" sqref="B75"/>
    </sheetView>
  </sheetViews>
  <sheetFormatPr baseColWidth="10" defaultRowHeight="14.4" x14ac:dyDescent="0.3"/>
  <cols>
    <col min="1" max="1" width="14.33203125" style="39" customWidth="1"/>
    <col min="2" max="2" width="3.33203125" style="136" customWidth="1"/>
    <col min="3" max="3" width="14.6640625" style="39" customWidth="1"/>
    <col min="4" max="4" width="3.33203125" style="39" customWidth="1"/>
    <col min="5" max="5" width="15.5546875" style="39" bestFit="1" customWidth="1"/>
    <col min="6" max="6" width="2" style="39" customWidth="1"/>
    <col min="7" max="7" width="8.6640625" style="39" customWidth="1"/>
    <col min="8" max="8" width="18.88671875" style="39" customWidth="1"/>
    <col min="9" max="9" width="11.44140625" style="39" customWidth="1"/>
    <col min="10" max="10" width="14.88671875" style="39" customWidth="1"/>
    <col min="11" max="11" width="16.109375" style="39" customWidth="1"/>
    <col min="12" max="12" width="14.5546875" style="39" customWidth="1"/>
    <col min="21" max="21" width="14.33203125" style="39" customWidth="1"/>
    <col min="22" max="22" width="3.33203125" style="136" customWidth="1"/>
    <col min="23" max="23" width="14.33203125" style="39" customWidth="1"/>
    <col min="24" max="24" width="3.33203125" style="136" customWidth="1"/>
    <col min="25" max="25" width="14.6640625" style="39" customWidth="1"/>
    <col min="26" max="26" width="3.33203125" style="39" customWidth="1"/>
    <col min="27" max="27" width="15.5546875" style="39" bestFit="1" customWidth="1"/>
    <col min="28" max="28" width="2" style="39" customWidth="1"/>
    <col min="29" max="29" width="8.6640625" style="39" customWidth="1"/>
    <col min="30" max="30" width="18.88671875" style="39" customWidth="1"/>
    <col min="31" max="31" width="11.44140625" style="39" customWidth="1"/>
    <col min="32" max="32" width="14.88671875" style="39" customWidth="1"/>
    <col min="33" max="33" width="16.109375" style="39" customWidth="1"/>
    <col min="34" max="34" width="14.5546875" style="39" customWidth="1"/>
    <col min="41" max="41" width="14.33203125" style="39" customWidth="1"/>
    <col min="42" max="42" width="3.33203125" style="136" customWidth="1"/>
    <col min="43" max="43" width="14.6640625" style="39" customWidth="1"/>
    <col min="44" max="44" width="3.33203125" style="39" customWidth="1"/>
    <col min="45" max="45" width="15.5546875" style="39" bestFit="1" customWidth="1"/>
    <col min="46" max="46" width="2" style="39" customWidth="1"/>
    <col min="47" max="47" width="8.6640625" style="39" customWidth="1"/>
    <col min="48" max="48" width="18.88671875" style="39" customWidth="1"/>
    <col min="49" max="49" width="11.44140625" style="39" customWidth="1"/>
    <col min="50" max="50" width="14.88671875" style="39" customWidth="1"/>
    <col min="51" max="51" width="16.109375" style="39" customWidth="1"/>
    <col min="52" max="52" width="14.5546875" style="39" customWidth="1"/>
  </cols>
  <sheetData>
    <row r="1" spans="1:52" ht="15.6" x14ac:dyDescent="0.3">
      <c r="A1" s="18"/>
      <c r="B1" s="19"/>
      <c r="C1" s="18"/>
      <c r="D1" s="18"/>
      <c r="E1" s="18"/>
      <c r="F1" s="18"/>
      <c r="G1" s="18"/>
      <c r="H1" s="18"/>
      <c r="I1" s="18"/>
      <c r="J1" s="18"/>
      <c r="K1" s="18"/>
      <c r="L1" s="37"/>
      <c r="U1" s="18"/>
      <c r="V1" s="257"/>
      <c r="W1" s="18"/>
      <c r="X1" s="257"/>
      <c r="Y1" s="18"/>
      <c r="Z1" s="18"/>
      <c r="AA1" s="18"/>
      <c r="AB1" s="18"/>
      <c r="AC1" s="18"/>
      <c r="AD1" s="18"/>
      <c r="AE1" s="18"/>
      <c r="AF1" s="18"/>
      <c r="AG1" s="18"/>
      <c r="AH1" s="37"/>
      <c r="AO1" s="255"/>
      <c r="AP1" s="257"/>
      <c r="AQ1" s="18"/>
      <c r="AR1" s="18"/>
      <c r="AS1" s="18"/>
      <c r="AT1" s="18"/>
      <c r="AU1" s="18"/>
      <c r="AV1" s="18"/>
      <c r="AW1" s="18"/>
      <c r="AX1" s="18"/>
      <c r="AY1" s="18"/>
      <c r="AZ1" s="37"/>
    </row>
    <row r="2" spans="1:52" x14ac:dyDescent="0.3">
      <c r="A2" s="18"/>
      <c r="B2" s="19"/>
      <c r="C2" s="18"/>
      <c r="D2" s="18"/>
      <c r="E2" s="18"/>
      <c r="F2" s="18"/>
      <c r="G2" s="18"/>
      <c r="H2" s="18"/>
      <c r="I2" s="18"/>
      <c r="J2" s="18"/>
      <c r="K2" s="18"/>
      <c r="L2" s="37"/>
      <c r="U2" s="18"/>
      <c r="V2" s="257"/>
      <c r="W2" s="18"/>
      <c r="X2" s="257"/>
      <c r="Y2" s="18"/>
      <c r="Z2" s="18"/>
      <c r="AA2" s="18"/>
      <c r="AB2" s="18"/>
      <c r="AC2" s="18"/>
      <c r="AD2" s="18"/>
      <c r="AE2" s="18"/>
      <c r="AF2" s="18"/>
      <c r="AG2" s="18"/>
      <c r="AH2" s="37"/>
      <c r="AO2" s="18"/>
      <c r="AP2" s="257"/>
      <c r="AQ2" s="18"/>
      <c r="AR2" s="18"/>
      <c r="AS2" s="18"/>
      <c r="AT2" s="18"/>
      <c r="AU2" s="18"/>
      <c r="AV2" s="18"/>
      <c r="AW2" s="18"/>
      <c r="AX2" s="18"/>
      <c r="AY2" s="18"/>
      <c r="AZ2" s="37"/>
    </row>
    <row r="3" spans="1:52" ht="18" x14ac:dyDescent="0.35">
      <c r="A3" s="18"/>
      <c r="B3" s="19"/>
      <c r="C3" s="18"/>
      <c r="D3" s="18"/>
      <c r="E3" s="18"/>
      <c r="F3" s="18"/>
      <c r="G3" s="18"/>
      <c r="H3" s="18"/>
      <c r="I3" s="18"/>
      <c r="J3" s="18"/>
      <c r="K3" s="20"/>
      <c r="U3" s="18"/>
      <c r="V3" s="257"/>
      <c r="W3" s="18"/>
      <c r="X3" s="257"/>
      <c r="Y3" s="18"/>
      <c r="Z3" s="18"/>
      <c r="AA3" s="18"/>
      <c r="AB3" s="18"/>
      <c r="AC3" s="18"/>
      <c r="AD3" s="18"/>
      <c r="AE3" s="18"/>
      <c r="AF3" s="18"/>
      <c r="AG3" s="20"/>
      <c r="AO3" s="18"/>
      <c r="AP3" s="257"/>
      <c r="AQ3" s="18"/>
      <c r="AR3" s="18"/>
      <c r="AS3" s="18"/>
      <c r="AT3" s="18"/>
      <c r="AU3" s="18"/>
      <c r="AV3" s="18"/>
      <c r="AW3" s="18"/>
      <c r="AX3" s="18"/>
      <c r="AY3" s="20"/>
    </row>
    <row r="4" spans="1:52" x14ac:dyDescent="0.3">
      <c r="A4" s="18"/>
      <c r="B4" s="19"/>
      <c r="C4" s="18"/>
      <c r="D4" s="18"/>
      <c r="E4" s="18"/>
      <c r="F4" s="18"/>
      <c r="G4" s="18"/>
      <c r="H4" s="18"/>
      <c r="I4" s="18"/>
      <c r="J4" s="18"/>
      <c r="K4" s="18"/>
      <c r="U4" s="18"/>
      <c r="V4" s="257"/>
      <c r="W4" s="18"/>
      <c r="X4" s="257"/>
      <c r="Y4" s="18"/>
      <c r="Z4" s="18"/>
      <c r="AA4" s="18"/>
      <c r="AB4" s="18"/>
      <c r="AC4" s="18"/>
      <c r="AD4" s="18"/>
      <c r="AE4" s="18"/>
      <c r="AF4" s="18"/>
      <c r="AG4" s="18"/>
      <c r="AO4" s="18"/>
      <c r="AP4" s="257"/>
      <c r="AQ4" s="18"/>
      <c r="AR4" s="18"/>
      <c r="AS4" s="18"/>
      <c r="AT4" s="18"/>
      <c r="AU4" s="18"/>
      <c r="AV4" s="18"/>
      <c r="AW4" s="18"/>
      <c r="AX4" s="18"/>
      <c r="AY4" s="18"/>
    </row>
    <row r="5" spans="1:52" x14ac:dyDescent="0.3">
      <c r="A5" s="18"/>
      <c r="B5" s="19"/>
      <c r="C5" s="18"/>
      <c r="D5" s="18"/>
      <c r="E5" s="18"/>
      <c r="F5" s="18"/>
      <c r="G5" s="18"/>
      <c r="H5" s="18"/>
      <c r="I5" s="18"/>
      <c r="J5" s="18"/>
      <c r="K5" s="21"/>
      <c r="U5" s="18"/>
      <c r="V5" s="257"/>
      <c r="W5" s="18"/>
      <c r="X5" s="257"/>
      <c r="Y5" s="18"/>
      <c r="Z5" s="18"/>
      <c r="AA5" s="18"/>
      <c r="AB5" s="18"/>
      <c r="AC5" s="18"/>
      <c r="AD5" s="18"/>
      <c r="AE5" s="18"/>
      <c r="AF5" s="18"/>
      <c r="AG5" s="21"/>
      <c r="AO5" s="18"/>
      <c r="AP5" s="257"/>
      <c r="AQ5" s="18"/>
      <c r="AR5" s="18"/>
      <c r="AS5" s="18"/>
      <c r="AT5" s="18"/>
      <c r="AU5" s="18"/>
      <c r="AV5" s="18"/>
      <c r="AW5" s="18"/>
      <c r="AX5" s="18"/>
      <c r="AY5" s="21"/>
    </row>
    <row r="6" spans="1:52" x14ac:dyDescent="0.3">
      <c r="A6" s="18"/>
      <c r="B6" s="19"/>
      <c r="C6" s="18"/>
      <c r="D6" s="18"/>
      <c r="E6" s="18"/>
      <c r="F6" s="18"/>
      <c r="G6" s="18"/>
      <c r="H6" s="18"/>
      <c r="I6" s="18"/>
      <c r="J6" s="18"/>
      <c r="K6" s="18"/>
      <c r="U6" s="18"/>
      <c r="V6" s="257"/>
      <c r="W6" s="18"/>
      <c r="X6" s="257"/>
      <c r="Y6" s="18"/>
      <c r="Z6" s="18"/>
      <c r="AA6" s="18"/>
      <c r="AB6" s="18"/>
      <c r="AC6" s="18"/>
      <c r="AD6" s="18"/>
      <c r="AE6" s="18"/>
      <c r="AF6" s="18"/>
      <c r="AG6" s="18"/>
      <c r="AO6" s="18"/>
      <c r="AP6" s="257"/>
      <c r="AQ6" s="18"/>
      <c r="AR6" s="18"/>
      <c r="AS6" s="18"/>
      <c r="AT6" s="18"/>
      <c r="AU6" s="18"/>
      <c r="AV6" s="18"/>
      <c r="AW6" s="18"/>
      <c r="AX6" s="18"/>
      <c r="AY6" s="18"/>
    </row>
    <row r="7" spans="1:52" ht="18" x14ac:dyDescent="0.3">
      <c r="A7" s="277" t="s">
        <v>0</v>
      </c>
      <c r="B7" s="277"/>
      <c r="C7" s="278"/>
      <c r="D7" s="278"/>
      <c r="E7" s="278"/>
      <c r="F7" s="278"/>
      <c r="G7" s="278"/>
      <c r="H7" s="277" t="s">
        <v>1</v>
      </c>
      <c r="I7" s="277"/>
      <c r="J7" s="279" t="s">
        <v>2</v>
      </c>
      <c r="K7" s="279"/>
      <c r="U7" s="277" t="s">
        <v>0</v>
      </c>
      <c r="V7" s="277"/>
      <c r="W7" s="277" t="s">
        <v>0</v>
      </c>
      <c r="X7" s="277"/>
      <c r="Y7" s="278"/>
      <c r="Z7" s="278"/>
      <c r="AA7" s="278"/>
      <c r="AB7" s="278"/>
      <c r="AC7" s="278"/>
      <c r="AD7" s="277" t="s">
        <v>1</v>
      </c>
      <c r="AE7" s="277"/>
      <c r="AF7" s="279" t="s">
        <v>2</v>
      </c>
      <c r="AG7" s="279"/>
      <c r="AO7" s="277" t="s">
        <v>0</v>
      </c>
      <c r="AP7" s="277"/>
      <c r="AQ7" s="278"/>
      <c r="AR7" s="278"/>
      <c r="AS7" s="278"/>
      <c r="AT7" s="278"/>
      <c r="AU7" s="278"/>
      <c r="AV7" s="277" t="s">
        <v>1</v>
      </c>
      <c r="AW7" s="277"/>
      <c r="AX7" s="279" t="s">
        <v>2</v>
      </c>
      <c r="AY7" s="279"/>
    </row>
    <row r="8" spans="1:52" ht="18" customHeight="1" x14ac:dyDescent="0.3">
      <c r="A8" s="277" t="s">
        <v>3</v>
      </c>
      <c r="B8" s="277"/>
      <c r="C8" s="278"/>
      <c r="D8" s="278"/>
      <c r="E8" s="278"/>
      <c r="F8" s="278"/>
      <c r="G8" s="278"/>
      <c r="H8" s="280" t="s">
        <v>4</v>
      </c>
      <c r="I8" s="280"/>
      <c r="J8" s="281"/>
      <c r="K8" s="281"/>
      <c r="U8" s="277" t="s">
        <v>3</v>
      </c>
      <c r="V8" s="277"/>
      <c r="W8" s="277" t="s">
        <v>3</v>
      </c>
      <c r="X8" s="277"/>
      <c r="Y8" s="278"/>
      <c r="Z8" s="278"/>
      <c r="AA8" s="278"/>
      <c r="AB8" s="278"/>
      <c r="AC8" s="278"/>
      <c r="AD8" s="280" t="s">
        <v>4</v>
      </c>
      <c r="AE8" s="280"/>
      <c r="AF8" s="281"/>
      <c r="AG8" s="281"/>
      <c r="AO8" s="277" t="s">
        <v>3</v>
      </c>
      <c r="AP8" s="277"/>
      <c r="AQ8" s="278"/>
      <c r="AR8" s="278"/>
      <c r="AS8" s="278"/>
      <c r="AT8" s="278"/>
      <c r="AU8" s="278"/>
      <c r="AV8" s="280" t="s">
        <v>4</v>
      </c>
      <c r="AW8" s="280"/>
      <c r="AX8" s="281"/>
      <c r="AY8" s="281"/>
    </row>
    <row r="9" spans="1:52" ht="18" x14ac:dyDescent="0.35">
      <c r="A9" s="277" t="s">
        <v>5</v>
      </c>
      <c r="B9" s="277"/>
      <c r="C9" s="22" t="s">
        <v>6</v>
      </c>
      <c r="D9" s="23"/>
      <c r="E9" s="24"/>
      <c r="F9" s="23"/>
      <c r="G9" s="23"/>
      <c r="H9" s="25"/>
      <c r="I9" s="25"/>
      <c r="J9" s="281"/>
      <c r="K9" s="281"/>
      <c r="L9" s="120"/>
      <c r="U9" s="277" t="s">
        <v>5</v>
      </c>
      <c r="V9" s="277"/>
      <c r="W9" s="277" t="s">
        <v>5</v>
      </c>
      <c r="X9" s="277"/>
      <c r="Y9" s="22" t="s">
        <v>6</v>
      </c>
      <c r="Z9" s="23"/>
      <c r="AA9" s="24"/>
      <c r="AB9" s="23"/>
      <c r="AC9" s="23"/>
      <c r="AD9" s="25"/>
      <c r="AE9" s="25"/>
      <c r="AF9" s="281"/>
      <c r="AG9" s="281"/>
      <c r="AH9" s="120"/>
      <c r="AO9" s="277" t="s">
        <v>5</v>
      </c>
      <c r="AP9" s="277"/>
      <c r="AQ9" s="22" t="s">
        <v>6</v>
      </c>
      <c r="AR9" s="23"/>
      <c r="AS9" s="24"/>
      <c r="AT9" s="23"/>
      <c r="AU9" s="23"/>
      <c r="AV9" s="25"/>
      <c r="AW9" s="25"/>
      <c r="AX9" s="281"/>
      <c r="AY9" s="281"/>
      <c r="AZ9" s="120"/>
    </row>
    <row r="10" spans="1:52" ht="18" x14ac:dyDescent="0.35">
      <c r="A10" s="277" t="s">
        <v>7</v>
      </c>
      <c r="B10" s="277"/>
      <c r="C10" s="26" t="s">
        <v>8</v>
      </c>
      <c r="D10" s="26"/>
      <c r="E10" s="278" t="str">
        <f>IF(C10="GO","GROS ŒUVRE",IF(C10="CES","CORPS D'ETAT SECONDAIRE",""))</f>
        <v>CORPS D'ETAT SECONDAIRE</v>
      </c>
      <c r="F10" s="278"/>
      <c r="G10" s="278"/>
      <c r="H10" s="278"/>
      <c r="I10" s="278"/>
      <c r="J10" s="27"/>
      <c r="K10" s="27"/>
      <c r="L10" s="37"/>
      <c r="U10" s="277" t="s">
        <v>7</v>
      </c>
      <c r="V10" s="277"/>
      <c r="W10" s="277" t="s">
        <v>7</v>
      </c>
      <c r="X10" s="277"/>
      <c r="Y10" s="26" t="s">
        <v>8</v>
      </c>
      <c r="Z10" s="26"/>
      <c r="AA10" s="278" t="str">
        <f>IF(Y10="GO","GROS ŒUVRE",IF(Y10="CES","CORPS D'ETAT SECONDAIRE",""))</f>
        <v>CORPS D'ETAT SECONDAIRE</v>
      </c>
      <c r="AB10" s="278"/>
      <c r="AC10" s="278"/>
      <c r="AD10" s="278"/>
      <c r="AE10" s="278"/>
      <c r="AF10" s="27"/>
      <c r="AG10" s="27"/>
      <c r="AH10" s="37"/>
      <c r="AO10" s="277" t="s">
        <v>7</v>
      </c>
      <c r="AP10" s="277"/>
      <c r="AQ10" s="26" t="s">
        <v>8</v>
      </c>
      <c r="AR10" s="26"/>
      <c r="AS10" s="278" t="str">
        <f>IF(AQ10="GO","GROS ŒUVRE",IF(AQ10="CES","CORPS D'ETAT SECONDAIRE",""))</f>
        <v>CORPS D'ETAT SECONDAIRE</v>
      </c>
      <c r="AT10" s="278"/>
      <c r="AU10" s="278"/>
      <c r="AV10" s="278"/>
      <c r="AW10" s="278"/>
      <c r="AX10" s="27"/>
      <c r="AY10" s="27"/>
      <c r="AZ10" s="37"/>
    </row>
    <row r="11" spans="1:52" ht="18.600000000000001" thickBot="1" x14ac:dyDescent="0.4">
      <c r="A11" s="27"/>
      <c r="B11" s="28"/>
      <c r="C11" s="27"/>
      <c r="D11" s="27"/>
      <c r="E11" s="27"/>
      <c r="F11" s="27"/>
      <c r="G11" s="27"/>
      <c r="H11" s="27"/>
      <c r="I11" s="27"/>
      <c r="J11" s="27"/>
      <c r="K11" s="27"/>
      <c r="L11" s="37"/>
      <c r="U11" s="27"/>
      <c r="V11" s="28"/>
      <c r="W11" s="27"/>
      <c r="X11" s="28"/>
      <c r="Y11" s="27"/>
      <c r="Z11" s="27"/>
      <c r="AA11" s="27"/>
      <c r="AB11" s="27"/>
      <c r="AC11" s="27"/>
      <c r="AD11" s="27"/>
      <c r="AE11" s="27"/>
      <c r="AF11" s="27"/>
      <c r="AG11" s="27"/>
      <c r="AH11" s="37"/>
      <c r="AO11" s="27"/>
      <c r="AP11" s="28"/>
      <c r="AQ11" s="27"/>
      <c r="AR11" s="27"/>
      <c r="AS11" s="27"/>
      <c r="AT11" s="27"/>
      <c r="AU11" s="27"/>
      <c r="AV11" s="27"/>
      <c r="AW11" s="27"/>
      <c r="AX11" s="27"/>
      <c r="AY11" s="27"/>
      <c r="AZ11" s="37"/>
    </row>
    <row r="12" spans="1:52" ht="18" thickTop="1" x14ac:dyDescent="0.3">
      <c r="A12" s="291" t="s">
        <v>9</v>
      </c>
      <c r="B12" s="292"/>
      <c r="C12" s="292"/>
      <c r="D12" s="292"/>
      <c r="E12" s="292"/>
      <c r="F12" s="292"/>
      <c r="G12" s="292"/>
      <c r="H12" s="292"/>
      <c r="I12" s="292"/>
      <c r="J12" s="292"/>
      <c r="K12" s="293"/>
      <c r="L12" s="231"/>
      <c r="U12" s="291" t="s">
        <v>9</v>
      </c>
      <c r="V12" s="292"/>
      <c r="W12" s="292"/>
      <c r="X12" s="292"/>
      <c r="Y12" s="292"/>
      <c r="Z12" s="292"/>
      <c r="AA12" s="292"/>
      <c r="AB12" s="292"/>
      <c r="AC12" s="292"/>
      <c r="AD12" s="292"/>
      <c r="AE12" s="293"/>
      <c r="AF12" s="231"/>
      <c r="AG12"/>
      <c r="AH12" s="231"/>
      <c r="AO12" s="291" t="s">
        <v>9</v>
      </c>
      <c r="AP12" s="292"/>
      <c r="AQ12" s="292"/>
      <c r="AR12" s="292"/>
      <c r="AS12" s="292"/>
      <c r="AT12" s="292"/>
      <c r="AU12" s="292"/>
      <c r="AV12" s="292"/>
      <c r="AW12" s="292"/>
      <c r="AX12" s="292"/>
      <c r="AY12" s="293"/>
      <c r="AZ12" s="231"/>
    </row>
    <row r="13" spans="1:52" ht="18" thickBot="1" x14ac:dyDescent="0.35">
      <c r="A13" s="29"/>
      <c r="B13" s="30"/>
      <c r="C13" s="31"/>
      <c r="D13" s="31"/>
      <c r="E13" s="31"/>
      <c r="F13" s="31"/>
      <c r="G13" s="32" t="s">
        <v>10</v>
      </c>
      <c r="H13" s="33"/>
      <c r="I13" s="31"/>
      <c r="J13" s="31"/>
      <c r="K13" s="34"/>
      <c r="L13" s="231"/>
      <c r="U13" s="29"/>
      <c r="V13" s="30"/>
      <c r="W13" s="29"/>
      <c r="X13" s="30"/>
      <c r="Y13" s="31"/>
      <c r="Z13" s="31"/>
      <c r="AA13" s="31"/>
      <c r="AB13" s="31"/>
      <c r="AC13" s="32" t="s">
        <v>10</v>
      </c>
      <c r="AD13" s="33"/>
      <c r="AE13" s="31"/>
      <c r="AF13" s="31"/>
      <c r="AG13" s="34"/>
      <c r="AH13" s="231"/>
      <c r="AO13" s="29"/>
      <c r="AP13" s="30"/>
      <c r="AQ13" s="31"/>
      <c r="AR13" s="31"/>
      <c r="AS13" s="31"/>
      <c r="AT13" s="31"/>
      <c r="AU13" s="32" t="s">
        <v>10</v>
      </c>
      <c r="AV13" s="33"/>
      <c r="AW13" s="31"/>
      <c r="AX13" s="31"/>
      <c r="AY13" s="34"/>
      <c r="AZ13" s="231"/>
    </row>
    <row r="14" spans="1:52" ht="15" thickTop="1" x14ac:dyDescent="0.3">
      <c r="A14" s="35"/>
      <c r="B14" s="19"/>
      <c r="C14" s="18"/>
      <c r="D14" s="18"/>
      <c r="E14" s="18"/>
      <c r="F14" s="36"/>
      <c r="G14" s="37"/>
      <c r="H14" s="37"/>
      <c r="I14" s="37"/>
      <c r="J14" s="38"/>
      <c r="K14" s="18"/>
      <c r="L14" s="37"/>
      <c r="U14" s="35"/>
      <c r="V14" s="257"/>
      <c r="W14" s="35"/>
      <c r="X14" s="257"/>
      <c r="Y14" s="18"/>
      <c r="Z14" s="18"/>
      <c r="AA14" s="18"/>
      <c r="AB14" s="36"/>
      <c r="AC14" s="37"/>
      <c r="AD14" s="37"/>
      <c r="AE14" s="37"/>
      <c r="AF14" s="38"/>
      <c r="AG14" s="18"/>
      <c r="AH14" s="37"/>
      <c r="AO14" s="35"/>
      <c r="AP14" s="257"/>
      <c r="AQ14" s="18"/>
      <c r="AR14" s="18"/>
      <c r="AS14" s="18"/>
      <c r="AT14" s="36"/>
      <c r="AU14" s="37"/>
      <c r="AV14" s="37"/>
      <c r="AW14" s="37"/>
      <c r="AX14" s="38"/>
      <c r="AY14" s="18"/>
      <c r="AZ14" s="37"/>
    </row>
    <row r="15" spans="1:52" ht="18" thickBot="1" x14ac:dyDescent="0.35">
      <c r="B15" s="40"/>
      <c r="C15" s="41"/>
      <c r="D15" s="41"/>
      <c r="E15" s="41"/>
      <c r="F15" s="42"/>
      <c r="G15" s="42"/>
      <c r="H15" s="42"/>
      <c r="I15" s="42"/>
      <c r="J15" s="43"/>
      <c r="K15" s="44"/>
      <c r="L15" s="37"/>
      <c r="V15" s="40"/>
      <c r="X15" s="40"/>
      <c r="Y15" s="41"/>
      <c r="Z15" s="41"/>
      <c r="AA15" s="41"/>
      <c r="AB15" s="42"/>
      <c r="AC15" s="42"/>
      <c r="AD15" s="42"/>
      <c r="AE15" s="42"/>
      <c r="AF15" s="43"/>
      <c r="AG15" s="44"/>
      <c r="AH15" s="37"/>
      <c r="AP15" s="40"/>
      <c r="AQ15" s="41"/>
      <c r="AR15" s="41"/>
      <c r="AS15" s="41"/>
      <c r="AT15" s="42"/>
      <c r="AU15" s="42"/>
      <c r="AV15" s="42"/>
      <c r="AW15" s="42"/>
      <c r="AX15" s="43"/>
      <c r="AY15" s="44"/>
      <c r="AZ15" s="37"/>
    </row>
    <row r="16" spans="1:52" ht="17.399999999999999" thickBot="1" x14ac:dyDescent="0.35">
      <c r="A16" s="45"/>
      <c r="B16" s="40"/>
      <c r="C16" s="46"/>
      <c r="D16" s="45"/>
      <c r="E16" s="288" t="s">
        <v>11</v>
      </c>
      <c r="F16" s="289"/>
      <c r="G16" s="290"/>
      <c r="H16" s="289" t="s">
        <v>12</v>
      </c>
      <c r="I16" s="289"/>
      <c r="J16" s="289" t="s">
        <v>66</v>
      </c>
      <c r="K16" s="290"/>
      <c r="L16" s="120"/>
      <c r="U16" s="45"/>
      <c r="V16" s="40"/>
      <c r="W16" s="45"/>
      <c r="X16" s="40"/>
      <c r="Y16" s="46"/>
      <c r="Z16" s="45"/>
      <c r="AA16" s="288" t="s">
        <v>11</v>
      </c>
      <c r="AB16" s="289"/>
      <c r="AC16" s="290"/>
      <c r="AD16" s="289" t="s">
        <v>12</v>
      </c>
      <c r="AE16" s="289"/>
      <c r="AF16" s="289" t="s">
        <v>66</v>
      </c>
      <c r="AG16" s="290"/>
      <c r="AH16" s="120"/>
      <c r="AO16" s="45"/>
      <c r="AP16" s="40"/>
      <c r="AQ16" s="46"/>
      <c r="AR16" s="45"/>
      <c r="AS16" s="288" t="s">
        <v>11</v>
      </c>
      <c r="AT16" s="289"/>
      <c r="AU16" s="290"/>
      <c r="AV16" s="289" t="s">
        <v>12</v>
      </c>
      <c r="AW16" s="289"/>
      <c r="AX16" s="289" t="s">
        <v>66</v>
      </c>
      <c r="AY16" s="290"/>
      <c r="AZ16" s="120"/>
    </row>
    <row r="17" spans="1:52" ht="18" thickBot="1" x14ac:dyDescent="0.35">
      <c r="B17" s="40"/>
      <c r="C17" s="41"/>
      <c r="D17" s="41"/>
      <c r="E17" s="41"/>
      <c r="F17" s="47">
        <f>F15-F16</f>
        <v>0</v>
      </c>
      <c r="G17" s="47"/>
      <c r="H17" s="47"/>
      <c r="I17" s="47"/>
      <c r="J17" s="43"/>
      <c r="K17" s="44"/>
      <c r="L17" s="37"/>
      <c r="V17" s="40"/>
      <c r="X17" s="40"/>
      <c r="Y17" s="41"/>
      <c r="Z17" s="41"/>
      <c r="AA17" s="41"/>
      <c r="AB17" s="47">
        <f>AB15-AB16</f>
        <v>0</v>
      </c>
      <c r="AC17" s="47"/>
      <c r="AD17" s="47"/>
      <c r="AE17" s="47"/>
      <c r="AF17" s="43"/>
      <c r="AG17" s="44"/>
      <c r="AH17" s="37"/>
      <c r="AP17" s="40"/>
      <c r="AQ17" s="41"/>
      <c r="AR17" s="41"/>
      <c r="AS17" s="41"/>
      <c r="AT17" s="47">
        <f>AT15-AT16</f>
        <v>0</v>
      </c>
      <c r="AU17" s="47"/>
      <c r="AV17" s="47"/>
      <c r="AW17" s="47"/>
      <c r="AX17" s="43"/>
      <c r="AY17" s="44"/>
      <c r="AZ17" s="37"/>
    </row>
    <row r="18" spans="1:52" ht="17.399999999999999" thickBot="1" x14ac:dyDescent="0.35">
      <c r="A18" s="48" t="s">
        <v>13</v>
      </c>
      <c r="B18" s="49"/>
      <c r="C18" s="50"/>
      <c r="D18" s="50"/>
      <c r="E18" s="282">
        <v>0</v>
      </c>
      <c r="F18" s="283"/>
      <c r="G18" s="284"/>
      <c r="H18" s="285">
        <v>0</v>
      </c>
      <c r="I18" s="285"/>
      <c r="J18" s="286">
        <f>+E18-H18</f>
        <v>0</v>
      </c>
      <c r="K18" s="287"/>
      <c r="L18" s="120"/>
      <c r="U18" s="48" t="s">
        <v>13</v>
      </c>
      <c r="V18" s="49"/>
      <c r="W18" s="48" t="s">
        <v>13</v>
      </c>
      <c r="X18" s="49"/>
      <c r="Y18" s="50"/>
      <c r="Z18" s="50"/>
      <c r="AA18" s="282">
        <v>0</v>
      </c>
      <c r="AB18" s="283"/>
      <c r="AC18" s="284"/>
      <c r="AD18" s="285">
        <v>0</v>
      </c>
      <c r="AE18" s="285"/>
      <c r="AF18" s="286">
        <f>+AA18-AD18</f>
        <v>0</v>
      </c>
      <c r="AG18" s="287"/>
      <c r="AH18" s="120"/>
      <c r="AO18" s="48" t="s">
        <v>13</v>
      </c>
      <c r="AP18" s="49"/>
      <c r="AQ18" s="50"/>
      <c r="AR18" s="50"/>
      <c r="AS18" s="282">
        <v>0</v>
      </c>
      <c r="AT18" s="283"/>
      <c r="AU18" s="284"/>
      <c r="AV18" s="285">
        <v>0</v>
      </c>
      <c r="AW18" s="285"/>
      <c r="AX18" s="286">
        <f>+AS18-AV18</f>
        <v>0</v>
      </c>
      <c r="AY18" s="287"/>
      <c r="AZ18" s="120"/>
    </row>
    <row r="19" spans="1:52" ht="15" thickBot="1" x14ac:dyDescent="0.35">
      <c r="A19" s="45"/>
      <c r="B19" s="51"/>
      <c r="C19" s="52"/>
      <c r="D19" s="52"/>
      <c r="E19" s="52"/>
      <c r="F19" s="52"/>
      <c r="G19" s="52"/>
      <c r="H19" s="53"/>
      <c r="I19" s="54"/>
      <c r="J19" s="54"/>
      <c r="K19" s="54"/>
      <c r="L19" s="120"/>
      <c r="U19" s="45"/>
      <c r="V19" s="51"/>
      <c r="W19" s="45"/>
      <c r="X19" s="51"/>
      <c r="Y19" s="52"/>
      <c r="Z19" s="52"/>
      <c r="AA19" s="52"/>
      <c r="AB19" s="52"/>
      <c r="AC19" s="52"/>
      <c r="AD19" s="53"/>
      <c r="AE19" s="54"/>
      <c r="AF19" s="54"/>
      <c r="AG19" s="54"/>
      <c r="AH19" s="120"/>
      <c r="AO19" s="45"/>
      <c r="AP19" s="51"/>
      <c r="AQ19" s="52"/>
      <c r="AR19" s="52"/>
      <c r="AS19" s="52"/>
      <c r="AT19" s="52"/>
      <c r="AU19" s="52"/>
      <c r="AV19" s="53"/>
      <c r="AW19" s="54"/>
      <c r="AX19" s="54"/>
      <c r="AY19" s="54"/>
      <c r="AZ19" s="120"/>
    </row>
    <row r="20" spans="1:52" ht="17.399999999999999" thickBot="1" x14ac:dyDescent="0.35">
      <c r="A20" s="55" t="s">
        <v>14</v>
      </c>
      <c r="B20" s="56" t="s">
        <v>15</v>
      </c>
      <c r="C20" s="57" t="s">
        <v>16</v>
      </c>
      <c r="D20" s="58"/>
      <c r="E20" s="288" t="s">
        <v>11</v>
      </c>
      <c r="F20" s="289"/>
      <c r="G20" s="290"/>
      <c r="H20" s="289" t="s">
        <v>12</v>
      </c>
      <c r="I20" s="289"/>
      <c r="J20" s="289" t="s">
        <v>67</v>
      </c>
      <c r="K20" s="290"/>
      <c r="L20" s="232"/>
      <c r="U20" s="55" t="s">
        <v>14</v>
      </c>
      <c r="V20" s="56" t="s">
        <v>15</v>
      </c>
      <c r="W20" s="55" t="s">
        <v>14</v>
      </c>
      <c r="X20" s="56" t="s">
        <v>15</v>
      </c>
      <c r="Y20" s="57" t="s">
        <v>16</v>
      </c>
      <c r="Z20" s="58"/>
      <c r="AA20" s="288" t="s">
        <v>11</v>
      </c>
      <c r="AB20" s="289"/>
      <c r="AC20" s="290"/>
      <c r="AD20" s="289" t="s">
        <v>12</v>
      </c>
      <c r="AE20" s="289"/>
      <c r="AF20" s="289" t="s">
        <v>67</v>
      </c>
      <c r="AG20" s="290"/>
      <c r="AH20" s="232"/>
      <c r="AO20" s="55" t="s">
        <v>14</v>
      </c>
      <c r="AP20" s="56" t="s">
        <v>15</v>
      </c>
      <c r="AQ20" s="57" t="s">
        <v>16</v>
      </c>
      <c r="AR20" s="58"/>
      <c r="AS20" s="288" t="s">
        <v>11</v>
      </c>
      <c r="AT20" s="289"/>
      <c r="AU20" s="290"/>
      <c r="AV20" s="289" t="s">
        <v>12</v>
      </c>
      <c r="AW20" s="289"/>
      <c r="AX20" s="289" t="s">
        <v>67</v>
      </c>
      <c r="AY20" s="290"/>
      <c r="AZ20" s="232"/>
    </row>
    <row r="21" spans="1:52" ht="15.6" x14ac:dyDescent="0.3">
      <c r="A21" s="59"/>
      <c r="B21" s="60"/>
      <c r="C21" s="59"/>
      <c r="D21" s="61"/>
      <c r="E21" s="301"/>
      <c r="F21" s="302"/>
      <c r="G21" s="303"/>
      <c r="H21" s="304"/>
      <c r="I21" s="305"/>
      <c r="J21" s="306">
        <f>+E21-H21</f>
        <v>0</v>
      </c>
      <c r="K21" s="307"/>
      <c r="L21" s="232"/>
      <c r="U21" s="59"/>
      <c r="V21" s="60"/>
      <c r="W21" s="59"/>
      <c r="X21" s="60"/>
      <c r="Y21" s="59"/>
      <c r="Z21" s="61"/>
      <c r="AA21" s="301"/>
      <c r="AB21" s="302"/>
      <c r="AC21" s="303"/>
      <c r="AD21" s="304"/>
      <c r="AE21" s="305"/>
      <c r="AF21" s="306">
        <f>+AA21-AD21</f>
        <v>0</v>
      </c>
      <c r="AG21" s="307"/>
      <c r="AH21" s="232"/>
      <c r="AO21" s="59"/>
      <c r="AP21" s="60"/>
      <c r="AQ21" s="59"/>
      <c r="AR21" s="61"/>
      <c r="AS21" s="301"/>
      <c r="AT21" s="302"/>
      <c r="AU21" s="303"/>
      <c r="AV21" s="304"/>
      <c r="AW21" s="305"/>
      <c r="AX21" s="306">
        <f>+AS21-AV21</f>
        <v>0</v>
      </c>
      <c r="AY21" s="307"/>
      <c r="AZ21" s="232"/>
    </row>
    <row r="22" spans="1:52" ht="15.6" x14ac:dyDescent="0.3">
      <c r="A22" s="62"/>
      <c r="B22" s="63"/>
      <c r="C22" s="62"/>
      <c r="D22" s="64"/>
      <c r="E22" s="294"/>
      <c r="F22" s="295"/>
      <c r="G22" s="296"/>
      <c r="H22" s="297"/>
      <c r="I22" s="298"/>
      <c r="J22" s="299">
        <f>+E22-H22</f>
        <v>0</v>
      </c>
      <c r="K22" s="300"/>
      <c r="L22" s="232"/>
      <c r="U22" s="62"/>
      <c r="V22" s="63"/>
      <c r="W22" s="62"/>
      <c r="X22" s="63"/>
      <c r="Y22" s="62"/>
      <c r="Z22" s="64"/>
      <c r="AA22" s="294"/>
      <c r="AB22" s="295"/>
      <c r="AC22" s="296"/>
      <c r="AD22" s="297"/>
      <c r="AE22" s="298"/>
      <c r="AF22" s="299">
        <f>+AA22-AD22</f>
        <v>0</v>
      </c>
      <c r="AG22" s="300"/>
      <c r="AH22" s="232"/>
      <c r="AO22" s="62"/>
      <c r="AP22" s="63"/>
      <c r="AQ22" s="62"/>
      <c r="AR22" s="64"/>
      <c r="AS22" s="294"/>
      <c r="AT22" s="295"/>
      <c r="AU22" s="296"/>
      <c r="AV22" s="297"/>
      <c r="AW22" s="298"/>
      <c r="AX22" s="299">
        <f>+AS22-AV22</f>
        <v>0</v>
      </c>
      <c r="AY22" s="300"/>
      <c r="AZ22" s="232"/>
    </row>
    <row r="23" spans="1:52" ht="15.6" x14ac:dyDescent="0.3">
      <c r="A23" s="62"/>
      <c r="B23" s="63"/>
      <c r="C23" s="62"/>
      <c r="D23" s="64"/>
      <c r="E23" s="294"/>
      <c r="F23" s="295"/>
      <c r="G23" s="296"/>
      <c r="H23" s="297"/>
      <c r="I23" s="298"/>
      <c r="J23" s="299"/>
      <c r="K23" s="300"/>
      <c r="L23" s="232"/>
      <c r="U23" s="62"/>
      <c r="V23" s="63"/>
      <c r="W23" s="62"/>
      <c r="X23" s="63"/>
      <c r="Y23" s="62"/>
      <c r="Z23" s="64"/>
      <c r="AA23" s="294"/>
      <c r="AB23" s="295"/>
      <c r="AC23" s="296"/>
      <c r="AD23" s="297"/>
      <c r="AE23" s="298"/>
      <c r="AF23" s="299"/>
      <c r="AG23" s="300"/>
      <c r="AH23" s="232"/>
      <c r="AO23" s="62"/>
      <c r="AP23" s="63"/>
      <c r="AQ23" s="62"/>
      <c r="AR23" s="64"/>
      <c r="AS23" s="294"/>
      <c r="AT23" s="295"/>
      <c r="AU23" s="296"/>
      <c r="AV23" s="297"/>
      <c r="AW23" s="298"/>
      <c r="AX23" s="299"/>
      <c r="AY23" s="300"/>
      <c r="AZ23" s="232"/>
    </row>
    <row r="24" spans="1:52" ht="15.6" x14ac:dyDescent="0.3">
      <c r="A24" s="62"/>
      <c r="B24" s="63"/>
      <c r="C24" s="62"/>
      <c r="D24" s="64"/>
      <c r="E24" s="65"/>
      <c r="F24" s="66"/>
      <c r="G24" s="67"/>
      <c r="H24" s="297"/>
      <c r="I24" s="298"/>
      <c r="J24" s="299"/>
      <c r="K24" s="300"/>
      <c r="L24" s="232"/>
      <c r="U24" s="62"/>
      <c r="V24" s="63"/>
      <c r="W24" s="62"/>
      <c r="X24" s="63"/>
      <c r="Y24" s="62"/>
      <c r="Z24" s="64"/>
      <c r="AA24" s="263"/>
      <c r="AB24" s="264"/>
      <c r="AC24" s="265"/>
      <c r="AD24" s="297"/>
      <c r="AE24" s="298"/>
      <c r="AF24" s="299"/>
      <c r="AG24" s="300"/>
      <c r="AH24" s="232"/>
      <c r="AO24" s="62"/>
      <c r="AP24" s="63"/>
      <c r="AQ24" s="62"/>
      <c r="AR24" s="64"/>
      <c r="AS24" s="263"/>
      <c r="AT24" s="264"/>
      <c r="AU24" s="265"/>
      <c r="AV24" s="297"/>
      <c r="AW24" s="298"/>
      <c r="AX24" s="299"/>
      <c r="AY24" s="300"/>
      <c r="AZ24" s="232"/>
    </row>
    <row r="25" spans="1:52" ht="15.6" x14ac:dyDescent="0.3">
      <c r="A25" s="62"/>
      <c r="B25" s="63"/>
      <c r="C25" s="62"/>
      <c r="D25" s="64"/>
      <c r="E25" s="65"/>
      <c r="F25" s="66"/>
      <c r="G25" s="67"/>
      <c r="H25" s="297"/>
      <c r="I25" s="298"/>
      <c r="J25" s="299"/>
      <c r="K25" s="300"/>
      <c r="L25" s="232"/>
      <c r="U25" s="62"/>
      <c r="V25" s="63"/>
      <c r="W25" s="62"/>
      <c r="X25" s="63"/>
      <c r="Y25" s="62"/>
      <c r="Z25" s="64"/>
      <c r="AA25" s="263"/>
      <c r="AB25" s="264"/>
      <c r="AC25" s="265"/>
      <c r="AD25" s="297"/>
      <c r="AE25" s="298"/>
      <c r="AF25" s="299"/>
      <c r="AG25" s="300"/>
      <c r="AH25" s="232"/>
      <c r="AO25" s="62"/>
      <c r="AP25" s="63"/>
      <c r="AQ25" s="62"/>
      <c r="AR25" s="64"/>
      <c r="AS25" s="263"/>
      <c r="AT25" s="264"/>
      <c r="AU25" s="265"/>
      <c r="AV25" s="297"/>
      <c r="AW25" s="298"/>
      <c r="AX25" s="299"/>
      <c r="AY25" s="300"/>
      <c r="AZ25" s="232"/>
    </row>
    <row r="26" spans="1:52" ht="15.6" x14ac:dyDescent="0.3">
      <c r="A26" s="62"/>
      <c r="B26" s="63"/>
      <c r="C26" s="62"/>
      <c r="D26" s="64"/>
      <c r="E26" s="65"/>
      <c r="F26" s="66"/>
      <c r="G26" s="67"/>
      <c r="H26" s="297"/>
      <c r="I26" s="298"/>
      <c r="J26" s="299"/>
      <c r="K26" s="300"/>
      <c r="L26" s="232"/>
      <c r="U26" s="62"/>
      <c r="V26" s="63"/>
      <c r="W26" s="62"/>
      <c r="X26" s="63"/>
      <c r="Y26" s="62"/>
      <c r="Z26" s="64"/>
      <c r="AA26" s="263"/>
      <c r="AB26" s="264"/>
      <c r="AC26" s="265"/>
      <c r="AD26" s="297"/>
      <c r="AE26" s="298"/>
      <c r="AF26" s="299"/>
      <c r="AG26" s="300"/>
      <c r="AH26" s="232"/>
      <c r="AO26" s="62"/>
      <c r="AP26" s="63"/>
      <c r="AQ26" s="62"/>
      <c r="AR26" s="64"/>
      <c r="AS26" s="263"/>
      <c r="AT26" s="264"/>
      <c r="AU26" s="265"/>
      <c r="AV26" s="297"/>
      <c r="AW26" s="298"/>
      <c r="AX26" s="299"/>
      <c r="AY26" s="300"/>
      <c r="AZ26" s="232"/>
    </row>
    <row r="27" spans="1:52" ht="15.6" x14ac:dyDescent="0.3">
      <c r="A27" s="62"/>
      <c r="B27" s="63"/>
      <c r="C27" s="62"/>
      <c r="D27" s="64"/>
      <c r="E27" s="65"/>
      <c r="F27" s="66"/>
      <c r="G27" s="67"/>
      <c r="H27" s="297"/>
      <c r="I27" s="298"/>
      <c r="J27" s="299"/>
      <c r="K27" s="300"/>
      <c r="L27" s="232"/>
      <c r="U27" s="62"/>
      <c r="V27" s="63"/>
      <c r="W27" s="62"/>
      <c r="X27" s="63"/>
      <c r="Y27" s="62"/>
      <c r="Z27" s="64"/>
      <c r="AA27" s="263"/>
      <c r="AB27" s="264"/>
      <c r="AC27" s="265"/>
      <c r="AD27" s="297"/>
      <c r="AE27" s="298"/>
      <c r="AF27" s="299"/>
      <c r="AG27" s="300"/>
      <c r="AH27" s="232"/>
      <c r="AO27" s="62"/>
      <c r="AP27" s="63"/>
      <c r="AQ27" s="62"/>
      <c r="AR27" s="64"/>
      <c r="AS27" s="263"/>
      <c r="AT27" s="264"/>
      <c r="AU27" s="265"/>
      <c r="AV27" s="297"/>
      <c r="AW27" s="298"/>
      <c r="AX27" s="299"/>
      <c r="AY27" s="300"/>
      <c r="AZ27" s="232"/>
    </row>
    <row r="28" spans="1:52" ht="15.6" x14ac:dyDescent="0.3">
      <c r="A28" s="62"/>
      <c r="B28" s="63"/>
      <c r="C28" s="62"/>
      <c r="D28" s="64"/>
      <c r="E28" s="65"/>
      <c r="F28" s="66"/>
      <c r="G28" s="67"/>
      <c r="H28" s="297"/>
      <c r="I28" s="298"/>
      <c r="J28" s="299"/>
      <c r="K28" s="300"/>
      <c r="L28" s="232"/>
      <c r="U28" s="62"/>
      <c r="V28" s="63"/>
      <c r="W28" s="62"/>
      <c r="X28" s="63"/>
      <c r="Y28" s="62"/>
      <c r="Z28" s="64"/>
      <c r="AA28" s="263"/>
      <c r="AB28" s="264"/>
      <c r="AC28" s="265"/>
      <c r="AD28" s="297"/>
      <c r="AE28" s="298"/>
      <c r="AF28" s="299"/>
      <c r="AG28" s="300"/>
      <c r="AH28" s="232"/>
      <c r="AO28" s="62"/>
      <c r="AP28" s="63"/>
      <c r="AQ28" s="62"/>
      <c r="AR28" s="64"/>
      <c r="AS28" s="263"/>
      <c r="AT28" s="264"/>
      <c r="AU28" s="265"/>
      <c r="AV28" s="297"/>
      <c r="AW28" s="298"/>
      <c r="AX28" s="299"/>
      <c r="AY28" s="300"/>
      <c r="AZ28" s="232"/>
    </row>
    <row r="29" spans="1:52" ht="15.6" x14ac:dyDescent="0.3">
      <c r="A29" s="62"/>
      <c r="B29" s="68"/>
      <c r="C29" s="62"/>
      <c r="D29" s="64"/>
      <c r="E29" s="294"/>
      <c r="F29" s="295"/>
      <c r="G29" s="296"/>
      <c r="H29" s="297"/>
      <c r="I29" s="298"/>
      <c r="J29" s="299"/>
      <c r="K29" s="300"/>
      <c r="L29" s="232"/>
      <c r="U29" s="62"/>
      <c r="V29" s="68"/>
      <c r="W29" s="62"/>
      <c r="X29" s="68"/>
      <c r="Y29" s="62"/>
      <c r="Z29" s="64"/>
      <c r="AA29" s="294"/>
      <c r="AB29" s="295"/>
      <c r="AC29" s="296"/>
      <c r="AD29" s="297"/>
      <c r="AE29" s="298"/>
      <c r="AF29" s="299"/>
      <c r="AG29" s="300"/>
      <c r="AH29" s="232"/>
      <c r="AO29" s="62"/>
      <c r="AP29" s="68"/>
      <c r="AQ29" s="62"/>
      <c r="AR29" s="64"/>
      <c r="AS29" s="294"/>
      <c r="AT29" s="295"/>
      <c r="AU29" s="296"/>
      <c r="AV29" s="297"/>
      <c r="AW29" s="298"/>
      <c r="AX29" s="299"/>
      <c r="AY29" s="300"/>
      <c r="AZ29" s="232"/>
    </row>
    <row r="30" spans="1:52" ht="15.6" x14ac:dyDescent="0.3">
      <c r="A30" s="62"/>
      <c r="B30" s="68"/>
      <c r="C30" s="62"/>
      <c r="D30" s="64"/>
      <c r="E30" s="294"/>
      <c r="F30" s="295"/>
      <c r="G30" s="296"/>
      <c r="H30" s="297"/>
      <c r="I30" s="298"/>
      <c r="J30" s="299"/>
      <c r="K30" s="300"/>
      <c r="L30" s="232"/>
      <c r="U30" s="62"/>
      <c r="V30" s="68"/>
      <c r="W30" s="62"/>
      <c r="X30" s="68"/>
      <c r="Y30" s="62"/>
      <c r="Z30" s="64"/>
      <c r="AA30" s="294"/>
      <c r="AB30" s="295"/>
      <c r="AC30" s="296"/>
      <c r="AD30" s="297"/>
      <c r="AE30" s="298"/>
      <c r="AF30" s="299"/>
      <c r="AG30" s="300"/>
      <c r="AH30" s="232"/>
      <c r="AO30" s="62"/>
      <c r="AP30" s="68"/>
      <c r="AQ30" s="62"/>
      <c r="AR30" s="64"/>
      <c r="AS30" s="294"/>
      <c r="AT30" s="295"/>
      <c r="AU30" s="296"/>
      <c r="AV30" s="297"/>
      <c r="AW30" s="298"/>
      <c r="AX30" s="299"/>
      <c r="AY30" s="300"/>
      <c r="AZ30" s="232"/>
    </row>
    <row r="31" spans="1:52" ht="15.6" x14ac:dyDescent="0.3">
      <c r="A31" s="62"/>
      <c r="B31" s="68"/>
      <c r="C31" s="62"/>
      <c r="D31" s="64"/>
      <c r="E31" s="294"/>
      <c r="F31" s="295"/>
      <c r="G31" s="296"/>
      <c r="H31" s="297"/>
      <c r="I31" s="298"/>
      <c r="J31" s="299"/>
      <c r="K31" s="300"/>
      <c r="L31" s="232"/>
      <c r="U31" s="62"/>
      <c r="V31" s="68"/>
      <c r="W31" s="62"/>
      <c r="X31" s="68"/>
      <c r="Y31" s="62"/>
      <c r="Z31" s="64"/>
      <c r="AA31" s="294"/>
      <c r="AB31" s="295"/>
      <c r="AC31" s="296"/>
      <c r="AD31" s="297"/>
      <c r="AE31" s="298"/>
      <c r="AF31" s="299"/>
      <c r="AG31" s="300"/>
      <c r="AH31" s="232"/>
      <c r="AO31" s="62"/>
      <c r="AP31" s="68"/>
      <c r="AQ31" s="62"/>
      <c r="AR31" s="64"/>
      <c r="AS31" s="294"/>
      <c r="AT31" s="295"/>
      <c r="AU31" s="296"/>
      <c r="AV31" s="297"/>
      <c r="AW31" s="298"/>
      <c r="AX31" s="299"/>
      <c r="AY31" s="300"/>
      <c r="AZ31" s="232"/>
    </row>
    <row r="32" spans="1:52" ht="15.6" x14ac:dyDescent="0.3">
      <c r="A32" s="62"/>
      <c r="B32" s="68"/>
      <c r="C32" s="62"/>
      <c r="D32" s="64"/>
      <c r="E32" s="294"/>
      <c r="F32" s="295"/>
      <c r="G32" s="296"/>
      <c r="H32" s="297"/>
      <c r="I32" s="298"/>
      <c r="J32" s="299"/>
      <c r="K32" s="300"/>
      <c r="L32" s="232"/>
      <c r="U32" s="62"/>
      <c r="V32" s="68"/>
      <c r="W32" s="62"/>
      <c r="X32" s="68"/>
      <c r="Y32" s="62"/>
      <c r="Z32" s="64"/>
      <c r="AA32" s="294"/>
      <c r="AB32" s="295"/>
      <c r="AC32" s="296"/>
      <c r="AD32" s="297"/>
      <c r="AE32" s="298"/>
      <c r="AF32" s="299"/>
      <c r="AG32" s="300"/>
      <c r="AH32" s="232"/>
      <c r="AO32" s="62"/>
      <c r="AP32" s="68"/>
      <c r="AQ32" s="62"/>
      <c r="AR32" s="64"/>
      <c r="AS32" s="294"/>
      <c r="AT32" s="295"/>
      <c r="AU32" s="296"/>
      <c r="AV32" s="297"/>
      <c r="AW32" s="298"/>
      <c r="AX32" s="299"/>
      <c r="AY32" s="300"/>
      <c r="AZ32" s="232"/>
    </row>
    <row r="33" spans="1:52" ht="15.6" x14ac:dyDescent="0.3">
      <c r="A33" s="62"/>
      <c r="B33" s="68"/>
      <c r="C33" s="62"/>
      <c r="D33" s="64"/>
      <c r="E33" s="294"/>
      <c r="F33" s="295"/>
      <c r="G33" s="296"/>
      <c r="H33" s="297"/>
      <c r="I33" s="298"/>
      <c r="J33" s="299"/>
      <c r="K33" s="300"/>
      <c r="L33" s="232"/>
      <c r="U33" s="62"/>
      <c r="V33" s="68"/>
      <c r="W33" s="62"/>
      <c r="X33" s="68"/>
      <c r="Y33" s="62"/>
      <c r="Z33" s="64"/>
      <c r="AA33" s="294"/>
      <c r="AB33" s="295"/>
      <c r="AC33" s="296"/>
      <c r="AD33" s="297"/>
      <c r="AE33" s="298"/>
      <c r="AF33" s="299"/>
      <c r="AG33" s="300"/>
      <c r="AH33" s="232"/>
      <c r="AO33" s="62"/>
      <c r="AP33" s="68"/>
      <c r="AQ33" s="62"/>
      <c r="AR33" s="64"/>
      <c r="AS33" s="294"/>
      <c r="AT33" s="295"/>
      <c r="AU33" s="296"/>
      <c r="AV33" s="297"/>
      <c r="AW33" s="298"/>
      <c r="AX33" s="299"/>
      <c r="AY33" s="300"/>
      <c r="AZ33" s="232"/>
    </row>
    <row r="34" spans="1:52" ht="15.6" x14ac:dyDescent="0.3">
      <c r="A34" s="62"/>
      <c r="B34" s="68"/>
      <c r="C34" s="62"/>
      <c r="D34" s="64"/>
      <c r="E34" s="294"/>
      <c r="F34" s="295"/>
      <c r="G34" s="296"/>
      <c r="H34" s="297"/>
      <c r="I34" s="298"/>
      <c r="J34" s="299"/>
      <c r="K34" s="300"/>
      <c r="L34" s="232"/>
      <c r="U34" s="62"/>
      <c r="V34" s="68"/>
      <c r="W34" s="62"/>
      <c r="X34" s="68"/>
      <c r="Y34" s="62"/>
      <c r="Z34" s="64"/>
      <c r="AA34" s="294"/>
      <c r="AB34" s="295"/>
      <c r="AC34" s="296"/>
      <c r="AD34" s="297"/>
      <c r="AE34" s="298"/>
      <c r="AF34" s="299"/>
      <c r="AG34" s="300"/>
      <c r="AH34" s="232"/>
      <c r="AO34" s="62"/>
      <c r="AP34" s="68"/>
      <c r="AQ34" s="62"/>
      <c r="AR34" s="64"/>
      <c r="AS34" s="294"/>
      <c r="AT34" s="295"/>
      <c r="AU34" s="296"/>
      <c r="AV34" s="297"/>
      <c r="AW34" s="298"/>
      <c r="AX34" s="299"/>
      <c r="AY34" s="300"/>
      <c r="AZ34" s="232"/>
    </row>
    <row r="35" spans="1:52" ht="15.6" x14ac:dyDescent="0.3">
      <c r="A35" s="62"/>
      <c r="B35" s="68"/>
      <c r="C35" s="62"/>
      <c r="D35" s="64"/>
      <c r="E35" s="294"/>
      <c r="F35" s="295"/>
      <c r="G35" s="296"/>
      <c r="H35" s="297"/>
      <c r="I35" s="298"/>
      <c r="J35" s="299"/>
      <c r="K35" s="300"/>
      <c r="L35" s="232"/>
      <c r="U35" s="62"/>
      <c r="V35" s="68"/>
      <c r="W35" s="62"/>
      <c r="X35" s="68"/>
      <c r="Y35" s="62"/>
      <c r="Z35" s="64"/>
      <c r="AA35" s="294"/>
      <c r="AB35" s="295"/>
      <c r="AC35" s="296"/>
      <c r="AD35" s="297"/>
      <c r="AE35" s="298"/>
      <c r="AF35" s="299"/>
      <c r="AG35" s="300"/>
      <c r="AH35" s="232"/>
      <c r="AO35" s="62"/>
      <c r="AP35" s="68"/>
      <c r="AQ35" s="62"/>
      <c r="AR35" s="64"/>
      <c r="AS35" s="294"/>
      <c r="AT35" s="295"/>
      <c r="AU35" s="296"/>
      <c r="AV35" s="297"/>
      <c r="AW35" s="298"/>
      <c r="AX35" s="299"/>
      <c r="AY35" s="300"/>
      <c r="AZ35" s="232"/>
    </row>
    <row r="36" spans="1:52" ht="15.6" x14ac:dyDescent="0.3">
      <c r="A36" s="62"/>
      <c r="B36" s="68"/>
      <c r="C36" s="62"/>
      <c r="D36" s="64"/>
      <c r="E36" s="294"/>
      <c r="F36" s="295"/>
      <c r="G36" s="296"/>
      <c r="H36" s="297"/>
      <c r="I36" s="298"/>
      <c r="J36" s="299"/>
      <c r="K36" s="300"/>
      <c r="L36" s="232"/>
      <c r="U36" s="62"/>
      <c r="V36" s="68"/>
      <c r="W36" s="62"/>
      <c r="X36" s="68"/>
      <c r="Y36" s="62"/>
      <c r="Z36" s="64"/>
      <c r="AA36" s="294"/>
      <c r="AB36" s="295"/>
      <c r="AC36" s="296"/>
      <c r="AD36" s="297"/>
      <c r="AE36" s="298"/>
      <c r="AF36" s="299"/>
      <c r="AG36" s="300"/>
      <c r="AH36" s="232"/>
      <c r="AO36" s="62"/>
      <c r="AP36" s="68"/>
      <c r="AQ36" s="62"/>
      <c r="AR36" s="64"/>
      <c r="AS36" s="294"/>
      <c r="AT36" s="295"/>
      <c r="AU36" s="296"/>
      <c r="AV36" s="297"/>
      <c r="AW36" s="298"/>
      <c r="AX36" s="299"/>
      <c r="AY36" s="300"/>
      <c r="AZ36" s="232"/>
    </row>
    <row r="37" spans="1:52" ht="15.6" x14ac:dyDescent="0.3">
      <c r="A37" s="62"/>
      <c r="B37" s="68"/>
      <c r="C37" s="62"/>
      <c r="D37" s="64"/>
      <c r="E37" s="294"/>
      <c r="F37" s="295"/>
      <c r="G37" s="296"/>
      <c r="H37" s="297"/>
      <c r="I37" s="298"/>
      <c r="J37" s="299"/>
      <c r="K37" s="300"/>
      <c r="L37" s="232"/>
      <c r="U37" s="62"/>
      <c r="V37" s="68"/>
      <c r="W37" s="62"/>
      <c r="X37" s="68"/>
      <c r="Y37" s="62"/>
      <c r="Z37" s="64"/>
      <c r="AA37" s="294"/>
      <c r="AB37" s="295"/>
      <c r="AC37" s="296"/>
      <c r="AD37" s="297"/>
      <c r="AE37" s="298"/>
      <c r="AF37" s="299"/>
      <c r="AG37" s="300"/>
      <c r="AH37" s="232"/>
      <c r="AO37" s="62"/>
      <c r="AP37" s="68"/>
      <c r="AQ37" s="62"/>
      <c r="AR37" s="64"/>
      <c r="AS37" s="294"/>
      <c r="AT37" s="295"/>
      <c r="AU37" s="296"/>
      <c r="AV37" s="297"/>
      <c r="AW37" s="298"/>
      <c r="AX37" s="299"/>
      <c r="AY37" s="300"/>
      <c r="AZ37" s="232"/>
    </row>
    <row r="38" spans="1:52" ht="15.6" x14ac:dyDescent="0.3">
      <c r="A38" s="62"/>
      <c r="B38" s="68"/>
      <c r="C38" s="62"/>
      <c r="D38" s="64"/>
      <c r="E38" s="294"/>
      <c r="F38" s="295"/>
      <c r="G38" s="296"/>
      <c r="H38" s="297"/>
      <c r="I38" s="298"/>
      <c r="J38" s="299"/>
      <c r="K38" s="300"/>
      <c r="L38" s="232"/>
      <c r="U38" s="62"/>
      <c r="V38" s="68"/>
      <c r="W38" s="62"/>
      <c r="X38" s="68"/>
      <c r="Y38" s="62"/>
      <c r="Z38" s="64"/>
      <c r="AA38" s="294"/>
      <c r="AB38" s="295"/>
      <c r="AC38" s="296"/>
      <c r="AD38" s="297"/>
      <c r="AE38" s="298"/>
      <c r="AF38" s="299"/>
      <c r="AG38" s="300"/>
      <c r="AH38" s="232"/>
      <c r="AO38" s="62"/>
      <c r="AP38" s="68"/>
      <c r="AQ38" s="62"/>
      <c r="AR38" s="64"/>
      <c r="AS38" s="294"/>
      <c r="AT38" s="295"/>
      <c r="AU38" s="296"/>
      <c r="AV38" s="297"/>
      <c r="AW38" s="298"/>
      <c r="AX38" s="299"/>
      <c r="AY38" s="300"/>
      <c r="AZ38" s="232"/>
    </row>
    <row r="39" spans="1:52" ht="16.8" thickBot="1" x14ac:dyDescent="0.35">
      <c r="A39" s="69"/>
      <c r="B39" s="70"/>
      <c r="C39" s="71"/>
      <c r="D39" s="71"/>
      <c r="E39" s="72"/>
      <c r="F39" s="73"/>
      <c r="G39" s="74"/>
      <c r="H39" s="314"/>
      <c r="I39" s="315"/>
      <c r="J39" s="316"/>
      <c r="K39" s="315"/>
      <c r="L39" s="232"/>
      <c r="U39" s="69"/>
      <c r="V39" s="70"/>
      <c r="W39" s="69"/>
      <c r="X39" s="70"/>
      <c r="Y39" s="71"/>
      <c r="Z39" s="71"/>
      <c r="AA39" s="72"/>
      <c r="AB39" s="73"/>
      <c r="AC39" s="74"/>
      <c r="AD39" s="314"/>
      <c r="AE39" s="315"/>
      <c r="AF39" s="316"/>
      <c r="AG39" s="315"/>
      <c r="AH39" s="232"/>
      <c r="AO39" s="69"/>
      <c r="AP39" s="70"/>
      <c r="AQ39" s="71"/>
      <c r="AR39" s="71"/>
      <c r="AS39" s="72"/>
      <c r="AT39" s="73"/>
      <c r="AU39" s="74"/>
      <c r="AV39" s="314"/>
      <c r="AW39" s="315"/>
      <c r="AX39" s="316"/>
      <c r="AY39" s="315"/>
      <c r="AZ39" s="232"/>
    </row>
    <row r="40" spans="1:52" ht="18.600000000000001" thickBot="1" x14ac:dyDescent="0.35">
      <c r="A40" s="75" t="s">
        <v>17</v>
      </c>
      <c r="B40" s="76"/>
      <c r="C40" s="77"/>
      <c r="D40" s="77"/>
      <c r="E40" s="317">
        <f>SUM(E21:G39)</f>
        <v>0</v>
      </c>
      <c r="F40" s="318"/>
      <c r="G40" s="319"/>
      <c r="H40" s="320">
        <f>SUM(H21:I39)</f>
        <v>0</v>
      </c>
      <c r="I40" s="321"/>
      <c r="J40" s="322">
        <f>SUM(J21:K39)</f>
        <v>0</v>
      </c>
      <c r="K40" s="323"/>
      <c r="L40" s="233"/>
      <c r="U40" s="75" t="s">
        <v>17</v>
      </c>
      <c r="V40" s="76"/>
      <c r="W40" s="75" t="s">
        <v>17</v>
      </c>
      <c r="X40" s="76"/>
      <c r="Y40" s="77"/>
      <c r="Z40" s="77"/>
      <c r="AA40" s="317">
        <f>SUM(AA21:AC39)</f>
        <v>0</v>
      </c>
      <c r="AB40" s="318"/>
      <c r="AC40" s="319"/>
      <c r="AD40" s="320">
        <f>SUM(AD21:AE39)</f>
        <v>0</v>
      </c>
      <c r="AE40" s="321"/>
      <c r="AF40" s="322">
        <f>SUM(AF21:AG39)</f>
        <v>0</v>
      </c>
      <c r="AG40" s="323"/>
      <c r="AH40" s="233"/>
      <c r="AO40" s="75" t="s">
        <v>17</v>
      </c>
      <c r="AP40" s="76"/>
      <c r="AQ40" s="77"/>
      <c r="AR40" s="77"/>
      <c r="AS40" s="317">
        <f>SUM(AS21:AU39)</f>
        <v>0</v>
      </c>
      <c r="AT40" s="318"/>
      <c r="AU40" s="319"/>
      <c r="AV40" s="320">
        <f>SUM(AV21:AW39)</f>
        <v>0</v>
      </c>
      <c r="AW40" s="321"/>
      <c r="AX40" s="322">
        <f>SUM(AX21:AY39)</f>
        <v>0</v>
      </c>
      <c r="AY40" s="323"/>
      <c r="AZ40" s="233"/>
    </row>
    <row r="41" spans="1:52" ht="15.6" x14ac:dyDescent="0.3">
      <c r="A41" s="78"/>
      <c r="B41" s="79"/>
      <c r="C41" s="80"/>
      <c r="D41" s="80"/>
      <c r="E41" s="80"/>
      <c r="F41" s="80"/>
      <c r="G41" s="80"/>
      <c r="H41" s="81"/>
      <c r="I41" s="44"/>
      <c r="J41" s="43"/>
      <c r="K41" s="82"/>
      <c r="L41" s="37"/>
      <c r="U41" s="78"/>
      <c r="V41" s="79"/>
      <c r="W41" s="78"/>
      <c r="X41" s="79"/>
      <c r="Y41" s="80"/>
      <c r="Z41" s="80"/>
      <c r="AA41" s="80"/>
      <c r="AB41" s="80"/>
      <c r="AC41" s="80"/>
      <c r="AD41" s="81"/>
      <c r="AE41" s="44"/>
      <c r="AF41" s="43"/>
      <c r="AG41" s="82"/>
      <c r="AH41" s="37"/>
      <c r="AO41" s="78"/>
      <c r="AP41" s="79"/>
      <c r="AQ41" s="80"/>
      <c r="AR41" s="80"/>
      <c r="AS41" s="80"/>
      <c r="AT41" s="80"/>
      <c r="AU41" s="80"/>
      <c r="AV41" s="81"/>
      <c r="AW41" s="44"/>
      <c r="AX41" s="43"/>
      <c r="AY41" s="82"/>
      <c r="AZ41" s="37"/>
    </row>
    <row r="42" spans="1:52" ht="15.6" x14ac:dyDescent="0.3">
      <c r="A42" s="78"/>
      <c r="B42" s="79"/>
      <c r="C42" s="83"/>
      <c r="D42" s="83"/>
      <c r="E42" s="83"/>
      <c r="F42" s="84"/>
      <c r="G42" s="83"/>
      <c r="H42" s="83"/>
      <c r="I42" s="83"/>
      <c r="J42" s="85"/>
      <c r="K42" s="86"/>
      <c r="L42" s="37"/>
      <c r="U42" s="78"/>
      <c r="V42" s="79"/>
      <c r="W42" s="78"/>
      <c r="X42" s="79"/>
      <c r="Y42" s="83"/>
      <c r="Z42" s="83"/>
      <c r="AA42" s="83"/>
      <c r="AB42" s="84"/>
      <c r="AC42" s="83"/>
      <c r="AD42" s="83"/>
      <c r="AE42" s="83"/>
      <c r="AF42" s="85"/>
      <c r="AG42" s="86"/>
      <c r="AH42" s="37"/>
      <c r="AO42" s="78"/>
      <c r="AP42" s="79"/>
      <c r="AQ42" s="83"/>
      <c r="AR42" s="83"/>
      <c r="AS42" s="83"/>
      <c r="AT42" s="84"/>
      <c r="AU42" s="83"/>
      <c r="AV42" s="83"/>
      <c r="AW42" s="83"/>
      <c r="AX42" s="85"/>
      <c r="AY42" s="86"/>
      <c r="AZ42" s="37"/>
    </row>
    <row r="43" spans="1:52" ht="15.6" x14ac:dyDescent="0.3">
      <c r="A43" s="87"/>
      <c r="B43" s="88"/>
      <c r="C43" s="37"/>
      <c r="D43" s="37"/>
      <c r="E43" s="37"/>
      <c r="F43" s="89"/>
      <c r="G43" s="37"/>
      <c r="H43" s="37"/>
      <c r="I43" s="37"/>
      <c r="J43" s="36"/>
      <c r="K43" s="86"/>
      <c r="L43" s="37"/>
      <c r="U43" s="87"/>
      <c r="V43" s="88"/>
      <c r="W43" s="87"/>
      <c r="X43" s="88"/>
      <c r="Y43" s="37"/>
      <c r="Z43" s="37"/>
      <c r="AA43" s="37"/>
      <c r="AB43" s="89"/>
      <c r="AC43" s="37"/>
      <c r="AD43" s="37"/>
      <c r="AE43" s="37"/>
      <c r="AF43" s="36"/>
      <c r="AG43" s="86"/>
      <c r="AH43" s="37"/>
      <c r="AO43" s="87"/>
      <c r="AP43" s="88"/>
      <c r="AQ43" s="37"/>
      <c r="AR43" s="37"/>
      <c r="AS43" s="37"/>
      <c r="AT43" s="89"/>
      <c r="AU43" s="37"/>
      <c r="AV43" s="37"/>
      <c r="AW43" s="37"/>
      <c r="AX43" s="36"/>
      <c r="AY43" s="86"/>
      <c r="AZ43" s="37"/>
    </row>
    <row r="44" spans="1:52" ht="15.6" x14ac:dyDescent="0.3">
      <c r="A44" s="87"/>
      <c r="B44" s="88"/>
      <c r="C44" s="37"/>
      <c r="D44" s="37"/>
      <c r="E44" s="37"/>
      <c r="F44" s="89"/>
      <c r="G44" s="37"/>
      <c r="H44" s="37"/>
      <c r="I44" s="37"/>
      <c r="J44" s="36"/>
      <c r="K44" s="86"/>
      <c r="L44" s="37"/>
      <c r="U44" s="87"/>
      <c r="V44" s="88"/>
      <c r="W44" s="87"/>
      <c r="X44" s="88"/>
      <c r="Y44" s="37"/>
      <c r="Z44" s="37"/>
      <c r="AA44" s="37"/>
      <c r="AB44" s="89"/>
      <c r="AC44" s="37"/>
      <c r="AD44" s="37"/>
      <c r="AE44" s="37"/>
      <c r="AF44" s="36"/>
      <c r="AG44" s="86"/>
      <c r="AH44" s="37"/>
      <c r="AO44" s="87"/>
      <c r="AP44" s="88"/>
      <c r="AQ44" s="37"/>
      <c r="AR44" s="37"/>
      <c r="AS44" s="37"/>
      <c r="AT44" s="89"/>
      <c r="AU44" s="37"/>
      <c r="AV44" s="37"/>
      <c r="AW44" s="37"/>
      <c r="AX44" s="36"/>
      <c r="AY44" s="86"/>
      <c r="AZ44" s="37"/>
    </row>
    <row r="45" spans="1:52" ht="16.8" x14ac:dyDescent="0.3">
      <c r="A45" s="90" t="s">
        <v>68</v>
      </c>
      <c r="B45" s="79"/>
      <c r="C45" s="83"/>
      <c r="D45" s="83"/>
      <c r="E45" s="83"/>
      <c r="F45" s="84"/>
      <c r="G45" s="83"/>
      <c r="H45" s="83"/>
      <c r="I45" s="83"/>
      <c r="J45" s="85"/>
      <c r="K45" s="86"/>
      <c r="L45" s="37"/>
      <c r="U45" s="90" t="s">
        <v>68</v>
      </c>
      <c r="V45" s="79"/>
      <c r="W45" s="90" t="s">
        <v>68</v>
      </c>
      <c r="X45" s="79"/>
      <c r="Y45" s="83"/>
      <c r="Z45" s="83"/>
      <c r="AA45" s="83"/>
      <c r="AB45" s="84"/>
      <c r="AC45" s="83"/>
      <c r="AD45" s="83"/>
      <c r="AE45" s="83"/>
      <c r="AF45" s="85"/>
      <c r="AG45" s="86"/>
      <c r="AH45" s="37"/>
      <c r="AO45" s="90" t="s">
        <v>68</v>
      </c>
      <c r="AP45" s="79"/>
      <c r="AQ45" s="83"/>
      <c r="AR45" s="83"/>
      <c r="AS45" s="83"/>
      <c r="AT45" s="84"/>
      <c r="AU45" s="83"/>
      <c r="AV45" s="83"/>
      <c r="AW45" s="83"/>
      <c r="AX45" s="85"/>
      <c r="AY45" s="86"/>
      <c r="AZ45" s="37"/>
    </row>
    <row r="46" spans="1:52" ht="15.6" x14ac:dyDescent="0.3">
      <c r="A46" s="91"/>
      <c r="B46" s="79"/>
      <c r="C46" s="83"/>
      <c r="D46" s="83"/>
      <c r="E46" s="83"/>
      <c r="F46" s="84"/>
      <c r="G46" s="83"/>
      <c r="H46" s="83"/>
      <c r="I46" s="83"/>
      <c r="J46" s="85"/>
      <c r="K46" s="86"/>
      <c r="L46" s="37"/>
      <c r="U46" s="91"/>
      <c r="V46" s="79"/>
      <c r="W46" s="91"/>
      <c r="X46" s="79"/>
      <c r="Y46" s="83"/>
      <c r="Z46" s="83"/>
      <c r="AA46" s="83"/>
      <c r="AB46" s="84"/>
      <c r="AC46" s="83"/>
      <c r="AD46" s="83"/>
      <c r="AE46" s="83"/>
      <c r="AF46" s="85"/>
      <c r="AG46" s="86"/>
      <c r="AH46" s="37"/>
      <c r="AO46" s="91"/>
      <c r="AP46" s="79"/>
      <c r="AQ46" s="83"/>
      <c r="AR46" s="83"/>
      <c r="AS46" s="83"/>
      <c r="AT46" s="84"/>
      <c r="AU46" s="83"/>
      <c r="AV46" s="83"/>
      <c r="AW46" s="83"/>
      <c r="AX46" s="85"/>
      <c r="AY46" s="86"/>
      <c r="AZ46" s="37"/>
    </row>
    <row r="47" spans="1:52" x14ac:dyDescent="0.3">
      <c r="A47" s="92" t="s">
        <v>18</v>
      </c>
      <c r="B47" s="93"/>
      <c r="C47" s="93"/>
      <c r="D47" s="93"/>
      <c r="E47" s="93"/>
      <c r="F47" s="93"/>
      <c r="G47" s="93"/>
      <c r="H47" s="93"/>
      <c r="I47" s="93"/>
      <c r="J47" s="94"/>
      <c r="K47" s="95">
        <f>+J115</f>
        <v>0</v>
      </c>
      <c r="L47" s="36"/>
      <c r="U47" s="92" t="s">
        <v>18</v>
      </c>
      <c r="V47" s="93"/>
      <c r="W47" s="92" t="s">
        <v>18</v>
      </c>
      <c r="X47" s="93"/>
      <c r="Y47" s="93"/>
      <c r="Z47" s="93"/>
      <c r="AA47" s="93"/>
      <c r="AB47" s="93"/>
      <c r="AC47" s="93"/>
      <c r="AD47" s="93"/>
      <c r="AE47" s="93"/>
      <c r="AF47" s="94"/>
      <c r="AG47" s="95">
        <f>+AF115</f>
        <v>0</v>
      </c>
      <c r="AH47" s="36"/>
      <c r="AO47" s="92" t="s">
        <v>18</v>
      </c>
      <c r="AP47" s="93"/>
      <c r="AQ47" s="93"/>
      <c r="AR47" s="93"/>
      <c r="AS47" s="93"/>
      <c r="AT47" s="93"/>
      <c r="AU47" s="93"/>
      <c r="AV47" s="93"/>
      <c r="AW47" s="93"/>
      <c r="AX47" s="94"/>
      <c r="AY47" s="95">
        <f>+AX115</f>
        <v>0</v>
      </c>
      <c r="AZ47" s="36"/>
    </row>
    <row r="48" spans="1:52" x14ac:dyDescent="0.3">
      <c r="A48" s="96" t="s">
        <v>19</v>
      </c>
      <c r="B48" s="97"/>
      <c r="C48" s="97"/>
      <c r="D48" s="97"/>
      <c r="E48" s="97"/>
      <c r="F48" s="97"/>
      <c r="G48" s="97"/>
      <c r="H48" s="97"/>
      <c r="I48" s="97"/>
      <c r="J48" s="98"/>
      <c r="K48" s="99">
        <f>+J116</f>
        <v>0</v>
      </c>
      <c r="L48" s="36"/>
      <c r="U48" s="96" t="s">
        <v>19</v>
      </c>
      <c r="V48" s="97"/>
      <c r="W48" s="96" t="s">
        <v>19</v>
      </c>
      <c r="X48" s="97"/>
      <c r="Y48" s="97"/>
      <c r="Z48" s="97"/>
      <c r="AA48" s="97"/>
      <c r="AB48" s="97"/>
      <c r="AC48" s="97"/>
      <c r="AD48" s="97"/>
      <c r="AE48" s="97"/>
      <c r="AF48" s="98"/>
      <c r="AG48" s="99">
        <f>+AF116</f>
        <v>0</v>
      </c>
      <c r="AH48" s="36"/>
      <c r="AO48" s="96" t="s">
        <v>19</v>
      </c>
      <c r="AP48" s="97"/>
      <c r="AQ48" s="97"/>
      <c r="AR48" s="97"/>
      <c r="AS48" s="97"/>
      <c r="AT48" s="97"/>
      <c r="AU48" s="97"/>
      <c r="AV48" s="97"/>
      <c r="AW48" s="97"/>
      <c r="AX48" s="98"/>
      <c r="AY48" s="99">
        <f>+AX116</f>
        <v>0</v>
      </c>
      <c r="AZ48" s="36"/>
    </row>
    <row r="49" spans="1:52" x14ac:dyDescent="0.3">
      <c r="A49" s="96" t="s">
        <v>20</v>
      </c>
      <c r="B49" s="97"/>
      <c r="C49" s="97"/>
      <c r="D49" s="97"/>
      <c r="E49" s="97"/>
      <c r="F49" s="97"/>
      <c r="G49" s="97"/>
      <c r="H49" s="97"/>
      <c r="I49" s="97"/>
      <c r="J49" s="98"/>
      <c r="K49" s="99">
        <f t="shared" ref="K49:K52" si="0">+J117</f>
        <v>0</v>
      </c>
      <c r="L49" s="36"/>
      <c r="U49" s="96" t="s">
        <v>20</v>
      </c>
      <c r="V49" s="97"/>
      <c r="W49" s="96" t="s">
        <v>20</v>
      </c>
      <c r="X49" s="97"/>
      <c r="Y49" s="97"/>
      <c r="Z49" s="97"/>
      <c r="AA49" s="97"/>
      <c r="AB49" s="97"/>
      <c r="AC49" s="97"/>
      <c r="AD49" s="97"/>
      <c r="AE49" s="97"/>
      <c r="AF49" s="98"/>
      <c r="AG49" s="99">
        <f t="shared" ref="AG49:AG52" si="1">+AF117</f>
        <v>0</v>
      </c>
      <c r="AH49" s="36"/>
      <c r="AO49" s="96" t="s">
        <v>20</v>
      </c>
      <c r="AP49" s="97"/>
      <c r="AQ49" s="97"/>
      <c r="AR49" s="97"/>
      <c r="AS49" s="97"/>
      <c r="AT49" s="97"/>
      <c r="AU49" s="97"/>
      <c r="AV49" s="97"/>
      <c r="AW49" s="97"/>
      <c r="AX49" s="98"/>
      <c r="AY49" s="99">
        <f t="shared" ref="AY49:AY52" si="2">+AX117</f>
        <v>0</v>
      </c>
      <c r="AZ49" s="36"/>
    </row>
    <row r="50" spans="1:52" x14ac:dyDescent="0.3">
      <c r="A50" s="96" t="s">
        <v>69</v>
      </c>
      <c r="B50" s="97"/>
      <c r="C50" s="97"/>
      <c r="D50" s="97"/>
      <c r="E50" s="97"/>
      <c r="F50" s="97"/>
      <c r="G50" s="97"/>
      <c r="H50" s="97"/>
      <c r="I50" s="97"/>
      <c r="J50" s="98"/>
      <c r="K50" s="99">
        <f t="shared" si="0"/>
        <v>0</v>
      </c>
      <c r="L50" s="36"/>
      <c r="U50" s="96" t="s">
        <v>69</v>
      </c>
      <c r="V50" s="97"/>
      <c r="W50" s="96" t="s">
        <v>69</v>
      </c>
      <c r="X50" s="97"/>
      <c r="Y50" s="97"/>
      <c r="Z50" s="97"/>
      <c r="AA50" s="97"/>
      <c r="AB50" s="97"/>
      <c r="AC50" s="97"/>
      <c r="AD50" s="97"/>
      <c r="AE50" s="97"/>
      <c r="AF50" s="98"/>
      <c r="AG50" s="99">
        <f t="shared" si="1"/>
        <v>0</v>
      </c>
      <c r="AH50" s="36"/>
      <c r="AO50" s="96" t="s">
        <v>69</v>
      </c>
      <c r="AP50" s="97"/>
      <c r="AQ50" s="97"/>
      <c r="AR50" s="97"/>
      <c r="AS50" s="97"/>
      <c r="AT50" s="97"/>
      <c r="AU50" s="97"/>
      <c r="AV50" s="97"/>
      <c r="AW50" s="97"/>
      <c r="AX50" s="98"/>
      <c r="AY50" s="99">
        <f t="shared" si="2"/>
        <v>0</v>
      </c>
      <c r="AZ50" s="36"/>
    </row>
    <row r="51" spans="1:52" x14ac:dyDescent="0.3">
      <c r="A51" s="96" t="s">
        <v>21</v>
      </c>
      <c r="B51" s="97"/>
      <c r="C51" s="97"/>
      <c r="D51" s="97"/>
      <c r="E51" s="97"/>
      <c r="F51" s="97"/>
      <c r="G51" s="97"/>
      <c r="H51" s="97"/>
      <c r="I51" s="97"/>
      <c r="J51" s="98"/>
      <c r="K51" s="99">
        <f t="shared" si="0"/>
        <v>0</v>
      </c>
      <c r="L51" s="36"/>
      <c r="U51" s="96" t="s">
        <v>21</v>
      </c>
      <c r="V51" s="97"/>
      <c r="W51" s="96" t="s">
        <v>21</v>
      </c>
      <c r="X51" s="97"/>
      <c r="Y51" s="97"/>
      <c r="Z51" s="97"/>
      <c r="AA51" s="97"/>
      <c r="AB51" s="97"/>
      <c r="AC51" s="97"/>
      <c r="AD51" s="97"/>
      <c r="AE51" s="97"/>
      <c r="AF51" s="98"/>
      <c r="AG51" s="99">
        <f t="shared" si="1"/>
        <v>0</v>
      </c>
      <c r="AH51" s="36"/>
      <c r="AO51" s="96" t="s">
        <v>21</v>
      </c>
      <c r="AP51" s="97"/>
      <c r="AQ51" s="97"/>
      <c r="AR51" s="97"/>
      <c r="AS51" s="97"/>
      <c r="AT51" s="97"/>
      <c r="AU51" s="97"/>
      <c r="AV51" s="97"/>
      <c r="AW51" s="97"/>
      <c r="AX51" s="98"/>
      <c r="AY51" s="99">
        <f t="shared" si="2"/>
        <v>0</v>
      </c>
      <c r="AZ51" s="36"/>
    </row>
    <row r="52" spans="1:52" x14ac:dyDescent="0.3">
      <c r="A52" s="96" t="s">
        <v>22</v>
      </c>
      <c r="B52" s="97"/>
      <c r="C52" s="97"/>
      <c r="D52" s="97"/>
      <c r="E52" s="97"/>
      <c r="F52" s="97"/>
      <c r="G52" s="97"/>
      <c r="H52" s="97"/>
      <c r="I52" s="97"/>
      <c r="J52" s="98"/>
      <c r="K52" s="99">
        <f t="shared" si="0"/>
        <v>0</v>
      </c>
      <c r="L52" s="36"/>
      <c r="U52" s="96" t="s">
        <v>22</v>
      </c>
      <c r="V52" s="97"/>
      <c r="W52" s="96" t="s">
        <v>22</v>
      </c>
      <c r="X52" s="97"/>
      <c r="Y52" s="97"/>
      <c r="Z52" s="97"/>
      <c r="AA52" s="97"/>
      <c r="AB52" s="97"/>
      <c r="AC52" s="97"/>
      <c r="AD52" s="97"/>
      <c r="AE52" s="97"/>
      <c r="AF52" s="98"/>
      <c r="AG52" s="99">
        <f t="shared" si="1"/>
        <v>0</v>
      </c>
      <c r="AH52" s="36"/>
      <c r="AO52" s="96" t="s">
        <v>22</v>
      </c>
      <c r="AP52" s="97"/>
      <c r="AQ52" s="97"/>
      <c r="AR52" s="97"/>
      <c r="AS52" s="97"/>
      <c r="AT52" s="97"/>
      <c r="AU52" s="97"/>
      <c r="AV52" s="97"/>
      <c r="AW52" s="97"/>
      <c r="AX52" s="98"/>
      <c r="AY52" s="99">
        <f t="shared" si="2"/>
        <v>0</v>
      </c>
      <c r="AZ52" s="36"/>
    </row>
    <row r="53" spans="1:52" x14ac:dyDescent="0.3">
      <c r="A53" s="96"/>
      <c r="B53" s="97"/>
      <c r="C53" s="97"/>
      <c r="D53" s="97"/>
      <c r="E53" s="97"/>
      <c r="F53" s="97"/>
      <c r="G53" s="97"/>
      <c r="H53" s="97"/>
      <c r="I53" s="97"/>
      <c r="J53" s="98"/>
      <c r="K53" s="99"/>
      <c r="L53" s="36"/>
      <c r="U53" s="96"/>
      <c r="V53" s="97"/>
      <c r="W53" s="96"/>
      <c r="X53" s="97"/>
      <c r="Y53" s="97"/>
      <c r="Z53" s="97"/>
      <c r="AA53" s="97"/>
      <c r="AB53" s="97"/>
      <c r="AC53" s="97"/>
      <c r="AD53" s="97"/>
      <c r="AE53" s="97"/>
      <c r="AF53" s="98"/>
      <c r="AG53" s="99"/>
      <c r="AH53" s="36"/>
      <c r="AO53" s="96"/>
      <c r="AP53" s="97"/>
      <c r="AQ53" s="97"/>
      <c r="AR53" s="97"/>
      <c r="AS53" s="97"/>
      <c r="AT53" s="97"/>
      <c r="AU53" s="97"/>
      <c r="AV53" s="97"/>
      <c r="AW53" s="97"/>
      <c r="AX53" s="98"/>
      <c r="AY53" s="99"/>
      <c r="AZ53" s="36"/>
    </row>
    <row r="54" spans="1:52" x14ac:dyDescent="0.3">
      <c r="A54" s="100"/>
      <c r="B54" s="101"/>
      <c r="C54" s="101"/>
      <c r="D54" s="101"/>
      <c r="E54" s="101"/>
      <c r="F54" s="101"/>
      <c r="G54" s="101"/>
      <c r="H54" s="101"/>
      <c r="I54" s="101"/>
      <c r="J54" s="102"/>
      <c r="K54" s="99"/>
      <c r="L54" s="36"/>
      <c r="U54" s="100"/>
      <c r="V54" s="101"/>
      <c r="W54" s="100"/>
      <c r="X54" s="101"/>
      <c r="Y54" s="101"/>
      <c r="Z54" s="101"/>
      <c r="AA54" s="101"/>
      <c r="AB54" s="101"/>
      <c r="AC54" s="101"/>
      <c r="AD54" s="101"/>
      <c r="AE54" s="101"/>
      <c r="AF54" s="102"/>
      <c r="AG54" s="99"/>
      <c r="AH54" s="36"/>
      <c r="AO54" s="100"/>
      <c r="AP54" s="101"/>
      <c r="AQ54" s="101"/>
      <c r="AR54" s="101"/>
      <c r="AS54" s="101"/>
      <c r="AT54" s="101"/>
      <c r="AU54" s="101"/>
      <c r="AV54" s="101"/>
      <c r="AW54" s="101"/>
      <c r="AX54" s="102"/>
      <c r="AY54" s="99"/>
      <c r="AZ54" s="36"/>
    </row>
    <row r="55" spans="1:52" x14ac:dyDescent="0.3">
      <c r="A55" s="83"/>
      <c r="B55" s="79"/>
      <c r="C55" s="83"/>
      <c r="D55" s="83"/>
      <c r="E55" s="83"/>
      <c r="F55" s="85"/>
      <c r="G55" s="83"/>
      <c r="H55" s="83"/>
      <c r="I55" s="83"/>
      <c r="J55" s="85"/>
      <c r="K55" s="99"/>
      <c r="L55" s="37"/>
      <c r="U55" s="83"/>
      <c r="V55" s="79"/>
      <c r="W55" s="83"/>
      <c r="X55" s="79"/>
      <c r="Y55" s="83"/>
      <c r="Z55" s="83"/>
      <c r="AA55" s="83"/>
      <c r="AB55" s="85"/>
      <c r="AC55" s="83"/>
      <c r="AD55" s="83"/>
      <c r="AE55" s="83"/>
      <c r="AF55" s="85"/>
      <c r="AG55" s="99"/>
      <c r="AH55" s="37"/>
      <c r="AO55" s="83"/>
      <c r="AP55" s="79"/>
      <c r="AQ55" s="83"/>
      <c r="AR55" s="83"/>
      <c r="AS55" s="83"/>
      <c r="AT55" s="85"/>
      <c r="AU55" s="83"/>
      <c r="AV55" s="83"/>
      <c r="AW55" s="83"/>
      <c r="AX55" s="85"/>
      <c r="AY55" s="99"/>
      <c r="AZ55" s="37"/>
    </row>
    <row r="56" spans="1:52" ht="15.6" x14ac:dyDescent="0.3">
      <c r="A56" s="103"/>
      <c r="B56" s="79"/>
      <c r="C56" s="83"/>
      <c r="D56" s="83"/>
      <c r="E56" s="83"/>
      <c r="F56" s="37"/>
      <c r="G56" s="37"/>
      <c r="H56" s="104"/>
      <c r="I56" s="105"/>
      <c r="J56" s="106" t="s">
        <v>23</v>
      </c>
      <c r="K56" s="107">
        <f>SUM(K47:K54)</f>
        <v>0</v>
      </c>
      <c r="L56" s="37"/>
      <c r="U56" s="103"/>
      <c r="V56" s="79"/>
      <c r="W56" s="103"/>
      <c r="X56" s="79"/>
      <c r="Y56" s="83"/>
      <c r="Z56" s="83"/>
      <c r="AA56" s="83"/>
      <c r="AB56" s="37"/>
      <c r="AC56" s="37"/>
      <c r="AD56" s="104"/>
      <c r="AE56" s="105"/>
      <c r="AF56" s="106" t="s">
        <v>23</v>
      </c>
      <c r="AG56" s="107">
        <f>SUM(AG47:AG54)</f>
        <v>0</v>
      </c>
      <c r="AH56" s="37"/>
      <c r="AO56" s="103"/>
      <c r="AP56" s="79"/>
      <c r="AQ56" s="83"/>
      <c r="AR56" s="83"/>
      <c r="AS56" s="83"/>
      <c r="AT56" s="37"/>
      <c r="AU56" s="37"/>
      <c r="AV56" s="104"/>
      <c r="AW56" s="105"/>
      <c r="AX56" s="106" t="s">
        <v>23</v>
      </c>
      <c r="AY56" s="107">
        <f>SUM(AY47:AY54)</f>
        <v>0</v>
      </c>
      <c r="AZ56" s="37"/>
    </row>
    <row r="57" spans="1:52" ht="16.2" thickBot="1" x14ac:dyDescent="0.35">
      <c r="A57" s="103"/>
      <c r="B57" s="79"/>
      <c r="C57" s="83"/>
      <c r="D57" s="83"/>
      <c r="E57" s="83"/>
      <c r="F57" s="108"/>
      <c r="G57" s="108"/>
      <c r="H57" s="108"/>
      <c r="I57" s="108"/>
      <c r="J57" s="109"/>
      <c r="K57" s="109"/>
      <c r="L57" s="37"/>
      <c r="U57" s="103"/>
      <c r="V57" s="79"/>
      <c r="W57" s="103"/>
      <c r="X57" s="79"/>
      <c r="Y57" s="83"/>
      <c r="Z57" s="83"/>
      <c r="AA57" s="83"/>
      <c r="AB57" s="108"/>
      <c r="AC57" s="108"/>
      <c r="AD57" s="108"/>
      <c r="AE57" s="108"/>
      <c r="AF57" s="109"/>
      <c r="AG57" s="109"/>
      <c r="AH57" s="37"/>
      <c r="AO57" s="103"/>
      <c r="AP57" s="79"/>
      <c r="AQ57" s="83"/>
      <c r="AR57" s="83"/>
      <c r="AS57" s="83"/>
      <c r="AT57" s="108"/>
      <c r="AU57" s="108"/>
      <c r="AV57" s="108"/>
      <c r="AW57" s="108"/>
      <c r="AX57" s="109"/>
      <c r="AY57" s="109"/>
      <c r="AZ57" s="37"/>
    </row>
    <row r="58" spans="1:52" ht="18.600000000000001" thickBot="1" x14ac:dyDescent="0.35">
      <c r="A58" s="110"/>
      <c r="B58" s="111"/>
      <c r="C58" s="112"/>
      <c r="D58" s="324" t="s">
        <v>24</v>
      </c>
      <c r="E58" s="324"/>
      <c r="F58" s="324"/>
      <c r="G58" s="324"/>
      <c r="H58" s="324"/>
      <c r="I58" s="324"/>
      <c r="J58" s="325">
        <f>+C40</f>
        <v>0</v>
      </c>
      <c r="K58" s="326"/>
      <c r="L58" s="37"/>
      <c r="U58" s="110"/>
      <c r="V58" s="111"/>
      <c r="W58" s="110"/>
      <c r="X58" s="111"/>
      <c r="Y58" s="112"/>
      <c r="Z58" s="324" t="s">
        <v>24</v>
      </c>
      <c r="AA58" s="324"/>
      <c r="AB58" s="324"/>
      <c r="AC58" s="324"/>
      <c r="AD58" s="324"/>
      <c r="AE58" s="324"/>
      <c r="AF58" s="325">
        <f>+Y40</f>
        <v>0</v>
      </c>
      <c r="AG58" s="326"/>
      <c r="AH58" s="37"/>
      <c r="AO58" s="110"/>
      <c r="AP58" s="111"/>
      <c r="AQ58" s="112"/>
      <c r="AR58" s="324" t="s">
        <v>24</v>
      </c>
      <c r="AS58" s="324"/>
      <c r="AT58" s="324"/>
      <c r="AU58" s="324"/>
      <c r="AV58" s="324"/>
      <c r="AW58" s="324"/>
      <c r="AX58" s="325">
        <f>+AQ40</f>
        <v>0</v>
      </c>
      <c r="AY58" s="326"/>
      <c r="AZ58" s="37"/>
    </row>
    <row r="59" spans="1:52" ht="15.6" x14ac:dyDescent="0.3">
      <c r="A59" s="308" t="str">
        <f>IF(E121&lt;=J58,"","ERREUR ! Le montant des acomptes payés dépasse la valeur du marché objectif DGD" )</f>
        <v/>
      </c>
      <c r="B59" s="308"/>
      <c r="C59" s="308"/>
      <c r="D59" s="308"/>
      <c r="E59" s="308"/>
      <c r="F59" s="308"/>
      <c r="G59" s="308"/>
      <c r="H59" s="308"/>
      <c r="I59" s="308"/>
      <c r="J59" s="308"/>
      <c r="K59" s="308"/>
      <c r="L59" s="234"/>
      <c r="U59" s="308" t="e">
        <f>IF(Y121&lt;=AD58,"","ERREUR ! Le montant des acomptes payés dépasse la valeur du marché objectif DGD" )</f>
        <v>#VALUE!</v>
      </c>
      <c r="V59" s="308"/>
      <c r="W59" s="308"/>
      <c r="X59" s="308"/>
      <c r="Y59" s="308"/>
      <c r="Z59" s="308"/>
      <c r="AA59" s="308"/>
      <c r="AB59" s="308"/>
      <c r="AC59" s="308"/>
      <c r="AD59" s="308"/>
      <c r="AE59" s="308"/>
      <c r="AF59" s="234"/>
      <c r="AG59"/>
      <c r="AH59" s="234"/>
      <c r="AO59" s="308" t="str">
        <f>IF(AS121&lt;=AX58,"","ERREUR ! Le montant des acomptes payés dépasse la valeur du marché objectif DGD" )</f>
        <v/>
      </c>
      <c r="AP59" s="308"/>
      <c r="AQ59" s="308"/>
      <c r="AR59" s="308"/>
      <c r="AS59" s="308"/>
      <c r="AT59" s="308"/>
      <c r="AU59" s="308"/>
      <c r="AV59" s="308"/>
      <c r="AW59" s="308"/>
      <c r="AX59" s="308"/>
      <c r="AY59" s="308"/>
      <c r="AZ59" s="234"/>
    </row>
    <row r="60" spans="1:52" x14ac:dyDescent="0.3">
      <c r="A60" s="37"/>
      <c r="B60" s="88"/>
      <c r="C60" s="37"/>
      <c r="D60" s="37"/>
      <c r="E60" s="37"/>
      <c r="F60" s="37"/>
      <c r="G60" s="37"/>
      <c r="H60" s="37"/>
      <c r="I60" s="37"/>
      <c r="J60" s="37"/>
      <c r="K60" s="37"/>
      <c r="L60" s="37"/>
      <c r="U60" s="37"/>
      <c r="V60" s="88"/>
      <c r="W60" s="37"/>
      <c r="X60" s="88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O60" s="37"/>
      <c r="AP60" s="88"/>
      <c r="AQ60" s="37"/>
      <c r="AR60" s="37"/>
      <c r="AS60" s="37"/>
      <c r="AT60" s="37"/>
      <c r="AU60" s="37"/>
      <c r="AV60" s="37"/>
      <c r="AW60" s="37"/>
      <c r="AX60" s="37"/>
      <c r="AY60" s="37"/>
      <c r="AZ60" s="37"/>
    </row>
    <row r="61" spans="1:52" x14ac:dyDescent="0.3">
      <c r="A61" s="37"/>
      <c r="B61" s="88"/>
      <c r="C61" s="37"/>
      <c r="D61" s="37"/>
      <c r="E61" s="37"/>
      <c r="F61" s="37"/>
      <c r="G61" s="37"/>
      <c r="H61" s="309"/>
      <c r="I61" s="309"/>
      <c r="J61" s="309"/>
      <c r="K61" s="309"/>
      <c r="L61" s="309"/>
      <c r="U61" s="37"/>
      <c r="V61" s="88"/>
      <c r="W61" s="37"/>
      <c r="X61" s="88"/>
      <c r="Y61" s="37"/>
      <c r="Z61" s="37"/>
      <c r="AA61" s="37"/>
      <c r="AB61" s="37"/>
      <c r="AC61" s="37"/>
      <c r="AD61" s="309"/>
      <c r="AE61" s="309"/>
      <c r="AF61" s="309"/>
      <c r="AG61" s="309"/>
      <c r="AH61" s="309"/>
      <c r="AO61" s="37"/>
      <c r="AP61" s="88"/>
      <c r="AQ61" s="37"/>
      <c r="AR61" s="37"/>
      <c r="AS61" s="37"/>
      <c r="AT61" s="37"/>
      <c r="AU61" s="37"/>
      <c r="AV61" s="309"/>
      <c r="AW61" s="309"/>
      <c r="AX61" s="309"/>
      <c r="AY61" s="309"/>
      <c r="AZ61" s="309"/>
    </row>
    <row r="62" spans="1:52" x14ac:dyDescent="0.3">
      <c r="A62" s="37"/>
      <c r="B62" s="88"/>
      <c r="C62" s="310"/>
      <c r="D62" s="310"/>
      <c r="E62" s="37"/>
      <c r="F62" s="37"/>
      <c r="G62" s="37"/>
      <c r="H62" s="309"/>
      <c r="I62" s="309"/>
      <c r="J62" s="309"/>
      <c r="K62" s="309"/>
      <c r="L62" s="309"/>
      <c r="U62" s="37"/>
      <c r="V62" s="88"/>
      <c r="W62" s="37"/>
      <c r="X62" s="88"/>
      <c r="Y62" s="310"/>
      <c r="Z62" s="310"/>
      <c r="AA62" s="37"/>
      <c r="AB62" s="37"/>
      <c r="AC62" s="37"/>
      <c r="AD62" s="309"/>
      <c r="AE62" s="309"/>
      <c r="AF62" s="309"/>
      <c r="AG62" s="309"/>
      <c r="AH62" s="309"/>
      <c r="AO62" s="37"/>
      <c r="AP62" s="88"/>
      <c r="AQ62" s="310"/>
      <c r="AR62" s="310"/>
      <c r="AS62" s="37"/>
      <c r="AT62" s="37"/>
      <c r="AU62" s="37"/>
      <c r="AV62" s="309"/>
      <c r="AW62" s="309"/>
      <c r="AX62" s="309"/>
      <c r="AY62" s="309"/>
      <c r="AZ62" s="309"/>
    </row>
    <row r="63" spans="1:52" x14ac:dyDescent="0.3">
      <c r="A63" s="37"/>
      <c r="B63" s="88"/>
      <c r="C63" s="310"/>
      <c r="D63" s="310"/>
      <c r="E63" s="37"/>
      <c r="F63" s="37"/>
      <c r="G63" s="37"/>
      <c r="H63" s="309"/>
      <c r="I63" s="309"/>
      <c r="J63" s="309"/>
      <c r="K63" s="309"/>
      <c r="L63" s="309"/>
      <c r="U63" s="37"/>
      <c r="V63" s="88"/>
      <c r="W63" s="37"/>
      <c r="X63" s="88"/>
      <c r="Y63" s="310"/>
      <c r="Z63" s="310"/>
      <c r="AA63" s="37"/>
      <c r="AB63" s="37"/>
      <c r="AC63" s="37"/>
      <c r="AD63" s="309"/>
      <c r="AE63" s="309"/>
      <c r="AF63" s="309"/>
      <c r="AG63" s="309"/>
      <c r="AH63" s="309"/>
      <c r="AO63" s="37"/>
      <c r="AP63" s="88"/>
      <c r="AQ63" s="310"/>
      <c r="AR63" s="310"/>
      <c r="AS63" s="37"/>
      <c r="AT63" s="37"/>
      <c r="AU63" s="37"/>
      <c r="AV63" s="309"/>
      <c r="AW63" s="309"/>
      <c r="AX63" s="309"/>
      <c r="AY63" s="309"/>
      <c r="AZ63" s="309"/>
    </row>
    <row r="64" spans="1:52" x14ac:dyDescent="0.3">
      <c r="A64" s="18"/>
      <c r="B64" s="19"/>
      <c r="C64" s="18"/>
      <c r="D64" s="18"/>
      <c r="E64" s="18"/>
      <c r="F64" s="37"/>
      <c r="G64" s="37"/>
      <c r="H64" s="113" t="s">
        <v>25</v>
      </c>
      <c r="I64" s="18"/>
      <c r="J64" s="18"/>
      <c r="K64" s="18"/>
      <c r="L64" s="18"/>
      <c r="U64" s="18"/>
      <c r="V64" s="257"/>
      <c r="W64" s="18"/>
      <c r="X64" s="257"/>
      <c r="Y64" s="18"/>
      <c r="Z64" s="18"/>
      <c r="AA64" s="18"/>
      <c r="AB64" s="37"/>
      <c r="AC64" s="37"/>
      <c r="AD64" s="113" t="s">
        <v>25</v>
      </c>
      <c r="AE64" s="18"/>
      <c r="AF64" s="18"/>
      <c r="AG64" s="18"/>
      <c r="AH64" s="18"/>
      <c r="AO64" s="18"/>
      <c r="AP64" s="257"/>
      <c r="AQ64" s="18"/>
      <c r="AR64" s="18"/>
      <c r="AS64" s="18"/>
      <c r="AT64" s="37"/>
      <c r="AU64" s="37"/>
      <c r="AV64" s="113" t="s">
        <v>25</v>
      </c>
      <c r="AW64" s="18"/>
      <c r="AX64" s="18"/>
      <c r="AY64" s="18"/>
      <c r="AZ64" s="18"/>
    </row>
    <row r="65" spans="1:52" x14ac:dyDescent="0.3">
      <c r="A65" s="18"/>
      <c r="B65" s="19"/>
      <c r="C65" s="18"/>
      <c r="D65" s="18"/>
      <c r="E65" s="18"/>
      <c r="F65" s="37"/>
      <c r="G65" s="37"/>
      <c r="H65" s="114" t="s">
        <v>26</v>
      </c>
      <c r="I65" s="18"/>
      <c r="J65" s="18"/>
      <c r="K65" s="18"/>
      <c r="L65" s="18"/>
      <c r="U65" s="18"/>
      <c r="V65" s="257"/>
      <c r="W65" s="18"/>
      <c r="X65" s="257"/>
      <c r="Y65" s="18"/>
      <c r="Z65" s="18"/>
      <c r="AA65" s="18"/>
      <c r="AB65" s="37"/>
      <c r="AC65" s="37"/>
      <c r="AD65" s="114" t="s">
        <v>26</v>
      </c>
      <c r="AE65" s="18"/>
      <c r="AF65" s="18"/>
      <c r="AG65" s="18"/>
      <c r="AH65" s="18"/>
      <c r="AO65" s="18"/>
      <c r="AP65" s="257"/>
      <c r="AQ65" s="18"/>
      <c r="AR65" s="18"/>
      <c r="AS65" s="18"/>
      <c r="AT65" s="37"/>
      <c r="AU65" s="37"/>
      <c r="AV65" s="114" t="s">
        <v>26</v>
      </c>
      <c r="AW65" s="18"/>
      <c r="AX65" s="18"/>
      <c r="AY65" s="18"/>
      <c r="AZ65" s="18"/>
    </row>
    <row r="66" spans="1:52" x14ac:dyDescent="0.3">
      <c r="A66" s="115" t="s">
        <v>27</v>
      </c>
      <c r="B66" s="19"/>
      <c r="C66" s="18"/>
      <c r="D66" s="18" t="s">
        <v>70</v>
      </c>
      <c r="E66" s="18"/>
      <c r="F66" s="37"/>
      <c r="G66" s="37"/>
      <c r="H66" s="18"/>
      <c r="I66" s="116"/>
      <c r="J66" s="116"/>
      <c r="K66" s="116"/>
      <c r="L66" s="116"/>
      <c r="U66" s="115" t="s">
        <v>27</v>
      </c>
      <c r="V66" s="257"/>
      <c r="W66" s="115" t="s">
        <v>27</v>
      </c>
      <c r="X66" s="257"/>
      <c r="Y66" s="18"/>
      <c r="Z66" s="18" t="s">
        <v>70</v>
      </c>
      <c r="AA66" s="18"/>
      <c r="AB66" s="37"/>
      <c r="AC66" s="37"/>
      <c r="AD66" s="18"/>
      <c r="AE66" s="116"/>
      <c r="AF66" s="116"/>
      <c r="AG66" s="116"/>
      <c r="AH66" s="116"/>
      <c r="AO66" s="115" t="s">
        <v>27</v>
      </c>
      <c r="AP66" s="257"/>
      <c r="AQ66" s="18"/>
      <c r="AR66" s="18" t="s">
        <v>70</v>
      </c>
      <c r="AS66" s="18"/>
      <c r="AT66" s="37"/>
      <c r="AU66" s="37"/>
      <c r="AV66" s="18"/>
      <c r="AW66" s="116"/>
      <c r="AX66" s="116"/>
      <c r="AY66" s="116"/>
      <c r="AZ66" s="116"/>
    </row>
    <row r="67" spans="1:52" ht="14.4" customHeight="1" x14ac:dyDescent="0.3">
      <c r="A67" s="18"/>
      <c r="B67" s="19"/>
      <c r="C67" s="18"/>
      <c r="D67" s="18" t="s">
        <v>28</v>
      </c>
      <c r="E67" s="18"/>
      <c r="F67" s="37"/>
      <c r="G67" s="37"/>
      <c r="H67" s="311"/>
      <c r="I67" s="311"/>
      <c r="J67" s="311"/>
      <c r="K67" s="311"/>
      <c r="L67" s="311"/>
      <c r="U67" s="18"/>
      <c r="V67" s="257"/>
      <c r="W67" s="18"/>
      <c r="X67" s="257"/>
      <c r="Y67" s="18"/>
      <c r="Z67" s="18" t="s">
        <v>28</v>
      </c>
      <c r="AA67" s="18"/>
      <c r="AB67" s="37"/>
      <c r="AC67" s="37"/>
      <c r="AD67" s="311" t="s">
        <v>71</v>
      </c>
      <c r="AE67" s="311"/>
      <c r="AF67" s="311"/>
      <c r="AG67" s="311"/>
      <c r="AH67" s="311"/>
      <c r="AO67" s="18"/>
      <c r="AP67" s="257"/>
      <c r="AQ67" s="18"/>
      <c r="AR67" s="18" t="s">
        <v>28</v>
      </c>
      <c r="AS67" s="18"/>
      <c r="AT67" s="37"/>
      <c r="AU67" s="37"/>
      <c r="AV67" s="311" t="s">
        <v>71</v>
      </c>
      <c r="AW67" s="311"/>
      <c r="AX67" s="311"/>
      <c r="AY67" s="311"/>
      <c r="AZ67" s="311"/>
    </row>
    <row r="68" spans="1:52" x14ac:dyDescent="0.3">
      <c r="A68" s="18"/>
      <c r="B68" s="19"/>
      <c r="C68" s="18"/>
      <c r="D68" s="18" t="s">
        <v>29</v>
      </c>
      <c r="E68" s="18"/>
      <c r="F68" s="37"/>
      <c r="G68" s="37"/>
      <c r="H68" s="311"/>
      <c r="I68" s="311"/>
      <c r="J68" s="311"/>
      <c r="K68" s="311"/>
      <c r="L68" s="311"/>
      <c r="U68" s="18"/>
      <c r="V68" s="257"/>
      <c r="W68" s="18"/>
      <c r="X68" s="257"/>
      <c r="Y68" s="18"/>
      <c r="Z68" s="18" t="s">
        <v>29</v>
      </c>
      <c r="AA68" s="18"/>
      <c r="AB68" s="37"/>
      <c r="AC68" s="37"/>
      <c r="AD68" s="311"/>
      <c r="AE68" s="311"/>
      <c r="AF68" s="311"/>
      <c r="AG68" s="311"/>
      <c r="AH68" s="311"/>
      <c r="AO68" s="18"/>
      <c r="AP68" s="257"/>
      <c r="AQ68" s="18"/>
      <c r="AR68" s="18" t="s">
        <v>29</v>
      </c>
      <c r="AS68" s="18"/>
      <c r="AT68" s="37"/>
      <c r="AU68" s="37"/>
      <c r="AV68" s="311"/>
      <c r="AW68" s="311"/>
      <c r="AX68" s="311"/>
      <c r="AY68" s="311"/>
      <c r="AZ68" s="311"/>
    </row>
    <row r="69" spans="1:52" x14ac:dyDescent="0.3">
      <c r="A69" s="18"/>
      <c r="B69" s="19"/>
      <c r="C69" s="18"/>
      <c r="D69" s="18"/>
      <c r="E69" s="18"/>
      <c r="F69" s="37"/>
      <c r="G69" s="37"/>
      <c r="H69" s="311"/>
      <c r="I69" s="311"/>
      <c r="J69" s="311"/>
      <c r="K69" s="311"/>
      <c r="L69" s="311"/>
      <c r="U69" s="18"/>
      <c r="V69" s="257"/>
      <c r="W69" s="18"/>
      <c r="X69" s="257"/>
      <c r="Y69" s="18"/>
      <c r="Z69" s="18"/>
      <c r="AA69" s="18"/>
      <c r="AB69" s="37"/>
      <c r="AC69" s="37"/>
      <c r="AD69" s="311"/>
      <c r="AE69" s="311"/>
      <c r="AF69" s="311"/>
      <c r="AG69" s="311"/>
      <c r="AH69" s="311"/>
      <c r="AO69" s="18"/>
      <c r="AP69" s="257"/>
      <c r="AQ69" s="18"/>
      <c r="AR69" s="18"/>
      <c r="AS69" s="18"/>
      <c r="AT69" s="37"/>
      <c r="AU69" s="37"/>
      <c r="AV69" s="311"/>
      <c r="AW69" s="311"/>
      <c r="AX69" s="311"/>
      <c r="AY69" s="311"/>
      <c r="AZ69" s="311"/>
    </row>
    <row r="70" spans="1:52" x14ac:dyDescent="0.3">
      <c r="A70" s="18"/>
      <c r="B70" s="19"/>
      <c r="C70" s="18"/>
      <c r="D70" s="18"/>
      <c r="E70" s="18"/>
      <c r="F70" s="37"/>
      <c r="G70" s="37"/>
      <c r="H70" s="311"/>
      <c r="I70" s="311"/>
      <c r="J70" s="311"/>
      <c r="K70" s="311"/>
      <c r="L70" s="311"/>
      <c r="U70" s="18"/>
      <c r="V70" s="257"/>
      <c r="W70" s="18"/>
      <c r="X70" s="257"/>
      <c r="Y70" s="18"/>
      <c r="Z70" s="18"/>
      <c r="AA70" s="18"/>
      <c r="AB70" s="37"/>
      <c r="AC70" s="37"/>
      <c r="AD70" s="311"/>
      <c r="AE70" s="311"/>
      <c r="AF70" s="311"/>
      <c r="AG70" s="311"/>
      <c r="AH70" s="311"/>
      <c r="AO70" s="18"/>
      <c r="AP70" s="257"/>
      <c r="AQ70" s="18"/>
      <c r="AR70" s="18"/>
      <c r="AS70" s="18"/>
      <c r="AT70" s="37"/>
      <c r="AU70" s="37"/>
      <c r="AV70" s="311"/>
      <c r="AW70" s="311"/>
      <c r="AX70" s="311"/>
      <c r="AY70" s="311"/>
      <c r="AZ70" s="311"/>
    </row>
    <row r="71" spans="1:52" x14ac:dyDescent="0.3">
      <c r="A71" s="37"/>
      <c r="B71" s="88"/>
      <c r="C71" s="37"/>
      <c r="D71" s="37"/>
      <c r="E71" s="37"/>
      <c r="F71" s="37"/>
      <c r="G71" s="37"/>
      <c r="H71" s="117"/>
      <c r="I71" s="117"/>
      <c r="J71" s="117"/>
      <c r="K71" s="117"/>
      <c r="L71" s="117"/>
      <c r="U71" s="37"/>
      <c r="V71" s="88"/>
      <c r="W71" s="37"/>
      <c r="X71" s="88"/>
      <c r="Y71" s="37"/>
      <c r="Z71" s="37"/>
      <c r="AA71" s="37"/>
      <c r="AB71" s="37"/>
      <c r="AC71" s="37"/>
      <c r="AD71" s="117"/>
      <c r="AE71" s="117"/>
      <c r="AF71" s="117"/>
      <c r="AG71" s="117"/>
      <c r="AH71" s="117"/>
      <c r="AO71" s="37"/>
      <c r="AP71" s="88"/>
      <c r="AQ71" s="37"/>
      <c r="AR71" s="37"/>
      <c r="AS71" s="37"/>
      <c r="AT71" s="37"/>
      <c r="AU71" s="37"/>
      <c r="AV71" s="117"/>
      <c r="AW71" s="117"/>
      <c r="AX71" s="117"/>
      <c r="AY71" s="117"/>
      <c r="AZ71" s="117"/>
    </row>
    <row r="72" spans="1:52" x14ac:dyDescent="0.3">
      <c r="A72" s="37"/>
      <c r="B72" s="88"/>
      <c r="C72" s="37"/>
      <c r="D72" s="37"/>
      <c r="E72" s="37"/>
      <c r="F72" s="37"/>
      <c r="G72" s="37"/>
      <c r="H72" s="117"/>
      <c r="I72" s="117"/>
      <c r="J72" s="117"/>
      <c r="K72" s="117"/>
      <c r="L72" s="117"/>
      <c r="U72" s="37"/>
      <c r="V72" s="88"/>
      <c r="W72" s="37"/>
      <c r="X72" s="88"/>
      <c r="Y72" s="37"/>
      <c r="Z72" s="37"/>
      <c r="AA72" s="37"/>
      <c r="AB72" s="37"/>
      <c r="AC72" s="37"/>
      <c r="AD72" s="117"/>
      <c r="AE72" s="117"/>
      <c r="AF72" s="117"/>
      <c r="AG72" s="117"/>
      <c r="AH72" s="117"/>
      <c r="AO72" s="37"/>
      <c r="AP72" s="88"/>
      <c r="AQ72" s="37"/>
      <c r="AR72" s="37"/>
      <c r="AS72" s="37"/>
      <c r="AT72" s="37"/>
      <c r="AU72" s="37"/>
      <c r="AV72" s="117"/>
      <c r="AW72" s="117"/>
      <c r="AX72" s="117"/>
      <c r="AY72" s="117"/>
      <c r="AZ72" s="117"/>
    </row>
    <row r="73" spans="1:52" x14ac:dyDescent="0.3">
      <c r="A73" s="18"/>
      <c r="B73" s="19"/>
      <c r="C73" s="18"/>
      <c r="D73" s="18"/>
      <c r="E73" s="18"/>
      <c r="F73" s="18"/>
      <c r="G73" s="18"/>
      <c r="H73" s="18"/>
      <c r="I73" s="18"/>
      <c r="J73" s="18"/>
      <c r="K73" s="18"/>
      <c r="L73" s="18"/>
      <c r="U73" s="18"/>
      <c r="V73" s="257"/>
      <c r="W73" s="18"/>
      <c r="X73" s="257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O73" s="18"/>
      <c r="AP73" s="257"/>
      <c r="AQ73" s="18"/>
      <c r="AR73" s="18"/>
      <c r="AS73" s="18"/>
      <c r="AT73" s="18"/>
      <c r="AU73" s="18"/>
      <c r="AV73" s="18"/>
      <c r="AW73" s="18"/>
      <c r="AX73" s="18"/>
      <c r="AY73" s="18"/>
      <c r="AZ73" s="18"/>
    </row>
    <row r="74" spans="1:52" x14ac:dyDescent="0.3">
      <c r="A74" s="18"/>
      <c r="B74" s="19"/>
      <c r="C74" s="18"/>
      <c r="D74" s="18"/>
      <c r="E74" s="18"/>
      <c r="F74" s="18"/>
      <c r="G74" s="18"/>
      <c r="H74" s="18"/>
      <c r="I74" s="18"/>
      <c r="J74" s="18"/>
      <c r="K74" s="18"/>
      <c r="L74" s="18"/>
      <c r="U74" s="18"/>
      <c r="V74" s="257"/>
      <c r="W74" s="18"/>
      <c r="X74" s="257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O74" s="18"/>
      <c r="AP74" s="257"/>
      <c r="AQ74" s="18"/>
      <c r="AR74" s="18"/>
      <c r="AS74" s="18"/>
      <c r="AT74" s="18"/>
      <c r="AU74" s="18"/>
      <c r="AV74" s="18"/>
      <c r="AW74" s="18"/>
      <c r="AX74" s="18"/>
      <c r="AY74" s="18"/>
      <c r="AZ74" s="18"/>
    </row>
    <row r="75" spans="1:52" x14ac:dyDescent="0.3">
      <c r="A75" s="18"/>
      <c r="B75" s="19"/>
      <c r="C75" s="18"/>
      <c r="D75" s="18"/>
      <c r="E75" s="18"/>
      <c r="F75" s="18"/>
      <c r="G75" s="18"/>
      <c r="H75" s="18"/>
      <c r="J75" s="18"/>
      <c r="K75" s="18"/>
      <c r="U75" s="18"/>
      <c r="V75" s="257"/>
      <c r="W75" s="18"/>
      <c r="X75" s="257"/>
      <c r="Y75" s="18"/>
      <c r="Z75" s="18"/>
      <c r="AA75" s="18"/>
      <c r="AB75" s="18"/>
      <c r="AC75" s="18"/>
      <c r="AD75" s="18"/>
      <c r="AF75" s="18"/>
      <c r="AG75" s="18"/>
      <c r="AO75" s="18"/>
      <c r="AP75" s="257"/>
      <c r="AQ75" s="18"/>
      <c r="AR75" s="18"/>
      <c r="AS75" s="18"/>
      <c r="AT75" s="18"/>
      <c r="AU75" s="18"/>
      <c r="AV75" s="18"/>
      <c r="AX75" s="18"/>
      <c r="AY75" s="18"/>
    </row>
    <row r="76" spans="1:52" ht="18" x14ac:dyDescent="0.35">
      <c r="A76" s="18"/>
      <c r="B76" s="19"/>
      <c r="C76" s="18"/>
      <c r="D76" s="18"/>
      <c r="E76" s="18"/>
      <c r="F76" s="18"/>
      <c r="G76" s="18"/>
      <c r="H76" s="18"/>
      <c r="J76" s="18"/>
      <c r="L76" s="20"/>
      <c r="U76" s="18"/>
      <c r="V76" s="257"/>
      <c r="W76" s="18"/>
      <c r="X76" s="257"/>
      <c r="Y76" s="18"/>
      <c r="Z76" s="18"/>
      <c r="AA76" s="18"/>
      <c r="AB76" s="18"/>
      <c r="AC76" s="18"/>
      <c r="AD76" s="18"/>
      <c r="AF76" s="18"/>
      <c r="AH76" s="20"/>
      <c r="AO76" s="18"/>
      <c r="AP76" s="257"/>
      <c r="AQ76" s="18"/>
      <c r="AR76" s="18"/>
      <c r="AS76" s="18"/>
      <c r="AT76" s="18"/>
      <c r="AU76" s="18"/>
      <c r="AV76" s="18"/>
      <c r="AX76" s="18"/>
      <c r="AZ76" s="20"/>
    </row>
    <row r="77" spans="1:52" ht="21" x14ac:dyDescent="0.3">
      <c r="A77" s="18"/>
      <c r="B77" s="19"/>
      <c r="C77" s="18"/>
      <c r="D77" s="18"/>
      <c r="E77" s="18"/>
      <c r="F77" s="18"/>
      <c r="G77" s="18"/>
      <c r="H77" s="18"/>
      <c r="I77" s="312"/>
      <c r="J77" s="312"/>
      <c r="K77" s="313" t="str">
        <f>IF(J8&lt;&gt;"",J8,"")</f>
        <v/>
      </c>
      <c r="L77" s="313"/>
      <c r="U77" s="18"/>
      <c r="V77" s="257"/>
      <c r="W77" s="18"/>
      <c r="X77" s="257"/>
      <c r="Y77" s="18"/>
      <c r="Z77" s="18"/>
      <c r="AA77" s="18"/>
      <c r="AB77" s="18"/>
      <c r="AC77" s="18"/>
      <c r="AD77" s="18"/>
      <c r="AE77" s="312"/>
      <c r="AF77" s="312"/>
      <c r="AG77" s="313" t="str">
        <f>IF(AF8&lt;&gt;"",AF8,"")</f>
        <v/>
      </c>
      <c r="AH77" s="313"/>
      <c r="AO77" s="18"/>
      <c r="AP77" s="257"/>
      <c r="AQ77" s="18"/>
      <c r="AR77" s="18"/>
      <c r="AS77" s="18"/>
      <c r="AT77" s="18"/>
      <c r="AU77" s="18"/>
      <c r="AV77" s="18"/>
      <c r="AW77" s="312"/>
      <c r="AX77" s="312"/>
      <c r="AY77" s="313" t="str">
        <f>IF(AX8&lt;&gt;"",AX8,"")</f>
        <v/>
      </c>
      <c r="AZ77" s="313"/>
    </row>
    <row r="78" spans="1:52" ht="15.6" x14ac:dyDescent="0.3">
      <c r="A78" s="18"/>
      <c r="B78" s="19"/>
      <c r="C78" s="18"/>
      <c r="D78" s="18"/>
      <c r="E78" s="18"/>
      <c r="F78" s="18"/>
      <c r="G78" s="18"/>
      <c r="H78" s="18"/>
      <c r="I78" s="52"/>
      <c r="J78" s="52"/>
      <c r="K78" s="313" t="str">
        <f>IF(J9&lt;&gt;"",J9,"")</f>
        <v/>
      </c>
      <c r="L78" s="313"/>
      <c r="U78" s="18"/>
      <c r="V78" s="257"/>
      <c r="W78" s="18"/>
      <c r="X78" s="257"/>
      <c r="Y78" s="18"/>
      <c r="Z78" s="18"/>
      <c r="AA78" s="18"/>
      <c r="AB78" s="18"/>
      <c r="AC78" s="18"/>
      <c r="AD78" s="18"/>
      <c r="AE78" s="52"/>
      <c r="AF78" s="52"/>
      <c r="AG78" s="313" t="str">
        <f>IF(AF9&lt;&gt;"",AF9,"")</f>
        <v/>
      </c>
      <c r="AH78" s="313"/>
      <c r="AO78" s="18"/>
      <c r="AP78" s="257"/>
      <c r="AQ78" s="18"/>
      <c r="AR78" s="18"/>
      <c r="AS78" s="18"/>
      <c r="AT78" s="18"/>
      <c r="AU78" s="18"/>
      <c r="AV78" s="18"/>
      <c r="AW78" s="52"/>
      <c r="AX78" s="52"/>
      <c r="AY78" s="313" t="str">
        <f>IF(AX9&lt;&gt;"",AX9,"")</f>
        <v/>
      </c>
      <c r="AZ78" s="313"/>
    </row>
    <row r="79" spans="1:52" x14ac:dyDescent="0.3">
      <c r="B79" s="19"/>
      <c r="D79" s="18"/>
      <c r="E79" s="18"/>
      <c r="F79" s="18"/>
      <c r="G79" s="18"/>
      <c r="H79" s="18"/>
      <c r="I79" s="18"/>
      <c r="J79" s="18"/>
      <c r="K79" s="18"/>
      <c r="L79" s="18"/>
      <c r="V79" s="257"/>
      <c r="X79" s="257"/>
      <c r="Z79" s="18"/>
      <c r="AA79" s="18"/>
      <c r="AB79" s="18"/>
      <c r="AC79" s="18"/>
      <c r="AD79" s="18"/>
      <c r="AE79" s="18"/>
      <c r="AF79" s="18"/>
      <c r="AG79" s="18"/>
      <c r="AH79" s="18"/>
      <c r="AP79" s="257"/>
      <c r="AR79" s="18"/>
      <c r="AS79" s="18"/>
      <c r="AT79" s="18"/>
      <c r="AU79" s="18"/>
      <c r="AV79" s="18"/>
      <c r="AW79" s="18"/>
      <c r="AX79" s="18"/>
      <c r="AY79" s="18"/>
      <c r="AZ79" s="18"/>
    </row>
    <row r="80" spans="1:52" x14ac:dyDescent="0.3">
      <c r="A80" s="18"/>
      <c r="B80" s="19"/>
      <c r="C80" s="18"/>
      <c r="D80" s="18"/>
      <c r="E80" s="18"/>
      <c r="F80" s="18"/>
      <c r="G80" s="18"/>
      <c r="H80" s="18"/>
      <c r="I80" s="18"/>
      <c r="J80" s="18"/>
      <c r="K80" s="18"/>
      <c r="L80" s="18"/>
      <c r="U80" s="18"/>
      <c r="V80" s="257"/>
      <c r="W80" s="18"/>
      <c r="X80" s="257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O80" s="18"/>
      <c r="AP80" s="257"/>
      <c r="AQ80" s="18"/>
      <c r="AR80" s="18"/>
      <c r="AS80" s="18"/>
      <c r="AT80" s="18"/>
      <c r="AU80" s="18"/>
      <c r="AV80" s="18"/>
      <c r="AW80" s="18"/>
      <c r="AX80" s="18"/>
      <c r="AY80" s="18"/>
      <c r="AZ80" s="18"/>
    </row>
    <row r="81" spans="1:52" ht="15" thickBot="1" x14ac:dyDescent="0.35">
      <c r="A81" s="332"/>
      <c r="B81" s="332"/>
      <c r="C81" s="332"/>
      <c r="D81" s="332"/>
      <c r="E81" s="332"/>
      <c r="F81" s="332"/>
      <c r="G81" s="332"/>
      <c r="H81" s="332"/>
      <c r="I81" s="332"/>
      <c r="J81" s="332"/>
      <c r="K81" s="332"/>
      <c r="L81" s="332"/>
      <c r="U81" s="332"/>
      <c r="V81" s="332"/>
      <c r="W81" s="332"/>
      <c r="X81" s="332"/>
      <c r="Y81" s="332"/>
      <c r="Z81" s="332"/>
      <c r="AA81" s="332"/>
      <c r="AB81" s="332"/>
      <c r="AC81" s="332"/>
      <c r="AD81" s="332"/>
      <c r="AE81" s="332"/>
      <c r="AF81" s="332"/>
      <c r="AG81"/>
      <c r="AH81"/>
      <c r="AO81" s="332"/>
      <c r="AP81" s="332"/>
      <c r="AQ81" s="332"/>
      <c r="AR81" s="332"/>
      <c r="AS81" s="332"/>
      <c r="AT81" s="332"/>
      <c r="AU81" s="332"/>
      <c r="AV81" s="332"/>
      <c r="AW81" s="332"/>
      <c r="AX81" s="332"/>
      <c r="AY81" s="332"/>
      <c r="AZ81" s="332"/>
    </row>
    <row r="82" spans="1:52" ht="17.399999999999999" x14ac:dyDescent="0.3">
      <c r="A82" s="333" t="s">
        <v>79</v>
      </c>
      <c r="B82" s="334"/>
      <c r="C82" s="334"/>
      <c r="D82" s="334"/>
      <c r="E82" s="334"/>
      <c r="F82" s="334"/>
      <c r="G82" s="334"/>
      <c r="H82" s="334"/>
      <c r="I82" s="334"/>
      <c r="J82" s="334"/>
      <c r="K82" s="334"/>
      <c r="L82" s="335"/>
      <c r="O82" s="9" t="s">
        <v>72</v>
      </c>
      <c r="P82" s="10"/>
      <c r="Q82" s="10"/>
      <c r="R82" s="11"/>
      <c r="U82" s="383" t="s">
        <v>30</v>
      </c>
      <c r="V82" s="384"/>
      <c r="W82" s="384"/>
      <c r="X82" s="384"/>
      <c r="Y82" s="384"/>
      <c r="Z82" s="384"/>
      <c r="AA82" s="384"/>
      <c r="AB82" s="384"/>
      <c r="AC82" s="384"/>
      <c r="AD82" s="384"/>
      <c r="AE82" s="384"/>
      <c r="AF82" s="385"/>
      <c r="AG82"/>
      <c r="AH82"/>
      <c r="AO82" s="383" t="s">
        <v>30</v>
      </c>
      <c r="AP82" s="384"/>
      <c r="AQ82" s="384"/>
      <c r="AR82" s="384"/>
      <c r="AS82" s="384"/>
      <c r="AT82" s="384"/>
      <c r="AU82" s="384"/>
      <c r="AV82" s="384"/>
      <c r="AW82" s="384"/>
      <c r="AX82" s="384"/>
      <c r="AY82" s="384"/>
      <c r="AZ82" s="385"/>
    </row>
    <row r="83" spans="1:52" ht="18" thickBot="1" x14ac:dyDescent="0.35">
      <c r="A83" s="336">
        <f>H13</f>
        <v>0</v>
      </c>
      <c r="B83" s="337"/>
      <c r="C83" s="337"/>
      <c r="D83" s="337"/>
      <c r="E83" s="337"/>
      <c r="F83" s="337"/>
      <c r="G83" s="337"/>
      <c r="H83" s="337"/>
      <c r="I83" s="337"/>
      <c r="J83" s="337"/>
      <c r="K83" s="337"/>
      <c r="L83" s="338"/>
      <c r="O83" s="12" t="s">
        <v>58</v>
      </c>
      <c r="P83" s="1"/>
      <c r="Q83" s="1"/>
      <c r="R83" s="13"/>
      <c r="U83" s="386">
        <f>AB13</f>
        <v>0</v>
      </c>
      <c r="V83" s="387"/>
      <c r="W83" s="387"/>
      <c r="X83" s="387"/>
      <c r="Y83" s="387"/>
      <c r="Z83" s="387"/>
      <c r="AA83" s="387"/>
      <c r="AB83" s="387"/>
      <c r="AC83" s="387"/>
      <c r="AD83" s="387"/>
      <c r="AE83" s="387"/>
      <c r="AF83" s="388"/>
      <c r="AG83"/>
      <c r="AH83"/>
      <c r="AO83" s="386">
        <f>AV13</f>
        <v>0</v>
      </c>
      <c r="AP83" s="387"/>
      <c r="AQ83" s="387"/>
      <c r="AR83" s="387"/>
      <c r="AS83" s="387"/>
      <c r="AT83" s="387"/>
      <c r="AU83" s="387"/>
      <c r="AV83" s="387"/>
      <c r="AW83" s="387"/>
      <c r="AX83" s="387"/>
      <c r="AY83" s="387"/>
      <c r="AZ83" s="388"/>
    </row>
    <row r="84" spans="1:52" ht="15" thickTop="1" x14ac:dyDescent="0.3">
      <c r="A84" s="118"/>
      <c r="B84" s="88"/>
      <c r="C84" s="37"/>
      <c r="D84" s="37"/>
      <c r="E84" s="37"/>
      <c r="F84" s="37"/>
      <c r="G84" s="37"/>
      <c r="H84" s="37"/>
      <c r="I84" s="37"/>
      <c r="J84" s="37"/>
      <c r="K84" s="37"/>
      <c r="L84" s="235"/>
      <c r="O84" s="12" t="s">
        <v>73</v>
      </c>
      <c r="P84" s="1"/>
      <c r="Q84" s="1"/>
      <c r="R84" s="13"/>
      <c r="U84" s="118"/>
      <c r="V84" s="88"/>
      <c r="W84" s="118"/>
      <c r="X84" s="88"/>
      <c r="Y84" s="37"/>
      <c r="Z84" s="37"/>
      <c r="AA84" s="37"/>
      <c r="AB84" s="37"/>
      <c r="AC84" s="37"/>
      <c r="AD84" s="37"/>
      <c r="AE84" s="37"/>
      <c r="AF84" s="37"/>
      <c r="AG84" s="37"/>
      <c r="AH84" s="235"/>
      <c r="AO84" s="118"/>
      <c r="AP84" s="88"/>
      <c r="AQ84" s="37"/>
      <c r="AR84" s="37"/>
      <c r="AS84" s="37"/>
      <c r="AT84" s="37"/>
      <c r="AU84" s="37"/>
      <c r="AV84" s="37"/>
      <c r="AW84" s="37"/>
      <c r="AX84" s="37"/>
      <c r="AY84" s="37"/>
      <c r="AZ84" s="235"/>
    </row>
    <row r="85" spans="1:52" x14ac:dyDescent="0.3">
      <c r="A85" s="118"/>
      <c r="B85" s="88"/>
      <c r="C85" s="37"/>
      <c r="D85" s="37"/>
      <c r="E85" s="37"/>
      <c r="F85" s="37"/>
      <c r="G85" s="37"/>
      <c r="H85" s="37"/>
      <c r="I85" s="37"/>
      <c r="J85" s="37"/>
      <c r="K85" s="37"/>
      <c r="L85" s="235"/>
      <c r="O85" s="12" t="s">
        <v>74</v>
      </c>
      <c r="P85" s="1"/>
      <c r="Q85" s="1"/>
      <c r="R85" s="13"/>
      <c r="U85" s="118"/>
      <c r="V85" s="88"/>
      <c r="W85" s="118"/>
      <c r="X85" s="88"/>
      <c r="Y85" s="37"/>
      <c r="Z85" s="37"/>
      <c r="AA85" s="37"/>
      <c r="AB85" s="37"/>
      <c r="AC85" s="37"/>
      <c r="AD85" s="37"/>
      <c r="AE85" s="37"/>
      <c r="AF85" s="37"/>
      <c r="AG85" s="37"/>
      <c r="AH85" s="235"/>
      <c r="AO85" s="118"/>
      <c r="AP85" s="88"/>
      <c r="AQ85" s="37"/>
      <c r="AR85" s="37"/>
      <c r="AS85" s="37"/>
      <c r="AT85" s="37"/>
      <c r="AU85" s="37"/>
      <c r="AV85" s="37"/>
      <c r="AW85" s="37"/>
      <c r="AX85" s="37"/>
      <c r="AY85" s="37"/>
      <c r="AZ85" s="235"/>
    </row>
    <row r="86" spans="1:52" ht="18" x14ac:dyDescent="0.3">
      <c r="A86" s="339" t="s">
        <v>31</v>
      </c>
      <c r="B86" s="340"/>
      <c r="C86" s="119" t="s">
        <v>82</v>
      </c>
      <c r="D86" s="120"/>
      <c r="E86" s="45"/>
      <c r="F86" s="45"/>
      <c r="G86" s="121" t="s">
        <v>32</v>
      </c>
      <c r="H86" s="122"/>
      <c r="I86" s="123">
        <v>1</v>
      </c>
      <c r="J86" s="45"/>
      <c r="K86" s="124"/>
      <c r="L86" s="236"/>
      <c r="O86" s="12" t="s">
        <v>75</v>
      </c>
      <c r="P86" s="1"/>
      <c r="Q86" s="1"/>
      <c r="R86" s="13"/>
      <c r="U86" s="339" t="s">
        <v>31</v>
      </c>
      <c r="V86" s="340"/>
      <c r="W86" s="339" t="s">
        <v>31</v>
      </c>
      <c r="X86" s="340"/>
      <c r="Y86" s="119" t="s">
        <v>77</v>
      </c>
      <c r="Z86" s="120"/>
      <c r="AA86" s="45"/>
      <c r="AB86" s="45"/>
      <c r="AC86" s="121" t="s">
        <v>32</v>
      </c>
      <c r="AD86" s="122"/>
      <c r="AE86" s="123">
        <v>2</v>
      </c>
      <c r="AF86" s="45"/>
      <c r="AG86" s="124"/>
      <c r="AH86" s="236"/>
      <c r="AO86" s="339" t="s">
        <v>31</v>
      </c>
      <c r="AP86" s="340"/>
      <c r="AQ86" s="119" t="s">
        <v>77</v>
      </c>
      <c r="AR86" s="120"/>
      <c r="AS86" s="45"/>
      <c r="AT86" s="45"/>
      <c r="AU86" s="121" t="s">
        <v>32</v>
      </c>
      <c r="AV86" s="122"/>
      <c r="AW86" s="123">
        <v>3</v>
      </c>
      <c r="AX86" s="45"/>
      <c r="AY86" s="124"/>
      <c r="AZ86" s="236"/>
    </row>
    <row r="87" spans="1:52" ht="20.399999999999999" x14ac:dyDescent="0.3">
      <c r="A87" s="339" t="s">
        <v>33</v>
      </c>
      <c r="B87" s="340"/>
      <c r="C87" s="125" t="str">
        <f>J7</f>
        <v>XXX</v>
      </c>
      <c r="D87" s="126"/>
      <c r="E87" s="45"/>
      <c r="F87" s="45"/>
      <c r="G87" s="127" t="s">
        <v>34</v>
      </c>
      <c r="H87" s="122"/>
      <c r="I87" s="128"/>
      <c r="J87" s="45"/>
      <c r="K87" s="129"/>
      <c r="L87" s="237"/>
      <c r="O87" s="14" t="s">
        <v>79</v>
      </c>
      <c r="P87" s="1"/>
      <c r="Q87" s="1"/>
      <c r="R87" s="13"/>
      <c r="U87" s="339" t="s">
        <v>33</v>
      </c>
      <c r="V87" s="340"/>
      <c r="W87" s="339" t="s">
        <v>33</v>
      </c>
      <c r="X87" s="340"/>
      <c r="Y87" s="125" t="str">
        <f>AF7</f>
        <v>XXX</v>
      </c>
      <c r="Z87" s="126"/>
      <c r="AA87" s="45"/>
      <c r="AB87" s="45"/>
      <c r="AC87" s="127" t="s">
        <v>34</v>
      </c>
      <c r="AD87" s="122"/>
      <c r="AE87" s="128"/>
      <c r="AF87" s="45"/>
      <c r="AG87" s="129"/>
      <c r="AH87" s="237"/>
      <c r="AO87" s="339" t="s">
        <v>33</v>
      </c>
      <c r="AP87" s="340"/>
      <c r="AQ87" s="125" t="str">
        <f>AX7</f>
        <v>XXX</v>
      </c>
      <c r="AR87" s="126"/>
      <c r="AS87" s="45"/>
      <c r="AT87" s="45"/>
      <c r="AU87" s="127" t="s">
        <v>34</v>
      </c>
      <c r="AV87" s="122"/>
      <c r="AW87" s="128"/>
      <c r="AX87" s="45"/>
      <c r="AY87" s="129"/>
      <c r="AZ87" s="237"/>
    </row>
    <row r="88" spans="1:52" ht="18" x14ac:dyDescent="0.3">
      <c r="A88" s="361"/>
      <c r="B88" s="362"/>
      <c r="C88" s="130"/>
      <c r="D88" s="131"/>
      <c r="F88" s="130"/>
      <c r="G88" s="132"/>
      <c r="H88" s="133"/>
      <c r="I88" s="134"/>
      <c r="L88" s="238"/>
      <c r="O88" s="14" t="s">
        <v>76</v>
      </c>
      <c r="P88" s="1"/>
      <c r="Q88" s="1"/>
      <c r="R88" s="13"/>
      <c r="U88" s="361"/>
      <c r="V88" s="362"/>
      <c r="W88" s="361"/>
      <c r="X88" s="362"/>
      <c r="Y88" s="130"/>
      <c r="Z88" s="131"/>
      <c r="AB88" s="130"/>
      <c r="AC88" s="132"/>
      <c r="AD88" s="133"/>
      <c r="AE88" s="134"/>
      <c r="AH88" s="238"/>
      <c r="AO88" s="361"/>
      <c r="AP88" s="362"/>
      <c r="AQ88" s="130"/>
      <c r="AR88" s="131"/>
      <c r="AT88" s="130"/>
      <c r="AU88" s="132"/>
      <c r="AV88" s="133"/>
      <c r="AW88" s="134"/>
      <c r="AZ88" s="238"/>
    </row>
    <row r="89" spans="1:52" ht="18" x14ac:dyDescent="0.3">
      <c r="A89" s="135"/>
      <c r="D89" s="131"/>
      <c r="F89" s="130"/>
      <c r="G89" s="121"/>
      <c r="H89" s="122"/>
      <c r="I89" s="137"/>
      <c r="J89" s="37"/>
      <c r="K89" s="138"/>
      <c r="L89" s="239"/>
      <c r="O89" s="15" t="str">
        <f ca="1">MID(CELL("nomfichier",C82),FIND("]", CELL("nomfichier",C82))+1,32)</f>
        <v>stt1</v>
      </c>
      <c r="P89" s="16"/>
      <c r="Q89" s="16"/>
      <c r="R89" s="17"/>
      <c r="U89" s="135"/>
      <c r="W89" s="135"/>
      <c r="Z89" s="131"/>
      <c r="AB89" s="130"/>
      <c r="AC89" s="121"/>
      <c r="AD89" s="122"/>
      <c r="AE89" s="137"/>
      <c r="AF89" s="37"/>
      <c r="AG89" s="138"/>
      <c r="AH89" s="239"/>
      <c r="AO89" s="135"/>
      <c r="AR89" s="131"/>
      <c r="AT89" s="130"/>
      <c r="AU89" s="121"/>
      <c r="AV89" s="122"/>
      <c r="AW89" s="137"/>
      <c r="AX89" s="37"/>
      <c r="AY89" s="138"/>
      <c r="AZ89" s="239"/>
    </row>
    <row r="90" spans="1:52" ht="18" x14ac:dyDescent="0.3">
      <c r="A90" s="135"/>
      <c r="D90" s="131"/>
      <c r="F90" s="130"/>
      <c r="G90" s="139"/>
      <c r="H90" s="45"/>
      <c r="I90" s="140"/>
      <c r="J90" s="37"/>
      <c r="K90" s="120"/>
      <c r="L90" s="240"/>
      <c r="U90" s="135"/>
      <c r="W90" s="135"/>
      <c r="Z90" s="131"/>
      <c r="AB90" s="130"/>
      <c r="AC90" s="139"/>
      <c r="AD90" s="45"/>
      <c r="AE90" s="140"/>
      <c r="AF90" s="37"/>
      <c r="AG90" s="120"/>
      <c r="AH90" s="240"/>
      <c r="AO90" s="135"/>
      <c r="AR90" s="131"/>
      <c r="AT90" s="130"/>
      <c r="AU90" s="139"/>
      <c r="AV90" s="45"/>
      <c r="AW90" s="140"/>
      <c r="AX90" s="37"/>
      <c r="AY90" s="120"/>
      <c r="AZ90" s="240"/>
    </row>
    <row r="91" spans="1:52" ht="15" thickBot="1" x14ac:dyDescent="0.35">
      <c r="A91" s="118"/>
      <c r="B91" s="88"/>
      <c r="C91" s="141"/>
      <c r="D91" s="141"/>
      <c r="E91" s="37"/>
      <c r="F91" s="37"/>
      <c r="G91" s="37"/>
      <c r="H91" s="37"/>
      <c r="I91" s="37"/>
      <c r="J91" s="37"/>
      <c r="K91" s="37"/>
      <c r="L91" s="235"/>
      <c r="U91" s="118"/>
      <c r="V91" s="88"/>
      <c r="W91" s="118"/>
      <c r="X91" s="88"/>
      <c r="Y91" s="141"/>
      <c r="Z91" s="141"/>
      <c r="AA91" s="37"/>
      <c r="AB91" s="37"/>
      <c r="AC91" s="37"/>
      <c r="AD91" s="37"/>
      <c r="AE91" s="37"/>
      <c r="AF91" s="37"/>
      <c r="AG91" s="37"/>
      <c r="AH91" s="235"/>
      <c r="AO91" s="118"/>
      <c r="AP91" s="88"/>
      <c r="AQ91" s="141"/>
      <c r="AR91" s="141"/>
      <c r="AS91" s="37"/>
      <c r="AT91" s="37"/>
      <c r="AU91" s="37"/>
      <c r="AV91" s="37"/>
      <c r="AW91" s="37"/>
      <c r="AX91" s="37"/>
      <c r="AY91" s="37"/>
      <c r="AZ91" s="235"/>
    </row>
    <row r="92" spans="1:52" ht="16.8" thickTop="1" thickBot="1" x14ac:dyDescent="0.35">
      <c r="A92" s="142" t="s">
        <v>35</v>
      </c>
      <c r="B92" s="143"/>
      <c r="C92" s="363">
        <f>+C7</f>
        <v>0</v>
      </c>
      <c r="D92" s="363"/>
      <c r="E92" s="363"/>
      <c r="F92" s="144"/>
      <c r="G92" s="144"/>
      <c r="H92" s="144"/>
      <c r="I92" s="144"/>
      <c r="J92" s="145"/>
      <c r="K92" s="146" t="s">
        <v>36</v>
      </c>
      <c r="L92" s="241">
        <f>C8</f>
        <v>0</v>
      </c>
      <c r="U92" s="142" t="s">
        <v>35</v>
      </c>
      <c r="V92" s="143"/>
      <c r="W92" s="142" t="s">
        <v>35</v>
      </c>
      <c r="X92" s="143"/>
      <c r="Y92" s="363">
        <f>+Y7</f>
        <v>0</v>
      </c>
      <c r="Z92" s="363"/>
      <c r="AA92" s="363"/>
      <c r="AB92" s="144"/>
      <c r="AC92" s="144"/>
      <c r="AD92" s="144"/>
      <c r="AE92" s="144"/>
      <c r="AF92" s="145"/>
      <c r="AG92" s="146" t="s">
        <v>36</v>
      </c>
      <c r="AH92" s="241">
        <f>Y8</f>
        <v>0</v>
      </c>
      <c r="AO92" s="142" t="s">
        <v>35</v>
      </c>
      <c r="AP92" s="143"/>
      <c r="AQ92" s="363">
        <f>+AQ7</f>
        <v>0</v>
      </c>
      <c r="AR92" s="363"/>
      <c r="AS92" s="363"/>
      <c r="AT92" s="144"/>
      <c r="AU92" s="144"/>
      <c r="AV92" s="144"/>
      <c r="AW92" s="144"/>
      <c r="AX92" s="145"/>
      <c r="AY92" s="146" t="s">
        <v>36</v>
      </c>
      <c r="AZ92" s="241">
        <f>AQ8</f>
        <v>0</v>
      </c>
    </row>
    <row r="93" spans="1:52" ht="16.8" thickTop="1" thickBot="1" x14ac:dyDescent="0.35">
      <c r="A93" s="147"/>
      <c r="B93" s="148"/>
      <c r="C93" s="149"/>
      <c r="D93" s="149"/>
      <c r="E93" s="149"/>
      <c r="F93" s="149"/>
      <c r="G93" s="149"/>
      <c r="H93" s="149"/>
      <c r="I93" s="149"/>
      <c r="J93" s="327" t="s">
        <v>37</v>
      </c>
      <c r="K93" s="328"/>
      <c r="L93" s="242">
        <f>+H40+H18</f>
        <v>0</v>
      </c>
      <c r="U93" s="147"/>
      <c r="V93" s="148"/>
      <c r="W93" s="147"/>
      <c r="X93" s="148"/>
      <c r="Y93" s="261"/>
      <c r="Z93" s="261"/>
      <c r="AA93" s="261"/>
      <c r="AB93" s="261"/>
      <c r="AC93" s="261"/>
      <c r="AD93" s="261"/>
      <c r="AE93" s="261"/>
      <c r="AF93" s="327" t="s">
        <v>37</v>
      </c>
      <c r="AG93" s="328"/>
      <c r="AH93" s="242">
        <f>+AD40+AD18</f>
        <v>0</v>
      </c>
      <c r="AO93" s="147"/>
      <c r="AP93" s="148"/>
      <c r="AQ93" s="261"/>
      <c r="AR93" s="261"/>
      <c r="AS93" s="261"/>
      <c r="AT93" s="261"/>
      <c r="AU93" s="261"/>
      <c r="AV93" s="261"/>
      <c r="AW93" s="261"/>
      <c r="AX93" s="327" t="s">
        <v>37</v>
      </c>
      <c r="AY93" s="328"/>
      <c r="AZ93" s="242">
        <f>+AV40+AV18</f>
        <v>0</v>
      </c>
    </row>
    <row r="94" spans="1:52" ht="16.2" thickTop="1" x14ac:dyDescent="0.3">
      <c r="A94" s="150" t="s">
        <v>38</v>
      </c>
      <c r="B94" s="151" t="str">
        <f>C9</f>
        <v>1</v>
      </c>
      <c r="C94" s="152"/>
      <c r="D94" s="149"/>
      <c r="E94" s="153" t="s">
        <v>39</v>
      </c>
      <c r="F94" s="149"/>
      <c r="G94" s="149"/>
      <c r="H94" s="149"/>
      <c r="I94" s="149"/>
      <c r="J94" s="154"/>
      <c r="K94" s="154"/>
      <c r="L94" s="243"/>
      <c r="U94" s="150" t="s">
        <v>38</v>
      </c>
      <c r="V94" s="151" t="str">
        <f>W9</f>
        <v xml:space="preserve">Lot N° :   </v>
      </c>
      <c r="W94" s="150" t="s">
        <v>38</v>
      </c>
      <c r="X94" s="151" t="str">
        <f>Y9</f>
        <v>1</v>
      </c>
      <c r="Y94" s="152"/>
      <c r="Z94" s="261"/>
      <c r="AA94" s="153" t="s">
        <v>39</v>
      </c>
      <c r="AB94" s="261"/>
      <c r="AC94" s="261"/>
      <c r="AD94" s="261"/>
      <c r="AE94" s="261"/>
      <c r="AF94" s="154"/>
      <c r="AG94" s="154"/>
      <c r="AH94" s="243"/>
      <c r="AO94" s="150" t="s">
        <v>38</v>
      </c>
      <c r="AP94" s="151" t="str">
        <f>AQ9</f>
        <v>1</v>
      </c>
      <c r="AQ94" s="152"/>
      <c r="AR94" s="261"/>
      <c r="AS94" s="153" t="s">
        <v>39</v>
      </c>
      <c r="AT94" s="261"/>
      <c r="AU94" s="261"/>
      <c r="AV94" s="261"/>
      <c r="AW94" s="261"/>
      <c r="AX94" s="154"/>
      <c r="AY94" s="154"/>
      <c r="AZ94" s="243"/>
    </row>
    <row r="95" spans="1:52" ht="15.6" x14ac:dyDescent="0.3">
      <c r="A95" s="150" t="s">
        <v>40</v>
      </c>
      <c r="B95" s="329"/>
      <c r="C95" s="329"/>
      <c r="D95" s="330"/>
      <c r="E95" s="330"/>
      <c r="F95" s="149"/>
      <c r="G95" s="155"/>
      <c r="H95" s="156"/>
      <c r="I95" s="149"/>
      <c r="J95" s="154" t="s">
        <v>41</v>
      </c>
      <c r="K95" s="157"/>
      <c r="L95" s="244">
        <f>+E18</f>
        <v>0</v>
      </c>
      <c r="U95" s="150" t="s">
        <v>40</v>
      </c>
      <c r="V95" s="329"/>
      <c r="W95" s="329"/>
      <c r="X95" s="329"/>
      <c r="Y95" s="329"/>
      <c r="Z95" s="330"/>
      <c r="AA95" s="330"/>
      <c r="AB95" s="261"/>
      <c r="AC95" s="155"/>
      <c r="AD95" s="156"/>
      <c r="AE95" s="261"/>
      <c r="AF95" s="154" t="s">
        <v>41</v>
      </c>
      <c r="AG95" s="157"/>
      <c r="AH95" s="244">
        <f>+AA18</f>
        <v>0</v>
      </c>
      <c r="AO95" s="150" t="s">
        <v>40</v>
      </c>
      <c r="AP95" s="329"/>
      <c r="AQ95" s="329"/>
      <c r="AR95" s="330"/>
      <c r="AS95" s="330"/>
      <c r="AT95" s="261"/>
      <c r="AU95" s="155"/>
      <c r="AV95" s="156"/>
      <c r="AW95" s="261"/>
      <c r="AX95" s="154" t="s">
        <v>41</v>
      </c>
      <c r="AY95" s="157"/>
      <c r="AZ95" s="244">
        <f>+AS18</f>
        <v>0</v>
      </c>
    </row>
    <row r="96" spans="1:52" ht="15.6" x14ac:dyDescent="0.3">
      <c r="A96" s="158"/>
      <c r="B96" s="159"/>
      <c r="D96" s="160"/>
      <c r="E96" s="160"/>
      <c r="F96" s="161"/>
      <c r="G96" s="161"/>
      <c r="H96" s="161"/>
      <c r="J96" s="154" t="s">
        <v>42</v>
      </c>
      <c r="K96" s="157"/>
      <c r="L96" s="244">
        <f>+E40</f>
        <v>0</v>
      </c>
      <c r="U96" s="158"/>
      <c r="V96" s="159"/>
      <c r="W96" s="158"/>
      <c r="X96" s="159"/>
      <c r="Z96" s="160"/>
      <c r="AA96" s="160"/>
      <c r="AB96" s="161"/>
      <c r="AC96" s="161"/>
      <c r="AD96" s="161"/>
      <c r="AF96" s="154" t="s">
        <v>42</v>
      </c>
      <c r="AG96" s="157"/>
      <c r="AH96" s="244">
        <f>+AA40</f>
        <v>0</v>
      </c>
      <c r="AO96" s="158"/>
      <c r="AP96" s="159"/>
      <c r="AR96" s="160"/>
      <c r="AS96" s="160"/>
      <c r="AT96" s="161"/>
      <c r="AU96" s="161"/>
      <c r="AV96" s="161"/>
      <c r="AX96" s="154" t="s">
        <v>42</v>
      </c>
      <c r="AY96" s="157"/>
      <c r="AZ96" s="244">
        <f>+AS40</f>
        <v>0</v>
      </c>
    </row>
    <row r="97" spans="1:52" ht="15.6" x14ac:dyDescent="0.3">
      <c r="A97" s="162"/>
      <c r="B97" s="163"/>
      <c r="D97" s="164"/>
      <c r="E97" s="164"/>
      <c r="F97" s="154"/>
      <c r="G97" s="331"/>
      <c r="H97" s="165"/>
      <c r="I97" s="154"/>
      <c r="J97" s="154" t="s">
        <v>43</v>
      </c>
      <c r="K97" s="157"/>
      <c r="L97" s="245">
        <f>L95+L96</f>
        <v>0</v>
      </c>
      <c r="U97" s="162"/>
      <c r="V97" s="262"/>
      <c r="W97" s="162"/>
      <c r="X97" s="262"/>
      <c r="Z97" s="164"/>
      <c r="AA97" s="164"/>
      <c r="AB97" s="154"/>
      <c r="AC97" s="331"/>
      <c r="AD97" s="165"/>
      <c r="AE97" s="154"/>
      <c r="AF97" s="154" t="s">
        <v>43</v>
      </c>
      <c r="AG97" s="157"/>
      <c r="AH97" s="245">
        <f>AH95+AH96</f>
        <v>0</v>
      </c>
      <c r="AO97" s="162"/>
      <c r="AP97" s="262"/>
      <c r="AR97" s="164"/>
      <c r="AS97" s="164"/>
      <c r="AT97" s="154"/>
      <c r="AU97" s="331"/>
      <c r="AV97" s="165"/>
      <c r="AW97" s="154"/>
      <c r="AX97" s="154" t="s">
        <v>43</v>
      </c>
      <c r="AY97" s="157"/>
      <c r="AZ97" s="245">
        <f>AZ95+AZ96</f>
        <v>0</v>
      </c>
    </row>
    <row r="98" spans="1:52" ht="16.2" thickBot="1" x14ac:dyDescent="0.35">
      <c r="A98" s="162"/>
      <c r="B98" s="163"/>
      <c r="D98" s="166"/>
      <c r="E98" s="166"/>
      <c r="F98" s="154"/>
      <c r="G98" s="331"/>
      <c r="H98" s="165"/>
      <c r="I98" s="154"/>
      <c r="J98" s="154"/>
      <c r="K98" s="157"/>
      <c r="L98" s="246"/>
      <c r="U98" s="162"/>
      <c r="V98" s="262"/>
      <c r="W98" s="162"/>
      <c r="X98" s="262"/>
      <c r="Z98" s="166"/>
      <c r="AA98" s="166"/>
      <c r="AB98" s="154"/>
      <c r="AC98" s="331"/>
      <c r="AD98" s="165"/>
      <c r="AE98" s="154"/>
      <c r="AF98" s="154"/>
      <c r="AG98" s="157"/>
      <c r="AH98" s="246"/>
      <c r="AO98" s="162"/>
      <c r="AP98" s="262"/>
      <c r="AR98" s="166"/>
      <c r="AS98" s="166"/>
      <c r="AT98" s="154"/>
      <c r="AU98" s="331"/>
      <c r="AV98" s="165"/>
      <c r="AW98" s="154"/>
      <c r="AX98" s="154"/>
      <c r="AY98" s="157"/>
      <c r="AZ98" s="246"/>
    </row>
    <row r="99" spans="1:52" ht="15.6" x14ac:dyDescent="0.3">
      <c r="A99" s="341" t="s">
        <v>78</v>
      </c>
      <c r="B99" s="342"/>
      <c r="C99" s="342"/>
      <c r="D99" s="342"/>
      <c r="E99" s="343"/>
      <c r="F99" s="344" t="s">
        <v>44</v>
      </c>
      <c r="G99" s="345"/>
      <c r="H99" s="345"/>
      <c r="I99" s="346"/>
      <c r="J99" s="167" t="s">
        <v>45</v>
      </c>
      <c r="K99" s="167" t="s">
        <v>45</v>
      </c>
      <c r="L99" s="247" t="s">
        <v>45</v>
      </c>
      <c r="U99" s="341"/>
      <c r="V99" s="342"/>
      <c r="W99" s="342"/>
      <c r="X99" s="342"/>
      <c r="Y99" s="343"/>
      <c r="Z99" s="259" t="s">
        <v>44</v>
      </c>
      <c r="AA99" s="260"/>
      <c r="AB99" s="344" t="s">
        <v>44</v>
      </c>
      <c r="AC99" s="345"/>
      <c r="AD99" s="345"/>
      <c r="AE99" s="346"/>
      <c r="AF99" s="167" t="s">
        <v>45</v>
      </c>
      <c r="AG99" s="167" t="s">
        <v>45</v>
      </c>
      <c r="AH99" s="247" t="s">
        <v>45</v>
      </c>
      <c r="AO99" s="341"/>
      <c r="AP99" s="342"/>
      <c r="AQ99" s="342"/>
      <c r="AR99" s="342"/>
      <c r="AS99" s="343"/>
      <c r="AT99" s="344" t="s">
        <v>44</v>
      </c>
      <c r="AU99" s="345"/>
      <c r="AV99" s="345"/>
      <c r="AW99" s="346"/>
      <c r="AX99" s="167" t="s">
        <v>45</v>
      </c>
      <c r="AY99" s="167" t="s">
        <v>45</v>
      </c>
      <c r="AZ99" s="247" t="s">
        <v>45</v>
      </c>
    </row>
    <row r="100" spans="1:52" ht="28.2" thickBot="1" x14ac:dyDescent="0.35">
      <c r="A100" s="168"/>
      <c r="B100" s="169"/>
      <c r="C100" s="170"/>
      <c r="D100" s="171"/>
      <c r="E100" s="172"/>
      <c r="F100" s="347"/>
      <c r="G100" s="348"/>
      <c r="H100" s="348"/>
      <c r="I100" s="349"/>
      <c r="J100" s="173" t="s">
        <v>46</v>
      </c>
      <c r="K100" s="173" t="s">
        <v>47</v>
      </c>
      <c r="L100" s="248" t="s">
        <v>48</v>
      </c>
      <c r="U100" s="168"/>
      <c r="V100" s="169"/>
      <c r="W100" s="168"/>
      <c r="X100" s="169"/>
      <c r="Y100" s="170"/>
      <c r="Z100" s="171"/>
      <c r="AA100" s="172"/>
      <c r="AB100" s="347"/>
      <c r="AC100" s="348"/>
      <c r="AD100" s="348"/>
      <c r="AE100" s="349"/>
      <c r="AF100" s="173" t="s">
        <v>46</v>
      </c>
      <c r="AG100" s="173" t="s">
        <v>47</v>
      </c>
      <c r="AH100" s="248" t="s">
        <v>48</v>
      </c>
      <c r="AO100" s="168"/>
      <c r="AP100" s="169"/>
      <c r="AQ100" s="170"/>
      <c r="AR100" s="171"/>
      <c r="AS100" s="172"/>
      <c r="AT100" s="347"/>
      <c r="AU100" s="348"/>
      <c r="AV100" s="348"/>
      <c r="AW100" s="349"/>
      <c r="AX100" s="173" t="s">
        <v>46</v>
      </c>
      <c r="AY100" s="173" t="s">
        <v>47</v>
      </c>
      <c r="AZ100" s="248" t="s">
        <v>48</v>
      </c>
    </row>
    <row r="101" spans="1:52" ht="16.2" thickTop="1" x14ac:dyDescent="0.3">
      <c r="A101" s="174"/>
      <c r="B101" s="175"/>
      <c r="C101" s="176"/>
      <c r="D101" s="177"/>
      <c r="E101" s="178"/>
      <c r="F101" s="179"/>
      <c r="G101" s="180" t="s">
        <v>49</v>
      </c>
      <c r="H101" s="180"/>
      <c r="I101" s="180"/>
      <c r="J101" s="181"/>
      <c r="K101" s="181"/>
      <c r="L101" s="249">
        <f t="shared" ref="L101:L107" si="3">J101-K101</f>
        <v>0</v>
      </c>
      <c r="U101" s="174"/>
      <c r="V101" s="175"/>
      <c r="W101" s="174"/>
      <c r="X101" s="175"/>
      <c r="Y101" s="176"/>
      <c r="Z101" s="177"/>
      <c r="AA101" s="178"/>
      <c r="AB101" s="179"/>
      <c r="AC101" s="180" t="s">
        <v>49</v>
      </c>
      <c r="AD101" s="180"/>
      <c r="AE101" s="180"/>
      <c r="AF101" s="181"/>
      <c r="AG101" s="181"/>
      <c r="AH101" s="249">
        <f t="shared" ref="AH101:AH107" si="4">AF101-AG101</f>
        <v>0</v>
      </c>
      <c r="AO101" s="174"/>
      <c r="AP101" s="175"/>
      <c r="AQ101" s="176"/>
      <c r="AR101" s="177"/>
      <c r="AS101" s="178"/>
      <c r="AT101" s="179"/>
      <c r="AU101" s="180" t="s">
        <v>49</v>
      </c>
      <c r="AV101" s="180"/>
      <c r="AW101" s="180"/>
      <c r="AX101" s="181"/>
      <c r="AY101" s="181"/>
      <c r="AZ101" s="249">
        <f t="shared" ref="AZ101:AZ107" si="5">AX101-AY101</f>
        <v>0</v>
      </c>
    </row>
    <row r="102" spans="1:52" ht="15.6" x14ac:dyDescent="0.3">
      <c r="A102" s="174"/>
      <c r="B102" s="175"/>
      <c r="C102" s="176"/>
      <c r="D102" s="177"/>
      <c r="E102" s="178"/>
      <c r="F102" s="182"/>
      <c r="G102" s="130" t="s">
        <v>50</v>
      </c>
      <c r="H102" s="130"/>
      <c r="I102" s="130"/>
      <c r="J102" s="183"/>
      <c r="K102" s="183"/>
      <c r="L102" s="250">
        <f t="shared" si="3"/>
        <v>0</v>
      </c>
      <c r="U102" s="174"/>
      <c r="V102" s="175"/>
      <c r="W102" s="174"/>
      <c r="X102" s="175"/>
      <c r="Y102" s="176"/>
      <c r="Z102" s="177"/>
      <c r="AA102" s="178"/>
      <c r="AB102" s="182"/>
      <c r="AC102" s="130" t="s">
        <v>50</v>
      </c>
      <c r="AD102" s="130"/>
      <c r="AE102" s="130"/>
      <c r="AF102" s="183"/>
      <c r="AG102" s="183"/>
      <c r="AH102" s="250">
        <f t="shared" si="4"/>
        <v>0</v>
      </c>
      <c r="AO102" s="174"/>
      <c r="AP102" s="175"/>
      <c r="AQ102" s="176"/>
      <c r="AR102" s="177"/>
      <c r="AS102" s="178"/>
      <c r="AT102" s="182"/>
      <c r="AU102" s="130" t="s">
        <v>50</v>
      </c>
      <c r="AV102" s="130"/>
      <c r="AW102" s="130"/>
      <c r="AX102" s="183"/>
      <c r="AY102" s="183"/>
      <c r="AZ102" s="250">
        <f t="shared" si="5"/>
        <v>0</v>
      </c>
    </row>
    <row r="103" spans="1:52" ht="15.6" x14ac:dyDescent="0.3">
      <c r="A103" s="174"/>
      <c r="B103" s="175"/>
      <c r="C103" s="176"/>
      <c r="D103" s="177"/>
      <c r="E103" s="178"/>
      <c r="F103" s="184"/>
      <c r="G103" s="185"/>
      <c r="H103" s="186"/>
      <c r="I103" s="187" t="s">
        <v>51</v>
      </c>
      <c r="J103" s="2">
        <f>SUM(J101:J102)</f>
        <v>0</v>
      </c>
      <c r="K103" s="2">
        <f>SUM(K101:K102)</f>
        <v>0</v>
      </c>
      <c r="L103" s="2">
        <f t="shared" si="3"/>
        <v>0</v>
      </c>
      <c r="U103" s="174"/>
      <c r="V103" s="175"/>
      <c r="W103" s="174"/>
      <c r="X103" s="175"/>
      <c r="Y103" s="176"/>
      <c r="Z103" s="177"/>
      <c r="AA103" s="178"/>
      <c r="AB103" s="184"/>
      <c r="AC103" s="185"/>
      <c r="AD103" s="186"/>
      <c r="AE103" s="187" t="s">
        <v>51</v>
      </c>
      <c r="AF103" s="2">
        <f>SUM(AF101:AF102)</f>
        <v>0</v>
      </c>
      <c r="AG103" s="2">
        <f>SUM(AG101:AG102)</f>
        <v>0</v>
      </c>
      <c r="AH103" s="2">
        <f t="shared" si="4"/>
        <v>0</v>
      </c>
      <c r="AO103" s="174"/>
      <c r="AP103" s="175"/>
      <c r="AQ103" s="176"/>
      <c r="AR103" s="177"/>
      <c r="AS103" s="178"/>
      <c r="AT103" s="184"/>
      <c r="AU103" s="185"/>
      <c r="AV103" s="186"/>
      <c r="AW103" s="187" t="s">
        <v>51</v>
      </c>
      <c r="AX103" s="2">
        <f>SUM(AX101:AX102)</f>
        <v>0</v>
      </c>
      <c r="AY103" s="2">
        <f>SUM(AY101:AY102)</f>
        <v>0</v>
      </c>
      <c r="AZ103" s="2">
        <f t="shared" si="5"/>
        <v>0</v>
      </c>
    </row>
    <row r="104" spans="1:52" ht="15.6" x14ac:dyDescent="0.3">
      <c r="A104" s="174"/>
      <c r="B104" s="175"/>
      <c r="C104" s="176"/>
      <c r="D104" s="177"/>
      <c r="E104" s="178"/>
      <c r="F104" s="182"/>
      <c r="G104" s="130" t="s">
        <v>52</v>
      </c>
      <c r="H104" s="130"/>
      <c r="I104" s="130"/>
      <c r="J104" s="183"/>
      <c r="K104" s="183"/>
      <c r="L104" s="250">
        <f t="shared" si="3"/>
        <v>0</v>
      </c>
      <c r="U104" s="174"/>
      <c r="V104" s="175"/>
      <c r="W104" s="174"/>
      <c r="X104" s="175"/>
      <c r="Y104" s="176"/>
      <c r="Z104" s="177"/>
      <c r="AA104" s="178"/>
      <c r="AB104" s="182"/>
      <c r="AC104" s="130" t="s">
        <v>52</v>
      </c>
      <c r="AD104" s="130"/>
      <c r="AE104" s="130"/>
      <c r="AF104" s="183"/>
      <c r="AG104" s="183"/>
      <c r="AH104" s="250">
        <f t="shared" si="4"/>
        <v>0</v>
      </c>
      <c r="AO104" s="174"/>
      <c r="AP104" s="175"/>
      <c r="AQ104" s="176"/>
      <c r="AR104" s="177"/>
      <c r="AS104" s="178"/>
      <c r="AT104" s="182"/>
      <c r="AU104" s="130" t="s">
        <v>52</v>
      </c>
      <c r="AV104" s="130"/>
      <c r="AW104" s="130"/>
      <c r="AX104" s="183"/>
      <c r="AY104" s="183"/>
      <c r="AZ104" s="250">
        <f t="shared" si="5"/>
        <v>0</v>
      </c>
    </row>
    <row r="105" spans="1:52" ht="15.6" x14ac:dyDescent="0.3">
      <c r="A105" s="174"/>
      <c r="B105" s="175"/>
      <c r="C105" s="176"/>
      <c r="D105" s="177"/>
      <c r="E105" s="178"/>
      <c r="F105" s="179"/>
      <c r="G105" s="130" t="s">
        <v>53</v>
      </c>
      <c r="H105" s="130"/>
      <c r="I105" s="130"/>
      <c r="J105" s="183"/>
      <c r="K105" s="183"/>
      <c r="L105" s="250">
        <f t="shared" si="3"/>
        <v>0</v>
      </c>
      <c r="U105" s="174"/>
      <c r="V105" s="175"/>
      <c r="W105" s="174"/>
      <c r="X105" s="175"/>
      <c r="Y105" s="176"/>
      <c r="Z105" s="177"/>
      <c r="AA105" s="178"/>
      <c r="AB105" s="179"/>
      <c r="AC105" s="130" t="s">
        <v>53</v>
      </c>
      <c r="AD105" s="130"/>
      <c r="AE105" s="130"/>
      <c r="AF105" s="183"/>
      <c r="AG105" s="183"/>
      <c r="AH105" s="250">
        <f t="shared" si="4"/>
        <v>0</v>
      </c>
      <c r="AO105" s="174"/>
      <c r="AP105" s="175"/>
      <c r="AQ105" s="176"/>
      <c r="AR105" s="177"/>
      <c r="AS105" s="178"/>
      <c r="AT105" s="179"/>
      <c r="AU105" s="130" t="s">
        <v>53</v>
      </c>
      <c r="AV105" s="130"/>
      <c r="AW105" s="130"/>
      <c r="AX105" s="183"/>
      <c r="AY105" s="183"/>
      <c r="AZ105" s="250">
        <f t="shared" si="5"/>
        <v>0</v>
      </c>
    </row>
    <row r="106" spans="1:52" ht="15.6" x14ac:dyDescent="0.3">
      <c r="A106" s="174"/>
      <c r="B106" s="175"/>
      <c r="C106" s="176"/>
      <c r="D106" s="177"/>
      <c r="E106" s="178"/>
      <c r="F106" s="179"/>
      <c r="G106" s="130" t="s">
        <v>54</v>
      </c>
      <c r="H106" s="130"/>
      <c r="I106" s="130"/>
      <c r="J106" s="183"/>
      <c r="K106" s="183"/>
      <c r="L106" s="250">
        <f t="shared" si="3"/>
        <v>0</v>
      </c>
      <c r="U106" s="174"/>
      <c r="V106" s="175"/>
      <c r="W106" s="174"/>
      <c r="X106" s="175"/>
      <c r="Y106" s="176"/>
      <c r="Z106" s="177"/>
      <c r="AA106" s="178"/>
      <c r="AB106" s="179"/>
      <c r="AC106" s="130" t="s">
        <v>54</v>
      </c>
      <c r="AD106" s="130"/>
      <c r="AE106" s="130"/>
      <c r="AF106" s="183"/>
      <c r="AG106" s="183"/>
      <c r="AH106" s="250">
        <f t="shared" si="4"/>
        <v>0</v>
      </c>
      <c r="AO106" s="174"/>
      <c r="AP106" s="175"/>
      <c r="AQ106" s="176"/>
      <c r="AR106" s="177"/>
      <c r="AS106" s="178"/>
      <c r="AT106" s="179"/>
      <c r="AU106" s="130" t="s">
        <v>54</v>
      </c>
      <c r="AV106" s="130"/>
      <c r="AW106" s="130"/>
      <c r="AX106" s="183"/>
      <c r="AY106" s="183"/>
      <c r="AZ106" s="250">
        <f t="shared" si="5"/>
        <v>0</v>
      </c>
    </row>
    <row r="107" spans="1:52" ht="15.6" x14ac:dyDescent="0.3">
      <c r="A107" s="174"/>
      <c r="B107" s="175"/>
      <c r="C107" s="176"/>
      <c r="D107" s="177"/>
      <c r="E107" s="178"/>
      <c r="F107" s="179"/>
      <c r="G107" s="130" t="s">
        <v>55</v>
      </c>
      <c r="H107" s="130"/>
      <c r="I107" s="130"/>
      <c r="J107" s="183"/>
      <c r="K107" s="183"/>
      <c r="L107" s="250">
        <f t="shared" si="3"/>
        <v>0</v>
      </c>
      <c r="U107" s="174"/>
      <c r="V107" s="175"/>
      <c r="W107" s="174"/>
      <c r="X107" s="175"/>
      <c r="Y107" s="176"/>
      <c r="Z107" s="177"/>
      <c r="AA107" s="178"/>
      <c r="AB107" s="179"/>
      <c r="AC107" s="130" t="s">
        <v>55</v>
      </c>
      <c r="AD107" s="130"/>
      <c r="AE107" s="130"/>
      <c r="AF107" s="183"/>
      <c r="AG107" s="183"/>
      <c r="AH107" s="250">
        <f t="shared" si="4"/>
        <v>0</v>
      </c>
      <c r="AO107" s="174"/>
      <c r="AP107" s="175"/>
      <c r="AQ107" s="176"/>
      <c r="AR107" s="177"/>
      <c r="AS107" s="178"/>
      <c r="AT107" s="179"/>
      <c r="AU107" s="130" t="s">
        <v>55</v>
      </c>
      <c r="AV107" s="130"/>
      <c r="AW107" s="130"/>
      <c r="AX107" s="183"/>
      <c r="AY107" s="183"/>
      <c r="AZ107" s="250">
        <f t="shared" si="5"/>
        <v>0</v>
      </c>
    </row>
    <row r="108" spans="1:52" ht="15.6" x14ac:dyDescent="0.3">
      <c r="A108" s="174"/>
      <c r="B108" s="175"/>
      <c r="C108" s="176"/>
      <c r="D108" s="177"/>
      <c r="E108" s="178"/>
      <c r="F108" s="184"/>
      <c r="G108" s="185"/>
      <c r="H108" s="186"/>
      <c r="I108" s="188" t="s">
        <v>56</v>
      </c>
      <c r="J108" s="2">
        <f>SUM(J103:J107)</f>
        <v>0</v>
      </c>
      <c r="K108" s="2">
        <f>SUM(K103:K107)</f>
        <v>0</v>
      </c>
      <c r="L108" s="2">
        <f>SUM(L103:L107)</f>
        <v>0</v>
      </c>
      <c r="U108" s="174"/>
      <c r="V108" s="175"/>
      <c r="W108" s="174"/>
      <c r="X108" s="175"/>
      <c r="Y108" s="176"/>
      <c r="Z108" s="177"/>
      <c r="AA108" s="178"/>
      <c r="AB108" s="184"/>
      <c r="AC108" s="185"/>
      <c r="AD108" s="186"/>
      <c r="AE108" s="188" t="s">
        <v>56</v>
      </c>
      <c r="AF108" s="2">
        <f>SUM(AF103:AF107)</f>
        <v>0</v>
      </c>
      <c r="AG108" s="2">
        <f>SUM(AG103:AG107)</f>
        <v>0</v>
      </c>
      <c r="AH108" s="2">
        <f>SUM(AH103:AH107)</f>
        <v>0</v>
      </c>
      <c r="AO108" s="174"/>
      <c r="AP108" s="175"/>
      <c r="AQ108" s="176"/>
      <c r="AR108" s="177"/>
      <c r="AS108" s="178"/>
      <c r="AT108" s="184"/>
      <c r="AU108" s="185"/>
      <c r="AV108" s="186"/>
      <c r="AW108" s="188" t="s">
        <v>56</v>
      </c>
      <c r="AX108" s="2">
        <f>SUM(AX103:AX107)</f>
        <v>0</v>
      </c>
      <c r="AY108" s="2">
        <f>SUM(AY103:AY107)</f>
        <v>0</v>
      </c>
      <c r="AZ108" s="2">
        <f>SUM(AZ103:AZ107)</f>
        <v>0</v>
      </c>
    </row>
    <row r="109" spans="1:52" ht="15.6" x14ac:dyDescent="0.3">
      <c r="A109" s="174"/>
      <c r="B109" s="175"/>
      <c r="C109" s="176"/>
      <c r="D109" s="177"/>
      <c r="E109" s="178"/>
      <c r="F109" s="179"/>
      <c r="G109" s="130" t="s">
        <v>57</v>
      </c>
      <c r="H109" s="130"/>
      <c r="I109" s="130" t="s">
        <v>58</v>
      </c>
      <c r="J109" s="189">
        <f>IF(I109="oui",J108*0.05,0)</f>
        <v>0</v>
      </c>
      <c r="K109" s="189">
        <f>IF(I109="oui",K108*0.05,0)</f>
        <v>0</v>
      </c>
      <c r="L109" s="189">
        <f>J109-K109</f>
        <v>0</v>
      </c>
      <c r="U109" s="174"/>
      <c r="V109" s="175"/>
      <c r="W109" s="174"/>
      <c r="X109" s="175"/>
      <c r="Y109" s="176"/>
      <c r="Z109" s="177"/>
      <c r="AA109" s="178"/>
      <c r="AB109" s="179"/>
      <c r="AC109" s="130" t="s">
        <v>57</v>
      </c>
      <c r="AD109" s="130"/>
      <c r="AE109" s="130" t="s">
        <v>58</v>
      </c>
      <c r="AF109" s="189">
        <f>IF(AE109="oui",AF108*0.05,0)</f>
        <v>0</v>
      </c>
      <c r="AG109" s="189">
        <f>IF(AE109="oui",AG108*0.05,0)</f>
        <v>0</v>
      </c>
      <c r="AH109" s="189">
        <f>AF109-AG109</f>
        <v>0</v>
      </c>
      <c r="AO109" s="174"/>
      <c r="AP109" s="175"/>
      <c r="AQ109" s="176"/>
      <c r="AR109" s="177"/>
      <c r="AS109" s="178"/>
      <c r="AT109" s="179"/>
      <c r="AU109" s="130" t="s">
        <v>57</v>
      </c>
      <c r="AV109" s="130"/>
      <c r="AW109" s="130" t="s">
        <v>58</v>
      </c>
      <c r="AX109" s="189">
        <f>IF(AW109="oui",AX108*0.05,0)</f>
        <v>0</v>
      </c>
      <c r="AY109" s="189">
        <f>IF(AW109="oui",AY108*0.05,0)</f>
        <v>0</v>
      </c>
      <c r="AZ109" s="189">
        <f>AX109-AY109</f>
        <v>0</v>
      </c>
    </row>
    <row r="110" spans="1:52" ht="15.6" x14ac:dyDescent="0.3">
      <c r="A110" s="174"/>
      <c r="B110" s="175"/>
      <c r="C110" s="176"/>
      <c r="D110" s="177"/>
      <c r="E110" s="178"/>
      <c r="F110" s="130"/>
      <c r="G110" s="130" t="s">
        <v>59</v>
      </c>
      <c r="H110" s="130"/>
      <c r="I110" s="190"/>
      <c r="J110" s="183"/>
      <c r="K110" s="183"/>
      <c r="L110" s="250">
        <f t="shared" ref="L110:L120" si="6">+J110-K110</f>
        <v>0</v>
      </c>
      <c r="U110" s="174"/>
      <c r="V110" s="175"/>
      <c r="W110" s="174"/>
      <c r="X110" s="175"/>
      <c r="Y110" s="176"/>
      <c r="Z110" s="177"/>
      <c r="AA110" s="178"/>
      <c r="AB110" s="130"/>
      <c r="AC110" s="130" t="s">
        <v>59</v>
      </c>
      <c r="AD110" s="130"/>
      <c r="AE110" s="190"/>
      <c r="AF110" s="183"/>
      <c r="AG110" s="183"/>
      <c r="AH110" s="250">
        <f t="shared" ref="AH110:AH120" si="7">+AF110-AG110</f>
        <v>0</v>
      </c>
      <c r="AO110" s="174"/>
      <c r="AP110" s="175"/>
      <c r="AQ110" s="176"/>
      <c r="AR110" s="177"/>
      <c r="AS110" s="178"/>
      <c r="AT110" s="130"/>
      <c r="AU110" s="130" t="s">
        <v>59</v>
      </c>
      <c r="AV110" s="130"/>
      <c r="AW110" s="190"/>
      <c r="AX110" s="183"/>
      <c r="AY110" s="183"/>
      <c r="AZ110" s="250">
        <f t="shared" ref="AZ110:AZ120" si="8">+AX110-AY110</f>
        <v>0</v>
      </c>
    </row>
    <row r="111" spans="1:52" ht="15.6" x14ac:dyDescent="0.3">
      <c r="A111" s="174"/>
      <c r="B111" s="175"/>
      <c r="C111" s="176"/>
      <c r="D111" s="177"/>
      <c r="E111" s="178"/>
      <c r="F111" s="130"/>
      <c r="G111" s="191" t="s">
        <v>18</v>
      </c>
      <c r="H111" s="83"/>
      <c r="I111" s="130"/>
      <c r="J111" s="183"/>
      <c r="K111" s="183">
        <v>0</v>
      </c>
      <c r="L111" s="250">
        <f t="shared" si="6"/>
        <v>0</v>
      </c>
      <c r="U111" s="174"/>
      <c r="V111" s="175"/>
      <c r="W111" s="174"/>
      <c r="X111" s="175"/>
      <c r="Y111" s="176"/>
      <c r="Z111" s="177"/>
      <c r="AA111" s="178"/>
      <c r="AB111" s="130"/>
      <c r="AC111" s="191" t="s">
        <v>18</v>
      </c>
      <c r="AD111" s="83"/>
      <c r="AE111" s="130"/>
      <c r="AF111" s="183"/>
      <c r="AG111" s="183">
        <v>0</v>
      </c>
      <c r="AH111" s="250">
        <f t="shared" si="7"/>
        <v>0</v>
      </c>
      <c r="AO111" s="174"/>
      <c r="AP111" s="175"/>
      <c r="AQ111" s="176"/>
      <c r="AR111" s="177"/>
      <c r="AS111" s="178"/>
      <c r="AT111" s="130"/>
      <c r="AU111" s="191" t="s">
        <v>18</v>
      </c>
      <c r="AV111" s="83"/>
      <c r="AW111" s="130"/>
      <c r="AX111" s="183"/>
      <c r="AY111" s="183">
        <v>0</v>
      </c>
      <c r="AZ111" s="250">
        <f t="shared" si="8"/>
        <v>0</v>
      </c>
    </row>
    <row r="112" spans="1:52" ht="15.6" x14ac:dyDescent="0.3">
      <c r="A112" s="174"/>
      <c r="B112" s="175"/>
      <c r="C112" s="176"/>
      <c r="D112" s="177"/>
      <c r="E112" s="178"/>
      <c r="F112" s="130"/>
      <c r="G112" s="191" t="s">
        <v>19</v>
      </c>
      <c r="H112" s="83"/>
      <c r="I112" s="130"/>
      <c r="J112" s="183"/>
      <c r="K112" s="183">
        <v>0</v>
      </c>
      <c r="L112" s="250">
        <f t="shared" si="6"/>
        <v>0</v>
      </c>
      <c r="U112" s="174"/>
      <c r="V112" s="175"/>
      <c r="W112" s="174"/>
      <c r="X112" s="175"/>
      <c r="Y112" s="176"/>
      <c r="Z112" s="177"/>
      <c r="AA112" s="178"/>
      <c r="AB112" s="130"/>
      <c r="AC112" s="191" t="s">
        <v>19</v>
      </c>
      <c r="AD112" s="83"/>
      <c r="AE112" s="130"/>
      <c r="AF112" s="183"/>
      <c r="AG112" s="183">
        <v>0</v>
      </c>
      <c r="AH112" s="250">
        <f t="shared" si="7"/>
        <v>0</v>
      </c>
      <c r="AO112" s="174"/>
      <c r="AP112" s="175"/>
      <c r="AQ112" s="176"/>
      <c r="AR112" s="177"/>
      <c r="AS112" s="178"/>
      <c r="AT112" s="130"/>
      <c r="AU112" s="191" t="s">
        <v>19</v>
      </c>
      <c r="AV112" s="83"/>
      <c r="AW112" s="130"/>
      <c r="AX112" s="183"/>
      <c r="AY112" s="183">
        <v>0</v>
      </c>
      <c r="AZ112" s="250">
        <f t="shared" si="8"/>
        <v>0</v>
      </c>
    </row>
    <row r="113" spans="1:52" ht="15.6" x14ac:dyDescent="0.3">
      <c r="A113" s="174"/>
      <c r="B113" s="175"/>
      <c r="C113" s="176"/>
      <c r="D113" s="177"/>
      <c r="E113" s="178"/>
      <c r="F113" s="130"/>
      <c r="G113" s="191" t="s">
        <v>20</v>
      </c>
      <c r="H113" s="83"/>
      <c r="I113" s="130"/>
      <c r="J113" s="183">
        <f>K57</f>
        <v>0</v>
      </c>
      <c r="K113" s="183">
        <v>0</v>
      </c>
      <c r="L113" s="250">
        <f t="shared" si="6"/>
        <v>0</v>
      </c>
      <c r="U113" s="174"/>
      <c r="V113" s="175"/>
      <c r="W113" s="174"/>
      <c r="X113" s="175"/>
      <c r="Y113" s="176"/>
      <c r="Z113" s="177"/>
      <c r="AA113" s="178"/>
      <c r="AB113" s="130"/>
      <c r="AC113" s="191" t="s">
        <v>20</v>
      </c>
      <c r="AD113" s="83"/>
      <c r="AE113" s="130"/>
      <c r="AF113" s="183">
        <f>AG57</f>
        <v>0</v>
      </c>
      <c r="AG113" s="183">
        <v>0</v>
      </c>
      <c r="AH113" s="250">
        <f t="shared" si="7"/>
        <v>0</v>
      </c>
      <c r="AO113" s="174"/>
      <c r="AP113" s="175"/>
      <c r="AQ113" s="176"/>
      <c r="AR113" s="177"/>
      <c r="AS113" s="178"/>
      <c r="AT113" s="130"/>
      <c r="AU113" s="191" t="s">
        <v>20</v>
      </c>
      <c r="AV113" s="83"/>
      <c r="AW113" s="130"/>
      <c r="AX113" s="183">
        <f>AY57</f>
        <v>0</v>
      </c>
      <c r="AY113" s="183">
        <v>0</v>
      </c>
      <c r="AZ113" s="250">
        <f t="shared" si="8"/>
        <v>0</v>
      </c>
    </row>
    <row r="114" spans="1:52" ht="15.6" x14ac:dyDescent="0.3">
      <c r="A114" s="174"/>
      <c r="B114" s="175"/>
      <c r="C114" s="176"/>
      <c r="D114" s="177"/>
      <c r="E114" s="178"/>
      <c r="F114" s="130"/>
      <c r="G114" s="191" t="s">
        <v>69</v>
      </c>
      <c r="H114" s="83"/>
      <c r="I114" s="130"/>
      <c r="J114" s="183"/>
      <c r="K114" s="183">
        <v>0</v>
      </c>
      <c r="L114" s="250">
        <f t="shared" si="6"/>
        <v>0</v>
      </c>
      <c r="U114" s="174"/>
      <c r="V114" s="175"/>
      <c r="W114" s="174"/>
      <c r="X114" s="175"/>
      <c r="Y114" s="176"/>
      <c r="Z114" s="177"/>
      <c r="AA114" s="178"/>
      <c r="AB114" s="130"/>
      <c r="AC114" s="191" t="s">
        <v>69</v>
      </c>
      <c r="AD114" s="83"/>
      <c r="AE114" s="130"/>
      <c r="AF114" s="183"/>
      <c r="AG114" s="183">
        <v>0</v>
      </c>
      <c r="AH114" s="250">
        <f t="shared" si="7"/>
        <v>0</v>
      </c>
      <c r="AO114" s="174"/>
      <c r="AP114" s="175"/>
      <c r="AQ114" s="176"/>
      <c r="AR114" s="177"/>
      <c r="AS114" s="178"/>
      <c r="AT114" s="130"/>
      <c r="AU114" s="191" t="s">
        <v>69</v>
      </c>
      <c r="AV114" s="83"/>
      <c r="AW114" s="130"/>
      <c r="AX114" s="183"/>
      <c r="AY114" s="183">
        <v>0</v>
      </c>
      <c r="AZ114" s="250">
        <f t="shared" si="8"/>
        <v>0</v>
      </c>
    </row>
    <row r="115" spans="1:52" ht="15.6" x14ac:dyDescent="0.3">
      <c r="A115" s="174"/>
      <c r="B115" s="175"/>
      <c r="C115" s="176"/>
      <c r="D115" s="177"/>
      <c r="E115" s="178"/>
      <c r="F115" s="130"/>
      <c r="G115" s="192" t="s">
        <v>21</v>
      </c>
      <c r="H115" s="83"/>
      <c r="I115" s="130"/>
      <c r="J115" s="183"/>
      <c r="K115" s="183">
        <v>0</v>
      </c>
      <c r="L115" s="250">
        <f t="shared" si="6"/>
        <v>0</v>
      </c>
      <c r="U115" s="174"/>
      <c r="V115" s="175"/>
      <c r="W115" s="174"/>
      <c r="X115" s="175"/>
      <c r="Y115" s="176"/>
      <c r="Z115" s="177"/>
      <c r="AA115" s="178"/>
      <c r="AB115" s="130"/>
      <c r="AC115" s="192" t="s">
        <v>21</v>
      </c>
      <c r="AD115" s="83"/>
      <c r="AE115" s="130"/>
      <c r="AF115" s="183"/>
      <c r="AG115" s="183">
        <v>0</v>
      </c>
      <c r="AH115" s="250">
        <f t="shared" si="7"/>
        <v>0</v>
      </c>
      <c r="AO115" s="174"/>
      <c r="AP115" s="175"/>
      <c r="AQ115" s="176"/>
      <c r="AR115" s="177"/>
      <c r="AS115" s="178"/>
      <c r="AT115" s="130"/>
      <c r="AU115" s="192" t="s">
        <v>21</v>
      </c>
      <c r="AV115" s="83"/>
      <c r="AW115" s="130"/>
      <c r="AX115" s="183"/>
      <c r="AY115" s="183">
        <v>0</v>
      </c>
      <c r="AZ115" s="250">
        <f t="shared" si="8"/>
        <v>0</v>
      </c>
    </row>
    <row r="116" spans="1:52" ht="15.6" x14ac:dyDescent="0.3">
      <c r="A116" s="174"/>
      <c r="B116" s="175"/>
      <c r="C116" s="176"/>
      <c r="D116" s="177"/>
      <c r="E116" s="178"/>
      <c r="F116" s="130"/>
      <c r="G116" s="193" t="s">
        <v>22</v>
      </c>
      <c r="H116" s="83"/>
      <c r="I116" s="130"/>
      <c r="J116" s="183"/>
      <c r="K116" s="183">
        <v>0</v>
      </c>
      <c r="L116" s="250">
        <f t="shared" si="6"/>
        <v>0</v>
      </c>
      <c r="U116" s="174"/>
      <c r="V116" s="175"/>
      <c r="W116" s="174"/>
      <c r="X116" s="175"/>
      <c r="Y116" s="176"/>
      <c r="Z116" s="177"/>
      <c r="AA116" s="178"/>
      <c r="AB116" s="130"/>
      <c r="AC116" s="193" t="s">
        <v>22</v>
      </c>
      <c r="AD116" s="83"/>
      <c r="AE116" s="130"/>
      <c r="AF116" s="183"/>
      <c r="AG116" s="183">
        <v>0</v>
      </c>
      <c r="AH116" s="250">
        <f t="shared" si="7"/>
        <v>0</v>
      </c>
      <c r="AO116" s="174"/>
      <c r="AP116" s="175"/>
      <c r="AQ116" s="176"/>
      <c r="AR116" s="177"/>
      <c r="AS116" s="178"/>
      <c r="AT116" s="130"/>
      <c r="AU116" s="193" t="s">
        <v>22</v>
      </c>
      <c r="AV116" s="83"/>
      <c r="AW116" s="130"/>
      <c r="AX116" s="183"/>
      <c r="AY116" s="183">
        <v>0</v>
      </c>
      <c r="AZ116" s="250">
        <f t="shared" si="8"/>
        <v>0</v>
      </c>
    </row>
    <row r="117" spans="1:52" ht="15.6" x14ac:dyDescent="0.3">
      <c r="A117" s="174"/>
      <c r="B117" s="175"/>
      <c r="C117" s="176"/>
      <c r="D117" s="177"/>
      <c r="E117" s="178"/>
      <c r="F117" s="130"/>
      <c r="G117" s="191"/>
      <c r="H117" s="130"/>
      <c r="I117" s="130"/>
      <c r="J117" s="183"/>
      <c r="K117" s="183"/>
      <c r="L117" s="251">
        <f t="shared" si="6"/>
        <v>0</v>
      </c>
      <c r="U117" s="174"/>
      <c r="V117" s="175"/>
      <c r="W117" s="174"/>
      <c r="X117" s="175"/>
      <c r="Y117" s="176"/>
      <c r="Z117" s="177"/>
      <c r="AA117" s="178"/>
      <c r="AB117" s="130"/>
      <c r="AC117" s="191"/>
      <c r="AD117" s="130"/>
      <c r="AE117" s="130"/>
      <c r="AF117" s="183"/>
      <c r="AG117" s="183"/>
      <c r="AH117" s="251">
        <f t="shared" si="7"/>
        <v>0</v>
      </c>
      <c r="AO117" s="174"/>
      <c r="AP117" s="175"/>
      <c r="AQ117" s="176"/>
      <c r="AR117" s="177"/>
      <c r="AS117" s="178"/>
      <c r="AT117" s="130"/>
      <c r="AU117" s="191"/>
      <c r="AV117" s="130"/>
      <c r="AW117" s="130"/>
      <c r="AX117" s="183"/>
      <c r="AY117" s="183"/>
      <c r="AZ117" s="251">
        <f t="shared" si="8"/>
        <v>0</v>
      </c>
    </row>
    <row r="118" spans="1:52" ht="15.6" x14ac:dyDescent="0.3">
      <c r="A118" s="194"/>
      <c r="B118" s="175"/>
      <c r="C118" s="176"/>
      <c r="D118" s="195"/>
      <c r="E118" s="178"/>
      <c r="F118" s="130"/>
      <c r="G118" s="191"/>
      <c r="H118" s="130"/>
      <c r="I118" s="130"/>
      <c r="J118" s="183"/>
      <c r="K118" s="183"/>
      <c r="L118" s="251">
        <f t="shared" si="6"/>
        <v>0</v>
      </c>
      <c r="U118" s="194"/>
      <c r="V118" s="175"/>
      <c r="W118" s="194"/>
      <c r="X118" s="175"/>
      <c r="Y118" s="176"/>
      <c r="Z118" s="195"/>
      <c r="AA118" s="178"/>
      <c r="AB118" s="130"/>
      <c r="AC118" s="191"/>
      <c r="AD118" s="130"/>
      <c r="AE118" s="130"/>
      <c r="AF118" s="183"/>
      <c r="AG118" s="183"/>
      <c r="AH118" s="251">
        <f t="shared" si="7"/>
        <v>0</v>
      </c>
      <c r="AO118" s="194"/>
      <c r="AP118" s="175"/>
      <c r="AQ118" s="176"/>
      <c r="AR118" s="195"/>
      <c r="AS118" s="178"/>
      <c r="AT118" s="130"/>
      <c r="AU118" s="191"/>
      <c r="AV118" s="130"/>
      <c r="AW118" s="130"/>
      <c r="AX118" s="183"/>
      <c r="AY118" s="183"/>
      <c r="AZ118" s="251">
        <f t="shared" si="8"/>
        <v>0</v>
      </c>
    </row>
    <row r="119" spans="1:52" ht="15.6" x14ac:dyDescent="0.3">
      <c r="A119" s="194"/>
      <c r="B119" s="175"/>
      <c r="C119" s="176"/>
      <c r="D119" s="195"/>
      <c r="E119" s="178"/>
      <c r="F119" s="130"/>
      <c r="G119" s="130"/>
      <c r="H119" s="130"/>
      <c r="I119" s="130"/>
      <c r="J119" s="183"/>
      <c r="K119" s="183"/>
      <c r="L119" s="251">
        <f t="shared" si="6"/>
        <v>0</v>
      </c>
      <c r="U119" s="194"/>
      <c r="V119" s="175"/>
      <c r="W119" s="194"/>
      <c r="X119" s="175"/>
      <c r="Y119" s="176"/>
      <c r="Z119" s="195"/>
      <c r="AA119" s="178"/>
      <c r="AB119" s="130"/>
      <c r="AC119" s="130"/>
      <c r="AD119" s="130"/>
      <c r="AE119" s="130"/>
      <c r="AF119" s="183"/>
      <c r="AG119" s="183"/>
      <c r="AH119" s="251">
        <f t="shared" si="7"/>
        <v>0</v>
      </c>
      <c r="AO119" s="194"/>
      <c r="AP119" s="175"/>
      <c r="AQ119" s="176"/>
      <c r="AR119" s="195"/>
      <c r="AS119" s="178"/>
      <c r="AT119" s="130"/>
      <c r="AU119" s="130"/>
      <c r="AV119" s="130"/>
      <c r="AW119" s="130"/>
      <c r="AX119" s="183"/>
      <c r="AY119" s="183"/>
      <c r="AZ119" s="251">
        <f t="shared" si="8"/>
        <v>0</v>
      </c>
    </row>
    <row r="120" spans="1:52" ht="16.2" thickBot="1" x14ac:dyDescent="0.35">
      <c r="A120" s="196" t="s">
        <v>11</v>
      </c>
      <c r="B120" s="197" t="s">
        <v>60</v>
      </c>
      <c r="C120" s="198">
        <f>SUM(C101:C119)</f>
        <v>0</v>
      </c>
      <c r="D120" s="199" t="s">
        <v>61</v>
      </c>
      <c r="E120" s="200">
        <f>SUM(E101:E119)</f>
        <v>0</v>
      </c>
      <c r="F120" s="130"/>
      <c r="G120" s="130"/>
      <c r="H120" s="130"/>
      <c r="I120" s="130"/>
      <c r="J120" s="183"/>
      <c r="K120" s="183"/>
      <c r="L120" s="251">
        <f t="shared" si="6"/>
        <v>0</v>
      </c>
      <c r="U120" s="196" t="s">
        <v>11</v>
      </c>
      <c r="V120" s="197" t="s">
        <v>60</v>
      </c>
      <c r="W120" s="196" t="s">
        <v>11</v>
      </c>
      <c r="X120" s="197" t="s">
        <v>60</v>
      </c>
      <c r="Y120" s="198">
        <f>SUM(Y101:Y119)</f>
        <v>0</v>
      </c>
      <c r="Z120" s="199" t="s">
        <v>61</v>
      </c>
      <c r="AA120" s="200">
        <f>SUM(AA101:AA119)</f>
        <v>0</v>
      </c>
      <c r="AB120" s="130"/>
      <c r="AC120" s="130"/>
      <c r="AD120" s="130"/>
      <c r="AE120" s="130"/>
      <c r="AF120" s="183"/>
      <c r="AG120" s="183"/>
      <c r="AH120" s="251">
        <f t="shared" si="7"/>
        <v>0</v>
      </c>
      <c r="AO120" s="196" t="s">
        <v>11</v>
      </c>
      <c r="AP120" s="197" t="s">
        <v>60</v>
      </c>
      <c r="AQ120" s="198">
        <f>SUM(AQ101:AQ119)</f>
        <v>0</v>
      </c>
      <c r="AR120" s="199" t="s">
        <v>61</v>
      </c>
      <c r="AS120" s="200">
        <f>SUM(AS101:AS119)</f>
        <v>0</v>
      </c>
      <c r="AT120" s="130"/>
      <c r="AU120" s="130"/>
      <c r="AV120" s="130"/>
      <c r="AW120" s="130"/>
      <c r="AX120" s="183"/>
      <c r="AY120" s="183"/>
      <c r="AZ120" s="251">
        <f t="shared" si="8"/>
        <v>0</v>
      </c>
    </row>
    <row r="121" spans="1:52" ht="15" thickBot="1" x14ac:dyDescent="0.35">
      <c r="A121" s="350" t="s">
        <v>62</v>
      </c>
      <c r="B121" s="351"/>
      <c r="C121" s="351"/>
      <c r="D121" s="352"/>
      <c r="E121" s="201">
        <f>+C120+E120</f>
        <v>0</v>
      </c>
      <c r="F121" s="202"/>
      <c r="G121" s="203"/>
      <c r="H121" s="202"/>
      <c r="I121" s="204"/>
      <c r="J121" s="205">
        <f>J108-SUM(J109:J120)</f>
        <v>0</v>
      </c>
      <c r="K121" s="205">
        <f>K108-SUM(K109:K120)</f>
        <v>0</v>
      </c>
      <c r="L121" s="252">
        <f>+L108-SUM(L109:L120)</f>
        <v>0</v>
      </c>
      <c r="U121" s="350" t="s">
        <v>62</v>
      </c>
      <c r="V121" s="351"/>
      <c r="W121" s="351"/>
      <c r="X121" s="352"/>
      <c r="Y121" s="201" t="e">
        <f>+W120+Y120</f>
        <v>#VALUE!</v>
      </c>
      <c r="Z121" s="202"/>
      <c r="AA121" s="201">
        <f>+Y120+AA120</f>
        <v>0</v>
      </c>
      <c r="AB121" s="202"/>
      <c r="AC121" s="203"/>
      <c r="AD121" s="202"/>
      <c r="AE121" s="204"/>
      <c r="AF121" s="205">
        <f>AF108-SUM(AF109:AF120)</f>
        <v>0</v>
      </c>
      <c r="AG121" s="205">
        <f>AG108-SUM(AG109:AG120)</f>
        <v>0</v>
      </c>
      <c r="AH121" s="252">
        <f>+AH108-SUM(AH109:AH120)</f>
        <v>0</v>
      </c>
      <c r="AO121" s="350" t="s">
        <v>62</v>
      </c>
      <c r="AP121" s="351"/>
      <c r="AQ121" s="351"/>
      <c r="AR121" s="352"/>
      <c r="AS121" s="201">
        <f>+AQ120+AS120</f>
        <v>0</v>
      </c>
      <c r="AT121" s="202"/>
      <c r="AU121" s="203"/>
      <c r="AV121" s="202"/>
      <c r="AW121" s="204"/>
      <c r="AX121" s="205">
        <f>AX108-SUM(AX109:AX120)</f>
        <v>0</v>
      </c>
      <c r="AY121" s="205">
        <f>AY108-SUM(AY109:AY120)</f>
        <v>0</v>
      </c>
      <c r="AZ121" s="252">
        <f>+AZ108-SUM(AZ109:AZ120)</f>
        <v>0</v>
      </c>
    </row>
    <row r="122" spans="1:52" ht="15" thickBot="1" x14ac:dyDescent="0.35">
      <c r="A122" s="353"/>
      <c r="B122" s="354"/>
      <c r="C122" s="354"/>
      <c r="D122" s="355"/>
      <c r="E122" s="206"/>
      <c r="F122" s="207"/>
      <c r="G122" s="54"/>
      <c r="H122" s="208"/>
      <c r="I122" s="207"/>
      <c r="J122" s="209"/>
      <c r="K122" s="209"/>
      <c r="L122" s="253">
        <f>+J122-K122</f>
        <v>0</v>
      </c>
      <c r="U122" s="353"/>
      <c r="V122" s="354"/>
      <c r="W122" s="354"/>
      <c r="X122" s="355"/>
      <c r="Y122" s="206"/>
      <c r="Z122" s="207"/>
      <c r="AA122" s="206"/>
      <c r="AB122" s="207"/>
      <c r="AC122" s="54"/>
      <c r="AD122" s="208"/>
      <c r="AE122" s="207"/>
      <c r="AF122" s="209"/>
      <c r="AG122" s="209"/>
      <c r="AH122" s="253">
        <f>+AF122-AG122</f>
        <v>0</v>
      </c>
      <c r="AO122" s="353"/>
      <c r="AP122" s="354"/>
      <c r="AQ122" s="354"/>
      <c r="AR122" s="355"/>
      <c r="AS122" s="206"/>
      <c r="AT122" s="207"/>
      <c r="AU122" s="54"/>
      <c r="AV122" s="208"/>
      <c r="AW122" s="207"/>
      <c r="AX122" s="209"/>
      <c r="AY122" s="209"/>
      <c r="AZ122" s="253">
        <f>+AX122-AY122</f>
        <v>0</v>
      </c>
    </row>
    <row r="123" spans="1:52" ht="15.6" thickTop="1" thickBot="1" x14ac:dyDescent="0.35">
      <c r="A123" s="356"/>
      <c r="B123" s="357"/>
      <c r="C123" s="357"/>
      <c r="D123" s="358"/>
      <c r="E123" s="3"/>
      <c r="F123" s="210"/>
      <c r="G123" s="211"/>
      <c r="H123" s="210"/>
      <c r="I123" s="212"/>
      <c r="J123" s="213">
        <f>J121-J122</f>
        <v>0</v>
      </c>
      <c r="K123" s="213">
        <v>0</v>
      </c>
      <c r="L123" s="254">
        <f>J123-K123</f>
        <v>0</v>
      </c>
      <c r="U123" s="356"/>
      <c r="V123" s="357"/>
      <c r="W123" s="357"/>
      <c r="X123" s="358"/>
      <c r="Y123" s="3"/>
      <c r="Z123" s="210"/>
      <c r="AA123" s="3"/>
      <c r="AB123" s="210"/>
      <c r="AC123" s="211"/>
      <c r="AD123" s="210"/>
      <c r="AE123" s="212"/>
      <c r="AF123" s="213">
        <f>AF121-AF122</f>
        <v>0</v>
      </c>
      <c r="AG123" s="213">
        <v>0</v>
      </c>
      <c r="AH123" s="254">
        <f>AF123-AG123</f>
        <v>0</v>
      </c>
      <c r="AO123" s="356"/>
      <c r="AP123" s="357"/>
      <c r="AQ123" s="357"/>
      <c r="AR123" s="358"/>
      <c r="AS123" s="3"/>
      <c r="AT123" s="210"/>
      <c r="AU123" s="211"/>
      <c r="AV123" s="210"/>
      <c r="AW123" s="212"/>
      <c r="AX123" s="213">
        <f>AX121-AX122</f>
        <v>0</v>
      </c>
      <c r="AY123" s="213">
        <v>0</v>
      </c>
      <c r="AZ123" s="254">
        <f>AX123-AY123</f>
        <v>0</v>
      </c>
    </row>
    <row r="124" spans="1:52" ht="26.4" customHeight="1" thickTop="1" thickBot="1" x14ac:dyDescent="0.35">
      <c r="A124" s="356"/>
      <c r="B124" s="357"/>
      <c r="C124" s="357"/>
      <c r="D124" s="358"/>
      <c r="E124" s="3"/>
      <c r="F124" s="210"/>
      <c r="G124" s="359"/>
      <c r="H124" s="359"/>
      <c r="I124" s="360"/>
      <c r="J124" s="4" t="str">
        <f>+IF(G124="TVA 20%",J123*20%,"")</f>
        <v/>
      </c>
      <c r="K124" s="4" t="str">
        <f>+IF(G124="TVA 20%",K123*20%,"")</f>
        <v/>
      </c>
      <c r="L124" s="5" t="str">
        <f>IF(G124="TVA 20%",+J124-K124,"")</f>
        <v/>
      </c>
      <c r="U124" s="356"/>
      <c r="V124" s="357"/>
      <c r="W124" s="357"/>
      <c r="X124" s="358"/>
      <c r="Y124" s="3"/>
      <c r="Z124" s="210"/>
      <c r="AA124" s="3"/>
      <c r="AB124" s="210"/>
      <c r="AC124" s="359"/>
      <c r="AD124" s="359"/>
      <c r="AE124" s="360"/>
      <c r="AF124" s="4" t="str">
        <f>+IF(AC124="TVA 20%",AF123*20%,"")</f>
        <v/>
      </c>
      <c r="AG124" s="4" t="str">
        <f>+IF(AC124="TVA 20%",AG123*20%,"")</f>
        <v/>
      </c>
      <c r="AH124" s="5" t="str">
        <f>IF(AC124="TVA 20%",+AF124-AG124,"")</f>
        <v/>
      </c>
      <c r="AO124" s="356"/>
      <c r="AP124" s="357"/>
      <c r="AQ124" s="357"/>
      <c r="AR124" s="358"/>
      <c r="AS124" s="3"/>
      <c r="AT124" s="210"/>
      <c r="AU124" s="359"/>
      <c r="AV124" s="359"/>
      <c r="AW124" s="360"/>
      <c r="AX124" s="4" t="str">
        <f>+IF(AU124="TVA 20%",AX123*20%,"")</f>
        <v/>
      </c>
      <c r="AY124" s="4" t="str">
        <f>+IF(AU124="TVA 20%",AY123*20%,"")</f>
        <v/>
      </c>
      <c r="AZ124" s="5" t="str">
        <f>IF(AU124="TVA 20%",+AX124-AY124,"")</f>
        <v/>
      </c>
    </row>
    <row r="125" spans="1:52" ht="15.6" thickTop="1" thickBot="1" x14ac:dyDescent="0.35">
      <c r="A125" s="368"/>
      <c r="B125" s="369"/>
      <c r="C125" s="369"/>
      <c r="D125" s="370"/>
      <c r="E125" s="6"/>
      <c r="F125" s="214"/>
      <c r="G125" s="371" t="str">
        <f>IF($I$123&lt;&gt;"TVA","","MONTANT ACOMPTE TTC")</f>
        <v/>
      </c>
      <c r="H125" s="371"/>
      <c r="I125" s="372"/>
      <c r="J125" s="7" t="str">
        <f>+IF(G125&lt;&gt;"",J123+J124,"")</f>
        <v/>
      </c>
      <c r="K125" s="7" t="str">
        <f>+IF(G125&lt;&gt;"",K123+K124,"")</f>
        <v/>
      </c>
      <c r="L125" s="8" t="str">
        <f>IF(G124="TVA 20%",+J125-K125,"")</f>
        <v/>
      </c>
      <c r="U125" s="368"/>
      <c r="V125" s="369"/>
      <c r="W125" s="369"/>
      <c r="X125" s="370"/>
      <c r="Y125" s="6"/>
      <c r="Z125" s="214"/>
      <c r="AA125" s="6"/>
      <c r="AB125" s="214"/>
      <c r="AC125" s="371" t="str">
        <f>IF($I$123&lt;&gt;"TVA","","MONTANT ACOMPTE TTC")</f>
        <v/>
      </c>
      <c r="AD125" s="371"/>
      <c r="AE125" s="372"/>
      <c r="AF125" s="7" t="str">
        <f>+IF(AC125&lt;&gt;"",AF123+AF124,"")</f>
        <v/>
      </c>
      <c r="AG125" s="7" t="str">
        <f>+IF(AC125&lt;&gt;"",AG123+AG124,"")</f>
        <v/>
      </c>
      <c r="AH125" s="8" t="str">
        <f>IF(AC124="TVA 20%",+AF125-AG125,"")</f>
        <v/>
      </c>
      <c r="AO125" s="368"/>
      <c r="AP125" s="369"/>
      <c r="AQ125" s="369"/>
      <c r="AR125" s="370"/>
      <c r="AS125" s="6"/>
      <c r="AT125" s="214"/>
      <c r="AU125" s="371" t="str">
        <f>IF($I$123&lt;&gt;"TVA","","MONTANT ACOMPTE TTC")</f>
        <v/>
      </c>
      <c r="AV125" s="371"/>
      <c r="AW125" s="372"/>
      <c r="AX125" s="7" t="str">
        <f>+IF(AU125&lt;&gt;"",AX123+AX124,"")</f>
        <v/>
      </c>
      <c r="AY125" s="7" t="str">
        <f>+IF(AU125&lt;&gt;"",AY123+AY124,"")</f>
        <v/>
      </c>
      <c r="AZ125" s="8" t="str">
        <f>IF(AU124="TVA 20%",+AX125-AY125,"")</f>
        <v/>
      </c>
    </row>
    <row r="126" spans="1:52" ht="15" thickBot="1" x14ac:dyDescent="0.35">
      <c r="A126" s="18"/>
      <c r="B126" s="19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U126" s="18"/>
      <c r="V126" s="257"/>
      <c r="W126" s="18"/>
      <c r="X126" s="257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O126" s="18"/>
      <c r="AP126" s="257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</row>
    <row r="127" spans="1:52" x14ac:dyDescent="0.3">
      <c r="A127" s="373"/>
      <c r="B127" s="374"/>
      <c r="C127" s="374"/>
      <c r="D127" s="374"/>
      <c r="E127" s="374"/>
      <c r="F127" s="374"/>
      <c r="G127" s="374"/>
      <c r="H127" s="377"/>
      <c r="I127" s="18"/>
      <c r="J127" s="18"/>
      <c r="K127" s="18"/>
      <c r="L127" s="18"/>
      <c r="U127" s="373"/>
      <c r="V127" s="374"/>
      <c r="W127" s="374"/>
      <c r="X127" s="374"/>
      <c r="Y127" s="256"/>
      <c r="Z127" s="256"/>
      <c r="AA127" s="374"/>
      <c r="AB127" s="374"/>
      <c r="AC127" s="374"/>
      <c r="AD127" s="377"/>
      <c r="AE127" s="18"/>
      <c r="AF127" s="18"/>
      <c r="AG127" s="18"/>
      <c r="AH127" s="18"/>
      <c r="AO127" s="373"/>
      <c r="AP127" s="374"/>
      <c r="AQ127" s="374"/>
      <c r="AR127" s="374"/>
      <c r="AS127" s="374"/>
      <c r="AT127" s="374"/>
      <c r="AU127" s="374"/>
      <c r="AV127" s="377"/>
      <c r="AW127" s="18"/>
      <c r="AX127" s="18"/>
      <c r="AY127" s="18"/>
      <c r="AZ127" s="18"/>
    </row>
    <row r="128" spans="1:52" x14ac:dyDescent="0.3">
      <c r="A128" s="375"/>
      <c r="B128" s="376"/>
      <c r="C128" s="376"/>
      <c r="D128" s="376"/>
      <c r="E128" s="376"/>
      <c r="F128" s="376"/>
      <c r="G128" s="376"/>
      <c r="H128" s="378"/>
      <c r="I128" s="18"/>
      <c r="J128" s="18"/>
      <c r="K128" s="18"/>
      <c r="L128" s="18"/>
      <c r="U128" s="375"/>
      <c r="V128" s="376"/>
      <c r="W128" s="376"/>
      <c r="X128" s="376"/>
      <c r="Y128" s="257"/>
      <c r="Z128" s="257"/>
      <c r="AA128" s="376"/>
      <c r="AB128" s="376"/>
      <c r="AC128" s="376"/>
      <c r="AD128" s="378"/>
      <c r="AE128" s="18"/>
      <c r="AF128" s="18"/>
      <c r="AG128" s="18"/>
      <c r="AH128" s="18"/>
      <c r="AO128" s="375"/>
      <c r="AP128" s="376"/>
      <c r="AQ128" s="376"/>
      <c r="AR128" s="376"/>
      <c r="AS128" s="376"/>
      <c r="AT128" s="376"/>
      <c r="AU128" s="376"/>
      <c r="AV128" s="378"/>
      <c r="AW128" s="18"/>
      <c r="AX128" s="18"/>
      <c r="AY128" s="18"/>
      <c r="AZ128" s="18"/>
    </row>
    <row r="129" spans="1:52" x14ac:dyDescent="0.3">
      <c r="A129" s="375"/>
      <c r="B129" s="376"/>
      <c r="C129" s="376"/>
      <c r="D129" s="376"/>
      <c r="E129" s="376"/>
      <c r="F129" s="376"/>
      <c r="G129" s="376"/>
      <c r="H129" s="378"/>
      <c r="I129" s="18"/>
      <c r="J129" s="18"/>
      <c r="K129" s="18"/>
      <c r="L129" s="18"/>
      <c r="U129" s="375"/>
      <c r="V129" s="376"/>
      <c r="W129" s="376"/>
      <c r="X129" s="376"/>
      <c r="Y129" s="257"/>
      <c r="Z129" s="257"/>
      <c r="AA129" s="376"/>
      <c r="AB129" s="376"/>
      <c r="AC129" s="376"/>
      <c r="AD129" s="378"/>
      <c r="AE129" s="18"/>
      <c r="AF129" s="18"/>
      <c r="AG129" s="18"/>
      <c r="AH129" s="18"/>
      <c r="AO129" s="375"/>
      <c r="AP129" s="376"/>
      <c r="AQ129" s="376"/>
      <c r="AR129" s="376"/>
      <c r="AS129" s="376"/>
      <c r="AT129" s="376"/>
      <c r="AU129" s="376"/>
      <c r="AV129" s="378"/>
      <c r="AW129" s="18"/>
      <c r="AX129" s="18"/>
      <c r="AY129" s="18"/>
      <c r="AZ129" s="18"/>
    </row>
    <row r="130" spans="1:52" x14ac:dyDescent="0.3">
      <c r="A130" s="375"/>
      <c r="B130" s="376"/>
      <c r="C130" s="376"/>
      <c r="D130" s="376"/>
      <c r="E130" s="376"/>
      <c r="F130" s="376"/>
      <c r="G130" s="376"/>
      <c r="H130" s="378"/>
      <c r="I130" s="18"/>
      <c r="J130" s="18"/>
      <c r="K130" s="18"/>
      <c r="L130" s="18"/>
      <c r="U130" s="375"/>
      <c r="V130" s="376"/>
      <c r="W130" s="376"/>
      <c r="X130" s="376"/>
      <c r="Y130" s="257"/>
      <c r="Z130" s="257"/>
      <c r="AA130" s="376"/>
      <c r="AB130" s="376"/>
      <c r="AC130" s="376"/>
      <c r="AD130" s="378"/>
      <c r="AE130" s="18"/>
      <c r="AF130" s="18"/>
      <c r="AG130" s="18"/>
      <c r="AH130" s="18"/>
      <c r="AO130" s="375"/>
      <c r="AP130" s="376"/>
      <c r="AQ130" s="376"/>
      <c r="AR130" s="376"/>
      <c r="AS130" s="376"/>
      <c r="AT130" s="376"/>
      <c r="AU130" s="376"/>
      <c r="AV130" s="378"/>
      <c r="AW130" s="18"/>
      <c r="AX130" s="18"/>
      <c r="AY130" s="18"/>
      <c r="AZ130" s="18"/>
    </row>
    <row r="131" spans="1:52" x14ac:dyDescent="0.3">
      <c r="A131" s="375"/>
      <c r="B131" s="376"/>
      <c r="C131" s="376"/>
      <c r="D131" s="376"/>
      <c r="E131" s="376"/>
      <c r="F131" s="376"/>
      <c r="G131" s="376"/>
      <c r="H131" s="378"/>
      <c r="I131" s="18"/>
      <c r="J131" s="18"/>
      <c r="K131" s="18"/>
      <c r="L131" s="18"/>
      <c r="U131" s="375"/>
      <c r="V131" s="376"/>
      <c r="W131" s="376"/>
      <c r="X131" s="376"/>
      <c r="Y131" s="257"/>
      <c r="Z131" s="257"/>
      <c r="AA131" s="376"/>
      <c r="AB131" s="376"/>
      <c r="AC131" s="376"/>
      <c r="AD131" s="378"/>
      <c r="AE131" s="18"/>
      <c r="AF131" s="18"/>
      <c r="AG131" s="18"/>
      <c r="AH131" s="18"/>
      <c r="AO131" s="375"/>
      <c r="AP131" s="376"/>
      <c r="AQ131" s="376"/>
      <c r="AR131" s="376"/>
      <c r="AS131" s="376"/>
      <c r="AT131" s="376"/>
      <c r="AU131" s="376"/>
      <c r="AV131" s="378"/>
      <c r="AW131" s="18"/>
      <c r="AX131" s="18"/>
      <c r="AY131" s="18"/>
      <c r="AZ131" s="18"/>
    </row>
    <row r="132" spans="1:52" x14ac:dyDescent="0.3">
      <c r="A132" s="375"/>
      <c r="B132" s="376"/>
      <c r="C132" s="376"/>
      <c r="D132" s="376"/>
      <c r="E132" s="376"/>
      <c r="F132" s="376"/>
      <c r="G132" s="376"/>
      <c r="H132" s="378"/>
      <c r="I132" s="18"/>
      <c r="J132" s="18"/>
      <c r="K132" s="18"/>
      <c r="L132" s="18"/>
      <c r="U132" s="375"/>
      <c r="V132" s="376"/>
      <c r="W132" s="376"/>
      <c r="X132" s="376"/>
      <c r="Y132" s="257"/>
      <c r="Z132" s="257"/>
      <c r="AA132" s="376"/>
      <c r="AB132" s="376"/>
      <c r="AC132" s="376"/>
      <c r="AD132" s="378"/>
      <c r="AE132" s="18"/>
      <c r="AF132" s="18"/>
      <c r="AG132" s="18"/>
      <c r="AH132" s="18"/>
      <c r="AO132" s="375"/>
      <c r="AP132" s="376"/>
      <c r="AQ132" s="376"/>
      <c r="AR132" s="376"/>
      <c r="AS132" s="376"/>
      <c r="AT132" s="376"/>
      <c r="AU132" s="376"/>
      <c r="AV132" s="378"/>
      <c r="AW132" s="18"/>
      <c r="AX132" s="18"/>
      <c r="AY132" s="18"/>
      <c r="AZ132" s="18"/>
    </row>
    <row r="133" spans="1:52" ht="15.6" x14ac:dyDescent="0.3">
      <c r="A133" s="375"/>
      <c r="B133" s="376"/>
      <c r="C133" s="376"/>
      <c r="D133" s="376"/>
      <c r="E133" s="376"/>
      <c r="F133" s="376"/>
      <c r="G133" s="376"/>
      <c r="H133" s="378"/>
      <c r="I133" s="18"/>
      <c r="J133" s="215" t="str">
        <f>+IF(L123&lt;&gt;0,"Mode de règlement : ","")</f>
        <v/>
      </c>
      <c r="K133" s="216" t="str">
        <f>+IF(L123=0,"","VIRT")</f>
        <v/>
      </c>
      <c r="L133" s="379" t="str">
        <f>IF(L123=0,"",+IF(L125="",L123,L125))</f>
        <v/>
      </c>
      <c r="U133" s="375"/>
      <c r="V133" s="376"/>
      <c r="W133" s="376"/>
      <c r="X133" s="376"/>
      <c r="Y133" s="257"/>
      <c r="Z133" s="257"/>
      <c r="AA133" s="376"/>
      <c r="AB133" s="376"/>
      <c r="AC133" s="376"/>
      <c r="AD133" s="378"/>
      <c r="AE133" s="18"/>
      <c r="AF133" s="215" t="str">
        <f>+IF(AH123&lt;&gt;0,"Mode de règlement : ","")</f>
        <v/>
      </c>
      <c r="AG133" s="216" t="str">
        <f>+IF(AH123=0,"","VIRT")</f>
        <v/>
      </c>
      <c r="AH133" s="379" t="str">
        <f>IF(AH123=0,"",+IF(AH125="",AH123,AH125))</f>
        <v/>
      </c>
      <c r="AO133" s="375"/>
      <c r="AP133" s="376"/>
      <c r="AQ133" s="376"/>
      <c r="AR133" s="376"/>
      <c r="AS133" s="376"/>
      <c r="AT133" s="376"/>
      <c r="AU133" s="376"/>
      <c r="AV133" s="378"/>
      <c r="AW133" s="18"/>
      <c r="AX133" s="215" t="str">
        <f>+IF(AZ123&lt;&gt;0,"Mode de règlement : ","")</f>
        <v/>
      </c>
      <c r="AY133" s="216" t="str">
        <f>+IF(AZ123=0,"","VIRT")</f>
        <v/>
      </c>
      <c r="AZ133" s="379" t="str">
        <f>IF(AZ123=0,"",+IF(AZ125="",AZ123,AZ125))</f>
        <v/>
      </c>
    </row>
    <row r="134" spans="1:52" ht="14.4" customHeight="1" x14ac:dyDescent="0.3">
      <c r="A134" s="375"/>
      <c r="B134" s="376"/>
      <c r="C134" s="376"/>
      <c r="D134" s="376"/>
      <c r="E134" s="376"/>
      <c r="F134" s="376"/>
      <c r="G134" s="376"/>
      <c r="H134" s="378"/>
      <c r="I134" s="18"/>
      <c r="J134" s="215" t="str">
        <f>+IF(L123&lt;&gt;0,"Le :","")</f>
        <v/>
      </c>
      <c r="K134" s="18" t="str">
        <f>+IF(K133="","",".")</f>
        <v/>
      </c>
      <c r="L134" s="379" t="str">
        <f t="shared" ref="L134" si="9">+IF(J126="",J124,J126)</f>
        <v/>
      </c>
      <c r="U134" s="375"/>
      <c r="V134" s="376"/>
      <c r="W134" s="376"/>
      <c r="X134" s="376"/>
      <c r="Y134" s="257"/>
      <c r="Z134" s="257"/>
      <c r="AA134" s="376"/>
      <c r="AB134" s="376"/>
      <c r="AC134" s="376"/>
      <c r="AD134" s="378"/>
      <c r="AE134" s="18"/>
      <c r="AF134" s="215" t="str">
        <f>+IF(AH123&lt;&gt;0,"Le :","")</f>
        <v/>
      </c>
      <c r="AG134" s="18" t="str">
        <f>+IF(AG133="","",".")</f>
        <v/>
      </c>
      <c r="AH134" s="379" t="str">
        <f t="shared" ref="AH134" si="10">+IF(AF126="",AF124,AF126)</f>
        <v/>
      </c>
      <c r="AO134" s="375"/>
      <c r="AP134" s="376"/>
      <c r="AQ134" s="376"/>
      <c r="AR134" s="376"/>
      <c r="AS134" s="376"/>
      <c r="AT134" s="376"/>
      <c r="AU134" s="376"/>
      <c r="AV134" s="378"/>
      <c r="AW134" s="18"/>
      <c r="AX134" s="215" t="str">
        <f>+IF(AZ123&lt;&gt;0,"Le :","")</f>
        <v/>
      </c>
      <c r="AY134" s="18" t="str">
        <f>+IF(AY133="","",".")</f>
        <v/>
      </c>
      <c r="AZ134" s="379" t="str">
        <f t="shared" ref="AZ134" si="11">+IF(AX126="",AX124,AX126)</f>
        <v/>
      </c>
    </row>
    <row r="135" spans="1:52" x14ac:dyDescent="0.3">
      <c r="A135" s="375"/>
      <c r="B135" s="376"/>
      <c r="C135" s="376"/>
      <c r="D135" s="376"/>
      <c r="E135" s="376"/>
      <c r="F135" s="376"/>
      <c r="G135" s="376"/>
      <c r="H135" s="378"/>
      <c r="I135" s="18"/>
      <c r="J135" s="18"/>
      <c r="K135" s="18"/>
      <c r="L135" s="18"/>
      <c r="U135" s="375"/>
      <c r="V135" s="376"/>
      <c r="W135" s="376"/>
      <c r="X135" s="376"/>
      <c r="Y135" s="257"/>
      <c r="Z135" s="257"/>
      <c r="AA135" s="376"/>
      <c r="AB135" s="376"/>
      <c r="AC135" s="376"/>
      <c r="AD135" s="378"/>
      <c r="AE135" s="18"/>
      <c r="AF135" s="18"/>
      <c r="AG135" s="18"/>
      <c r="AH135" s="18"/>
      <c r="AO135" s="375"/>
      <c r="AP135" s="376"/>
      <c r="AQ135" s="376"/>
      <c r="AR135" s="376"/>
      <c r="AS135" s="376"/>
      <c r="AT135" s="376"/>
      <c r="AU135" s="376"/>
      <c r="AV135" s="378"/>
      <c r="AW135" s="18"/>
      <c r="AX135" s="18"/>
      <c r="AY135" s="18"/>
      <c r="AZ135" s="18"/>
    </row>
    <row r="136" spans="1:52" x14ac:dyDescent="0.3">
      <c r="A136" s="375"/>
      <c r="B136" s="376"/>
      <c r="C136" s="376"/>
      <c r="D136" s="376"/>
      <c r="E136" s="376"/>
      <c r="F136" s="376"/>
      <c r="G136" s="376"/>
      <c r="H136" s="378"/>
      <c r="I136" s="18"/>
      <c r="J136" s="18"/>
      <c r="K136" s="18"/>
      <c r="L136" s="18"/>
      <c r="U136" s="375"/>
      <c r="V136" s="376"/>
      <c r="W136" s="376"/>
      <c r="X136" s="376"/>
      <c r="Y136" s="257"/>
      <c r="Z136" s="257"/>
      <c r="AA136" s="376"/>
      <c r="AB136" s="376"/>
      <c r="AC136" s="376"/>
      <c r="AD136" s="378"/>
      <c r="AE136" s="18"/>
      <c r="AF136" s="18"/>
      <c r="AG136" s="18"/>
      <c r="AH136" s="18"/>
      <c r="AO136" s="375"/>
      <c r="AP136" s="376"/>
      <c r="AQ136" s="376"/>
      <c r="AR136" s="376"/>
      <c r="AS136" s="376"/>
      <c r="AT136" s="376"/>
      <c r="AU136" s="376"/>
      <c r="AV136" s="378"/>
      <c r="AW136" s="18"/>
      <c r="AX136" s="18"/>
      <c r="AY136" s="18"/>
      <c r="AZ136" s="18"/>
    </row>
    <row r="137" spans="1:52" x14ac:dyDescent="0.3">
      <c r="A137" s="375"/>
      <c r="B137" s="376"/>
      <c r="C137" s="376"/>
      <c r="D137" s="376"/>
      <c r="E137" s="376"/>
      <c r="F137" s="376"/>
      <c r="G137" s="376"/>
      <c r="H137" s="378"/>
      <c r="I137" s="18"/>
      <c r="J137" s="18"/>
      <c r="K137" s="18"/>
      <c r="L137" s="18"/>
      <c r="U137" s="375"/>
      <c r="V137" s="376"/>
      <c r="W137" s="376"/>
      <c r="X137" s="376"/>
      <c r="Y137" s="257"/>
      <c r="Z137" s="257"/>
      <c r="AA137" s="376"/>
      <c r="AB137" s="376"/>
      <c r="AC137" s="376"/>
      <c r="AD137" s="378"/>
      <c r="AE137" s="18"/>
      <c r="AF137" s="18"/>
      <c r="AG137" s="18"/>
      <c r="AH137" s="18"/>
      <c r="AO137" s="375"/>
      <c r="AP137" s="376"/>
      <c r="AQ137" s="376"/>
      <c r="AR137" s="376"/>
      <c r="AS137" s="376"/>
      <c r="AT137" s="376"/>
      <c r="AU137" s="376"/>
      <c r="AV137" s="378"/>
      <c r="AW137" s="18"/>
      <c r="AX137" s="18"/>
      <c r="AY137" s="18"/>
      <c r="AZ137" s="18"/>
    </row>
    <row r="138" spans="1:52" x14ac:dyDescent="0.3">
      <c r="A138" s="375"/>
      <c r="B138" s="376"/>
      <c r="C138" s="376"/>
      <c r="D138" s="376"/>
      <c r="E138" s="376"/>
      <c r="F138" s="376"/>
      <c r="G138" s="376"/>
      <c r="H138" s="378"/>
      <c r="I138" s="18"/>
      <c r="J138" s="18"/>
      <c r="K138" s="18"/>
      <c r="L138" s="18"/>
      <c r="U138" s="375"/>
      <c r="V138" s="376"/>
      <c r="W138" s="376"/>
      <c r="X138" s="376"/>
      <c r="Y138" s="257"/>
      <c r="Z138" s="257"/>
      <c r="AA138" s="376"/>
      <c r="AB138" s="376"/>
      <c r="AC138" s="376"/>
      <c r="AD138" s="378"/>
      <c r="AE138" s="18"/>
      <c r="AF138" s="18"/>
      <c r="AG138" s="18"/>
      <c r="AH138" s="18"/>
      <c r="AO138" s="375"/>
      <c r="AP138" s="376"/>
      <c r="AQ138" s="376"/>
      <c r="AR138" s="376"/>
      <c r="AS138" s="376"/>
      <c r="AT138" s="376"/>
      <c r="AU138" s="376"/>
      <c r="AV138" s="378"/>
      <c r="AW138" s="18"/>
      <c r="AX138" s="18"/>
      <c r="AY138" s="18"/>
      <c r="AZ138" s="18"/>
    </row>
    <row r="139" spans="1:52" x14ac:dyDescent="0.3">
      <c r="A139" s="375"/>
      <c r="B139" s="376"/>
      <c r="C139" s="376"/>
      <c r="D139" s="376"/>
      <c r="E139" s="376"/>
      <c r="F139" s="376"/>
      <c r="G139" s="376"/>
      <c r="H139" s="378"/>
      <c r="I139" s="18"/>
      <c r="J139" s="18"/>
      <c r="K139" s="18"/>
      <c r="L139" s="18"/>
      <c r="U139" s="375"/>
      <c r="V139" s="376"/>
      <c r="W139" s="376"/>
      <c r="X139" s="376"/>
      <c r="Y139" s="257"/>
      <c r="Z139" s="257"/>
      <c r="AA139" s="376"/>
      <c r="AB139" s="376"/>
      <c r="AC139" s="376"/>
      <c r="AD139" s="378"/>
      <c r="AE139" s="18"/>
      <c r="AF139" s="18"/>
      <c r="AG139" s="18"/>
      <c r="AH139" s="18"/>
      <c r="AO139" s="375"/>
      <c r="AP139" s="376"/>
      <c r="AQ139" s="376"/>
      <c r="AR139" s="376"/>
      <c r="AS139" s="376"/>
      <c r="AT139" s="376"/>
      <c r="AU139" s="376"/>
      <c r="AV139" s="378"/>
      <c r="AW139" s="18"/>
      <c r="AX139" s="18"/>
      <c r="AY139" s="18"/>
      <c r="AZ139" s="18"/>
    </row>
    <row r="140" spans="1:52" ht="15" thickBot="1" x14ac:dyDescent="0.35">
      <c r="A140" s="380"/>
      <c r="B140" s="381"/>
      <c r="C140" s="381"/>
      <c r="D140" s="381"/>
      <c r="E140" s="381"/>
      <c r="F140" s="381"/>
      <c r="G140" s="381"/>
      <c r="H140" s="382"/>
      <c r="I140" s="217"/>
      <c r="J140" s="218"/>
      <c r="K140" s="218"/>
      <c r="L140" s="218"/>
      <c r="U140" s="380"/>
      <c r="V140" s="381"/>
      <c r="W140" s="381"/>
      <c r="X140" s="381"/>
      <c r="Y140" s="258"/>
      <c r="Z140" s="258"/>
      <c r="AA140" s="381"/>
      <c r="AB140" s="381"/>
      <c r="AC140" s="381"/>
      <c r="AD140" s="382"/>
      <c r="AE140" s="217"/>
      <c r="AF140" s="218"/>
      <c r="AG140" s="218"/>
      <c r="AH140" s="218"/>
      <c r="AO140" s="380"/>
      <c r="AP140" s="381"/>
      <c r="AQ140" s="381"/>
      <c r="AR140" s="381"/>
      <c r="AS140" s="381"/>
      <c r="AT140" s="381"/>
      <c r="AU140" s="381"/>
      <c r="AV140" s="382"/>
      <c r="AW140" s="217"/>
      <c r="AX140" s="218"/>
      <c r="AY140" s="218"/>
      <c r="AZ140" s="218"/>
    </row>
    <row r="141" spans="1:52" x14ac:dyDescent="0.3">
      <c r="A141" s="219"/>
      <c r="B141" s="220"/>
      <c r="C141" s="219"/>
      <c r="D141" s="219"/>
      <c r="E141" s="219"/>
      <c r="F141" s="219"/>
      <c r="G141" s="219"/>
      <c r="H141" s="219"/>
      <c r="I141" s="219"/>
      <c r="J141" s="219"/>
      <c r="K141" s="219"/>
      <c r="L141" s="219"/>
      <c r="U141" s="219"/>
      <c r="V141" s="220"/>
      <c r="W141" s="219"/>
      <c r="X141" s="220"/>
      <c r="Y141" s="219"/>
      <c r="Z141" s="219"/>
      <c r="AA141" s="219"/>
      <c r="AB141" s="219"/>
      <c r="AC141" s="219"/>
      <c r="AD141" s="219"/>
      <c r="AE141" s="219"/>
      <c r="AF141" s="219"/>
      <c r="AG141" s="219"/>
      <c r="AH141" s="219"/>
      <c r="AO141" s="219"/>
      <c r="AP141" s="220"/>
      <c r="AQ141" s="219"/>
      <c r="AR141" s="219"/>
      <c r="AS141" s="219"/>
      <c r="AT141" s="219"/>
      <c r="AU141" s="219"/>
      <c r="AV141" s="219"/>
      <c r="AW141" s="219"/>
      <c r="AX141" s="219"/>
      <c r="AY141" s="219"/>
      <c r="AZ141" s="219"/>
    </row>
    <row r="142" spans="1:52" x14ac:dyDescent="0.3">
      <c r="A142" s="221" t="s">
        <v>63</v>
      </c>
      <c r="B142" s="222"/>
      <c r="C142" s="223"/>
      <c r="D142" s="223"/>
      <c r="E142" s="223"/>
      <c r="F142" s="223"/>
      <c r="G142" s="223"/>
      <c r="H142" s="223"/>
      <c r="I142" s="223"/>
      <c r="J142" s="224" t="s">
        <v>64</v>
      </c>
      <c r="K142" s="223"/>
      <c r="L142" s="223"/>
      <c r="U142" s="221" t="s">
        <v>63</v>
      </c>
      <c r="V142" s="222"/>
      <c r="W142" s="221" t="s">
        <v>63</v>
      </c>
      <c r="X142" s="222"/>
      <c r="Y142" s="223"/>
      <c r="Z142" s="223"/>
      <c r="AA142" s="223"/>
      <c r="AB142" s="223"/>
      <c r="AC142" s="223"/>
      <c r="AD142" s="223"/>
      <c r="AE142" s="223"/>
      <c r="AF142" s="224" t="s">
        <v>64</v>
      </c>
      <c r="AG142" s="223"/>
      <c r="AH142" s="223"/>
      <c r="AO142" s="221" t="s">
        <v>63</v>
      </c>
      <c r="AP142" s="222"/>
      <c r="AQ142" s="223"/>
      <c r="AR142" s="223"/>
      <c r="AS142" s="223"/>
      <c r="AT142" s="223"/>
      <c r="AU142" s="223"/>
      <c r="AV142" s="223"/>
      <c r="AW142" s="223"/>
      <c r="AX142" s="224" t="s">
        <v>64</v>
      </c>
      <c r="AY142" s="223"/>
      <c r="AZ142" s="223"/>
    </row>
    <row r="143" spans="1:52" ht="15.6" x14ac:dyDescent="0.3">
      <c r="A143" s="140" t="s">
        <v>65</v>
      </c>
      <c r="B143" s="225"/>
      <c r="C143" s="226"/>
      <c r="D143" s="226"/>
      <c r="E143" s="226"/>
      <c r="F143" s="226"/>
      <c r="G143" s="225"/>
      <c r="H143" s="227"/>
      <c r="I143" s="226"/>
      <c r="J143" s="228" t="s">
        <v>65</v>
      </c>
      <c r="L143" s="227"/>
      <c r="U143" s="140" t="s">
        <v>65</v>
      </c>
      <c r="V143" s="225"/>
      <c r="W143" s="140" t="s">
        <v>65</v>
      </c>
      <c r="X143" s="225"/>
      <c r="Y143" s="226"/>
      <c r="Z143" s="226"/>
      <c r="AA143" s="226"/>
      <c r="AB143" s="226"/>
      <c r="AC143" s="225"/>
      <c r="AD143" s="227"/>
      <c r="AE143" s="226"/>
      <c r="AF143" s="228" t="s">
        <v>65</v>
      </c>
      <c r="AH143" s="227"/>
      <c r="AO143" s="140" t="s">
        <v>65</v>
      </c>
      <c r="AP143" s="225"/>
      <c r="AQ143" s="226"/>
      <c r="AR143" s="226"/>
      <c r="AS143" s="226"/>
      <c r="AT143" s="226"/>
      <c r="AU143" s="225"/>
      <c r="AV143" s="227"/>
      <c r="AW143" s="226"/>
      <c r="AX143" s="228" t="s">
        <v>65</v>
      </c>
      <c r="AZ143" s="227"/>
    </row>
    <row r="144" spans="1:52" ht="15.6" customHeight="1" x14ac:dyDescent="0.3">
      <c r="A144" s="366" t="str">
        <f>IF(L97&gt;J121,"","ERREUR ! Le montant des acomptes payés dépasse la valeur du marché" )</f>
        <v>ERREUR ! Le montant des acomptes payés dépasse la valeur du marché</v>
      </c>
      <c r="B144" s="366"/>
      <c r="C144" s="366"/>
      <c r="D144" s="366"/>
      <c r="E144" s="366"/>
      <c r="F144" s="366"/>
      <c r="G144" s="366"/>
      <c r="H144" s="366"/>
      <c r="I144" s="366"/>
      <c r="J144" s="366"/>
      <c r="K144" s="366"/>
      <c r="L144" s="366"/>
      <c r="U144" s="366" t="str">
        <f>IF(AF97&gt;AD121,"","ERREUR ! Le montant des acomptes payés dépasse la valeur du marché" )</f>
        <v/>
      </c>
      <c r="V144" s="366"/>
      <c r="W144" s="366"/>
      <c r="X144" s="366"/>
      <c r="Y144" s="366"/>
      <c r="Z144" s="366"/>
      <c r="AA144" s="366"/>
      <c r="AB144" s="366"/>
      <c r="AC144" s="366"/>
      <c r="AD144" s="366"/>
      <c r="AE144" s="366"/>
      <c r="AF144" s="366"/>
      <c r="AG144"/>
      <c r="AH144"/>
      <c r="AO144" s="366" t="str">
        <f>IF(AZ97&gt;AX121,"","ERREUR ! Le montant des acomptes payés dépasse la valeur du marché" )</f>
        <v>ERREUR ! Le montant des acomptes payés dépasse la valeur du marché</v>
      </c>
      <c r="AP144" s="366"/>
      <c r="AQ144" s="366"/>
      <c r="AR144" s="366"/>
      <c r="AS144" s="366"/>
      <c r="AT144" s="366"/>
      <c r="AU144" s="366"/>
      <c r="AV144" s="366"/>
      <c r="AW144" s="366"/>
      <c r="AX144" s="366"/>
      <c r="AY144" s="366"/>
      <c r="AZ144" s="366"/>
    </row>
    <row r="145" spans="1:52" ht="15.6" x14ac:dyDescent="0.3">
      <c r="A145" s="367" t="str">
        <f>IF(J122&gt;L93,"ERREUR ! La part de paiement XXX dépasse la part prévue","")</f>
        <v/>
      </c>
      <c r="B145" s="367"/>
      <c r="C145" s="367"/>
      <c r="D145" s="367"/>
      <c r="E145" s="367"/>
      <c r="F145" s="367"/>
      <c r="G145" s="367"/>
      <c r="H145" s="367"/>
      <c r="I145" s="367"/>
      <c r="J145" s="367"/>
      <c r="K145" s="367"/>
      <c r="L145" s="367"/>
      <c r="U145" s="367" t="str">
        <f>IF(AD122&gt;AF93,"ERREUR ! La part de paiement XXX dépasse la part prévue","")</f>
        <v/>
      </c>
      <c r="V145" s="367"/>
      <c r="W145" s="367"/>
      <c r="X145" s="367"/>
      <c r="Y145" s="367"/>
      <c r="Z145" s="367"/>
      <c r="AA145" s="367"/>
      <c r="AB145" s="367"/>
      <c r="AC145" s="367"/>
      <c r="AD145" s="367"/>
      <c r="AE145" s="367"/>
      <c r="AF145" s="367"/>
      <c r="AG145"/>
      <c r="AH145"/>
      <c r="AO145" s="367" t="str">
        <f>IF(AX122&gt;AZ93,"ERREUR ! La part de paiement XXX dépasse la part prévue","")</f>
        <v/>
      </c>
      <c r="AP145" s="367"/>
      <c r="AQ145" s="367"/>
      <c r="AR145" s="367"/>
      <c r="AS145" s="367"/>
      <c r="AT145" s="367"/>
      <c r="AU145" s="367"/>
      <c r="AV145" s="367"/>
      <c r="AW145" s="367"/>
      <c r="AX145" s="367"/>
      <c r="AY145" s="367"/>
      <c r="AZ145" s="367"/>
    </row>
    <row r="149" spans="1:52" ht="15.6" x14ac:dyDescent="0.3">
      <c r="A149" s="364" t="str">
        <f>IF((J123&lt;=(L97-L93)),"","ERREUR!! Acompte supérieur au marché!")</f>
        <v/>
      </c>
      <c r="B149" s="364"/>
      <c r="C149" s="364"/>
      <c r="D149" s="364"/>
      <c r="E149" s="364"/>
      <c r="F149" s="364"/>
      <c r="G149" s="364"/>
      <c r="H149" s="364"/>
      <c r="I149" s="229"/>
      <c r="J149" s="229"/>
      <c r="K149" s="229"/>
      <c r="L149" s="229"/>
      <c r="U149" s="364" t="e">
        <f>IF((AD123&lt;=(AF97-AF93)),"","ERREUR!! Acompte supérieur au marché!")</f>
        <v>#VALUE!</v>
      </c>
      <c r="V149" s="364"/>
      <c r="W149" s="364"/>
      <c r="X149" s="364"/>
      <c r="Y149" s="364"/>
      <c r="Z149" s="364"/>
      <c r="AA149" s="364"/>
      <c r="AB149" s="364"/>
      <c r="AC149" s="229"/>
      <c r="AD149" s="229"/>
      <c r="AE149" s="229"/>
      <c r="AF149" s="229"/>
      <c r="AG149" s="229"/>
      <c r="AH149" s="229"/>
      <c r="AO149" s="364" t="str">
        <f>IF((AX123&lt;=(AZ97-AZ93)),"","ERREUR!! Acompte supérieur au marché!")</f>
        <v/>
      </c>
      <c r="AP149" s="364"/>
      <c r="AQ149" s="364"/>
      <c r="AR149" s="364"/>
      <c r="AS149" s="364"/>
      <c r="AT149" s="364"/>
      <c r="AU149" s="364"/>
      <c r="AV149" s="364"/>
      <c r="AW149" s="229"/>
      <c r="AX149" s="229"/>
      <c r="AY149" s="229"/>
      <c r="AZ149" s="229"/>
    </row>
    <row r="150" spans="1:52" ht="15.6" x14ac:dyDescent="0.3">
      <c r="A150" s="364" t="str">
        <f>IF((E121=K121),"","ERREUR!! Total acomptes perçus différent du total situation valeur de base")</f>
        <v/>
      </c>
      <c r="B150" s="364"/>
      <c r="C150" s="364"/>
      <c r="D150" s="364"/>
      <c r="E150" s="364"/>
      <c r="F150" s="364"/>
      <c r="G150" s="364"/>
      <c r="H150" s="364"/>
      <c r="I150" s="229"/>
      <c r="J150" s="229"/>
      <c r="K150" s="229"/>
      <c r="L150" s="229"/>
      <c r="U150" s="364" t="e">
        <f>IF((Y121=AE121),"","ERREUR!! Total acomptes perçus différent du total situation valeur de base")</f>
        <v>#VALUE!</v>
      </c>
      <c r="V150" s="364"/>
      <c r="W150" s="364"/>
      <c r="X150" s="364"/>
      <c r="Y150" s="364"/>
      <c r="Z150" s="364"/>
      <c r="AA150" s="364"/>
      <c r="AB150" s="364"/>
      <c r="AC150" s="229"/>
      <c r="AD150" s="229"/>
      <c r="AE150" s="229"/>
      <c r="AF150" s="229"/>
      <c r="AG150" s="229"/>
      <c r="AH150" s="229"/>
      <c r="AO150" s="364" t="str">
        <f>IF((AS121=AY121),"","ERREUR!! Total acomptes perçus différent du total situation valeur de base")</f>
        <v/>
      </c>
      <c r="AP150" s="364"/>
      <c r="AQ150" s="364"/>
      <c r="AR150" s="364"/>
      <c r="AS150" s="364"/>
      <c r="AT150" s="364"/>
      <c r="AU150" s="364"/>
      <c r="AV150" s="364"/>
      <c r="AW150" s="229"/>
      <c r="AX150" s="229"/>
      <c r="AY150" s="229"/>
      <c r="AZ150" s="229"/>
    </row>
    <row r="151" spans="1:52" ht="15.6" x14ac:dyDescent="0.3">
      <c r="A151" s="364" t="str">
        <f>IF(I109="oui",(IF(E124&lt;=J58*0.95,"","ERREUR!! Total HT supérieur au montant objectif DGD - retenue de garantie")),"")</f>
        <v/>
      </c>
      <c r="B151" s="364"/>
      <c r="C151" s="364"/>
      <c r="D151" s="364"/>
      <c r="E151" s="364"/>
      <c r="F151" s="364"/>
      <c r="G151" s="364"/>
      <c r="H151" s="364"/>
      <c r="I151" s="364"/>
      <c r="J151" s="364"/>
      <c r="K151" s="229"/>
      <c r="L151" s="229"/>
      <c r="U151" s="364" t="str">
        <f>IF(AC109="oui",(IF(Y124&lt;=AD58*0.95,"","ERREUR!! Total HT supérieur au montant objectif DGD - retenue de garantie")),"")</f>
        <v/>
      </c>
      <c r="V151" s="364"/>
      <c r="W151" s="364"/>
      <c r="X151" s="364"/>
      <c r="Y151" s="364"/>
      <c r="Z151" s="364"/>
      <c r="AA151" s="364"/>
      <c r="AB151" s="364"/>
      <c r="AC151" s="364"/>
      <c r="AD151" s="364"/>
      <c r="AE151" s="229"/>
      <c r="AF151" s="229"/>
      <c r="AG151" s="229"/>
      <c r="AH151" s="229"/>
      <c r="AO151" s="364" t="str">
        <f>IF(AW109="oui",(IF(AS124&lt;=AX58*0.95,"","ERREUR!! Total HT supérieur au montant objectif DGD - retenue de garantie")),"")</f>
        <v/>
      </c>
      <c r="AP151" s="364"/>
      <c r="AQ151" s="364"/>
      <c r="AR151" s="364"/>
      <c r="AS151" s="364"/>
      <c r="AT151" s="364"/>
      <c r="AU151" s="364"/>
      <c r="AV151" s="364"/>
      <c r="AW151" s="364"/>
      <c r="AX151" s="364"/>
      <c r="AY151" s="229"/>
      <c r="AZ151" s="229"/>
    </row>
    <row r="152" spans="1:52" ht="15.6" x14ac:dyDescent="0.3">
      <c r="A152" s="364" t="str">
        <f>IF((J122&lt;=L93),"","ERREUR!! Montant cumulé paiement direct supérieur au montant prévu!")</f>
        <v/>
      </c>
      <c r="B152" s="364"/>
      <c r="C152" s="364"/>
      <c r="D152" s="364"/>
      <c r="E152" s="364"/>
      <c r="F152" s="364"/>
      <c r="G152" s="364"/>
      <c r="H152" s="364"/>
      <c r="I152" s="229"/>
      <c r="J152" s="229"/>
      <c r="K152" s="229"/>
      <c r="L152" s="229"/>
      <c r="U152" s="364" t="str">
        <f>IF((AD122&lt;=AF93),"","ERREUR!! Montant cumulé paiement direct supérieur au montant prévu!")</f>
        <v/>
      </c>
      <c r="V152" s="364"/>
      <c r="W152" s="364"/>
      <c r="X152" s="364"/>
      <c r="Y152" s="364"/>
      <c r="Z152" s="364"/>
      <c r="AA152" s="364"/>
      <c r="AB152" s="364"/>
      <c r="AC152" s="229"/>
      <c r="AD152" s="229"/>
      <c r="AE152" s="229"/>
      <c r="AF152" s="229"/>
      <c r="AG152" s="229"/>
      <c r="AH152" s="229"/>
      <c r="AO152" s="364" t="str">
        <f>IF((AX122&lt;=AZ93),"","ERREUR!! Montant cumulé paiement direct supérieur au montant prévu!")</f>
        <v/>
      </c>
      <c r="AP152" s="364"/>
      <c r="AQ152" s="364"/>
      <c r="AR152" s="364"/>
      <c r="AS152" s="364"/>
      <c r="AT152" s="364"/>
      <c r="AU152" s="364"/>
      <c r="AV152" s="364"/>
      <c r="AW152" s="229"/>
      <c r="AX152" s="229"/>
      <c r="AY152" s="229"/>
      <c r="AZ152" s="229"/>
    </row>
    <row r="153" spans="1:52" ht="15.6" x14ac:dyDescent="0.3">
      <c r="A153" s="364" t="str">
        <f>IF(I109="NON",(IF(E124&lt;J58*0.9,"","ERREUR!! Total HT supérieur au montant objectif DGD-retenue gestion marché")),"")</f>
        <v/>
      </c>
      <c r="B153" s="364"/>
      <c r="C153" s="364"/>
      <c r="D153" s="364"/>
      <c r="E153" s="364"/>
      <c r="F153" s="364"/>
      <c r="G153" s="364"/>
      <c r="H153" s="364"/>
      <c r="I153" s="364"/>
      <c r="J153" s="364"/>
      <c r="K153" s="230"/>
      <c r="L153" s="230"/>
      <c r="U153" s="364" t="str">
        <f>IF(AC109="NON",(IF(Y124&lt;AD58*0.9,"","ERREUR!! Total HT supérieur au montant objectif DGD-retenue gestion marché")),"")</f>
        <v/>
      </c>
      <c r="V153" s="364"/>
      <c r="W153" s="364"/>
      <c r="X153" s="364"/>
      <c r="Y153" s="364"/>
      <c r="Z153" s="364"/>
      <c r="AA153" s="364"/>
      <c r="AB153" s="364"/>
      <c r="AC153" s="364"/>
      <c r="AD153" s="364"/>
      <c r="AE153" s="230"/>
      <c r="AF153" s="230"/>
      <c r="AG153" s="230"/>
      <c r="AH153" s="230"/>
      <c r="AO153" s="364" t="str">
        <f>IF(AW109="NON",(IF(AS124&lt;AX58*0.9,"","ERREUR!! Total HT supérieur au montant objectif DGD-retenue gestion marché")),"")</f>
        <v/>
      </c>
      <c r="AP153" s="364"/>
      <c r="AQ153" s="364"/>
      <c r="AR153" s="364"/>
      <c r="AS153" s="364"/>
      <c r="AT153" s="364"/>
      <c r="AU153" s="364"/>
      <c r="AV153" s="364"/>
      <c r="AW153" s="364"/>
      <c r="AX153" s="364"/>
      <c r="AY153" s="230"/>
      <c r="AZ153" s="230"/>
    </row>
    <row r="154" spans="1:52" ht="15.6" x14ac:dyDescent="0.3">
      <c r="A154" s="365" t="str">
        <f>IF((J102&lt;=L96),"","ERREUR!! Montant avancement travaux avenants supérieur au montant total des avenants!")</f>
        <v/>
      </c>
      <c r="B154" s="365"/>
      <c r="C154" s="365"/>
      <c r="D154" s="365"/>
      <c r="E154" s="365"/>
      <c r="F154" s="365"/>
      <c r="G154" s="365"/>
      <c r="H154" s="365"/>
      <c r="I154" s="365"/>
      <c r="J154" s="365"/>
      <c r="K154" s="365"/>
      <c r="L154" s="365"/>
      <c r="U154" s="365" t="str">
        <f>IF((AD102&lt;=AF96),"","ERREUR!! Montant avancement travaux avenants supérieur au montant total des avenants!")</f>
        <v/>
      </c>
      <c r="V154" s="365"/>
      <c r="W154" s="365"/>
      <c r="X154" s="365"/>
      <c r="Y154" s="365"/>
      <c r="Z154" s="365"/>
      <c r="AA154" s="365"/>
      <c r="AB154" s="365"/>
      <c r="AC154" s="365"/>
      <c r="AD154" s="365"/>
      <c r="AE154" s="365"/>
      <c r="AF154" s="365"/>
      <c r="AG154"/>
      <c r="AH154"/>
      <c r="AO154" s="365" t="str">
        <f>IF((AX102&lt;=AZ96),"","ERREUR!! Montant avancement travaux avenants supérieur au montant total des avenants!")</f>
        <v/>
      </c>
      <c r="AP154" s="365"/>
      <c r="AQ154" s="365"/>
      <c r="AR154" s="365"/>
      <c r="AS154" s="365"/>
      <c r="AT154" s="365"/>
      <c r="AU154" s="365"/>
      <c r="AV154" s="365"/>
      <c r="AW154" s="365"/>
      <c r="AX154" s="365"/>
      <c r="AY154" s="365"/>
      <c r="AZ154" s="365"/>
    </row>
  </sheetData>
  <sheetProtection pivotTables="0"/>
  <protectedRanges>
    <protectedRange sqref="A21:K22 A29:I31 K39 K47:K55 J23:K38 U21:AG22 U29:AE31 AG39 AG47:AG55 AF23:AG38 AO21:AY22 AO29:AW31 AY39 AY47:AY55 AX23:AY38" name="Plage1_1"/>
    <protectedRange sqref="A39:J39 A23:I28 A32:I38 U39:AF39 U23:AE28 U32:AE38 AO39:AX39 AO23:AW28 AO32:AW38" name="Plage2_1"/>
    <protectedRange sqref="A47:J54 U47:AF54 AO47:AX54" name="Plage3_1"/>
    <protectedRange sqref="C87 Y87 AQ87" name="Plage5_1"/>
    <protectedRange sqref="D95:D96 I86 Z95:Z96 AE86 AR95:AR96 AW86" name="Plage6_1"/>
    <protectedRange sqref="B101:B119 E120 C101:E117 V101:V119 X101:X119 AA120 Y101:AA117 AP101:AP119 AS120 AQ101:AS117" name="Plage7_1"/>
    <protectedRange sqref="J101:J102 AF101:AF102 AX101:AX102" name="Plage8_1"/>
  </protectedRanges>
  <mergeCells count="365">
    <mergeCell ref="AO151:AX151"/>
    <mergeCell ref="AO152:AV152"/>
    <mergeCell ref="AO153:AX153"/>
    <mergeCell ref="AO154:AZ154"/>
    <mergeCell ref="AO127:AR133"/>
    <mergeCell ref="AS127:AV133"/>
    <mergeCell ref="AZ133:AZ134"/>
    <mergeCell ref="AO134:AR140"/>
    <mergeCell ref="AS134:AV140"/>
    <mergeCell ref="AO144:AZ144"/>
    <mergeCell ref="AO145:AZ145"/>
    <mergeCell ref="AO149:AV149"/>
    <mergeCell ref="AO150:AV150"/>
    <mergeCell ref="AU97:AU98"/>
    <mergeCell ref="AO99:AS99"/>
    <mergeCell ref="AT99:AW100"/>
    <mergeCell ref="AO121:AR121"/>
    <mergeCell ref="AO122:AR122"/>
    <mergeCell ref="AO123:AR123"/>
    <mergeCell ref="AO124:AR124"/>
    <mergeCell ref="AU124:AW124"/>
    <mergeCell ref="AO125:AR125"/>
    <mergeCell ref="AU125:AW125"/>
    <mergeCell ref="AO82:AZ82"/>
    <mergeCell ref="AO83:AZ83"/>
    <mergeCell ref="AO86:AP86"/>
    <mergeCell ref="AO87:AP87"/>
    <mergeCell ref="AO88:AP88"/>
    <mergeCell ref="AQ92:AS92"/>
    <mergeCell ref="AX93:AY93"/>
    <mergeCell ref="AP95:AQ95"/>
    <mergeCell ref="AR95:AS95"/>
    <mergeCell ref="AO59:AY59"/>
    <mergeCell ref="AV61:AZ63"/>
    <mergeCell ref="AQ62:AR62"/>
    <mergeCell ref="AQ63:AR63"/>
    <mergeCell ref="AV67:AZ70"/>
    <mergeCell ref="AW77:AX77"/>
    <mergeCell ref="AY77:AZ77"/>
    <mergeCell ref="AY78:AZ78"/>
    <mergeCell ref="AO81:AZ81"/>
    <mergeCell ref="AS38:AU38"/>
    <mergeCell ref="AV38:AW38"/>
    <mergeCell ref="AX38:AY38"/>
    <mergeCell ref="AV39:AW39"/>
    <mergeCell ref="AX39:AY39"/>
    <mergeCell ref="AS40:AU40"/>
    <mergeCell ref="AV40:AW40"/>
    <mergeCell ref="AX40:AY40"/>
    <mergeCell ref="AR58:AW58"/>
    <mergeCell ref="AX58:AY58"/>
    <mergeCell ref="AS35:AU35"/>
    <mergeCell ref="AV35:AW35"/>
    <mergeCell ref="AX35:AY35"/>
    <mergeCell ref="AS36:AU36"/>
    <mergeCell ref="AV36:AW36"/>
    <mergeCell ref="AX36:AY36"/>
    <mergeCell ref="AS37:AU37"/>
    <mergeCell ref="AV37:AW37"/>
    <mergeCell ref="AX37:AY37"/>
    <mergeCell ref="AS32:AU32"/>
    <mergeCell ref="AV32:AW32"/>
    <mergeCell ref="AX32:AY32"/>
    <mergeCell ref="AS33:AU33"/>
    <mergeCell ref="AV33:AW33"/>
    <mergeCell ref="AX33:AY33"/>
    <mergeCell ref="AS34:AU34"/>
    <mergeCell ref="AV34:AW34"/>
    <mergeCell ref="AX34:AY34"/>
    <mergeCell ref="AS29:AU29"/>
    <mergeCell ref="AV29:AW29"/>
    <mergeCell ref="AX29:AY29"/>
    <mergeCell ref="AS30:AU30"/>
    <mergeCell ref="AV30:AW30"/>
    <mergeCell ref="AX30:AY30"/>
    <mergeCell ref="AS31:AU31"/>
    <mergeCell ref="AV31:AW31"/>
    <mergeCell ref="AX31:AY31"/>
    <mergeCell ref="AV24:AW24"/>
    <mergeCell ref="AX24:AY24"/>
    <mergeCell ref="AV25:AW25"/>
    <mergeCell ref="AX25:AY25"/>
    <mergeCell ref="AV26:AW26"/>
    <mergeCell ref="AX26:AY26"/>
    <mergeCell ref="AV27:AW27"/>
    <mergeCell ref="AX27:AY27"/>
    <mergeCell ref="AV28:AW28"/>
    <mergeCell ref="AX28:AY28"/>
    <mergeCell ref="AS21:AU21"/>
    <mergeCell ref="AV21:AW21"/>
    <mergeCell ref="AX21:AY21"/>
    <mergeCell ref="AS22:AU22"/>
    <mergeCell ref="AV22:AW22"/>
    <mergeCell ref="AX22:AY22"/>
    <mergeCell ref="AS23:AU23"/>
    <mergeCell ref="AV23:AW23"/>
    <mergeCell ref="AX23:AY23"/>
    <mergeCell ref="AH133:AH134"/>
    <mergeCell ref="AA134:AD140"/>
    <mergeCell ref="AO7:AP7"/>
    <mergeCell ref="AQ7:AU7"/>
    <mergeCell ref="AV7:AW7"/>
    <mergeCell ref="AX7:AY7"/>
    <mergeCell ref="AO8:AP8"/>
    <mergeCell ref="AQ8:AU8"/>
    <mergeCell ref="AV8:AW8"/>
    <mergeCell ref="AX8:AY8"/>
    <mergeCell ref="AO9:AP9"/>
    <mergeCell ref="AX9:AY9"/>
    <mergeCell ref="AO10:AP10"/>
    <mergeCell ref="AS10:AW10"/>
    <mergeCell ref="AO12:AY12"/>
    <mergeCell ref="AS16:AU16"/>
    <mergeCell ref="AV16:AW16"/>
    <mergeCell ref="AX16:AY16"/>
    <mergeCell ref="AS18:AU18"/>
    <mergeCell ref="AV18:AW18"/>
    <mergeCell ref="AX18:AY18"/>
    <mergeCell ref="AS20:AU20"/>
    <mergeCell ref="AV20:AW20"/>
    <mergeCell ref="AX20:AY20"/>
    <mergeCell ref="AG78:AH78"/>
    <mergeCell ref="W86:X86"/>
    <mergeCell ref="W87:X87"/>
    <mergeCell ref="W88:X88"/>
    <mergeCell ref="Y92:AA92"/>
    <mergeCell ref="AF93:AG93"/>
    <mergeCell ref="Z95:AA95"/>
    <mergeCell ref="AC97:AC98"/>
    <mergeCell ref="AB99:AE100"/>
    <mergeCell ref="U81:AF81"/>
    <mergeCell ref="U82:AF82"/>
    <mergeCell ref="U83:AF83"/>
    <mergeCell ref="U86:V86"/>
    <mergeCell ref="U87:V87"/>
    <mergeCell ref="U88:V88"/>
    <mergeCell ref="AF35:AG35"/>
    <mergeCell ref="AA36:AC36"/>
    <mergeCell ref="AF36:AG36"/>
    <mergeCell ref="AA37:AC37"/>
    <mergeCell ref="AF37:AG37"/>
    <mergeCell ref="AA38:AC38"/>
    <mergeCell ref="AF38:AG38"/>
    <mergeCell ref="AF39:AG39"/>
    <mergeCell ref="AA40:AC40"/>
    <mergeCell ref="AF40:AG40"/>
    <mergeCell ref="AD37:AE37"/>
    <mergeCell ref="AD38:AE38"/>
    <mergeCell ref="AD39:AE39"/>
    <mergeCell ref="AD40:AE40"/>
    <mergeCell ref="AD35:AE35"/>
    <mergeCell ref="AD36:AE36"/>
    <mergeCell ref="AA35:AC35"/>
    <mergeCell ref="AF30:AG30"/>
    <mergeCell ref="AA31:AC31"/>
    <mergeCell ref="AF31:AG31"/>
    <mergeCell ref="AA32:AC32"/>
    <mergeCell ref="AF32:AG32"/>
    <mergeCell ref="AA33:AC33"/>
    <mergeCell ref="AF33:AG33"/>
    <mergeCell ref="AA34:AC34"/>
    <mergeCell ref="AF34:AG34"/>
    <mergeCell ref="AD34:AE34"/>
    <mergeCell ref="AD31:AE31"/>
    <mergeCell ref="AD32:AE32"/>
    <mergeCell ref="AD33:AE33"/>
    <mergeCell ref="AD30:AE30"/>
    <mergeCell ref="AA30:AC30"/>
    <mergeCell ref="AF22:AG22"/>
    <mergeCell ref="AA23:AC23"/>
    <mergeCell ref="AF23:AG23"/>
    <mergeCell ref="AF24:AG24"/>
    <mergeCell ref="AF25:AG25"/>
    <mergeCell ref="AF26:AG26"/>
    <mergeCell ref="AF27:AG27"/>
    <mergeCell ref="AF28:AG28"/>
    <mergeCell ref="AA29:AC29"/>
    <mergeCell ref="AF29:AG29"/>
    <mergeCell ref="AD27:AE27"/>
    <mergeCell ref="AD28:AE28"/>
    <mergeCell ref="AD29:AE29"/>
    <mergeCell ref="AD23:AE23"/>
    <mergeCell ref="AD24:AE24"/>
    <mergeCell ref="AD25:AE25"/>
    <mergeCell ref="AD26:AE26"/>
    <mergeCell ref="U149:AB149"/>
    <mergeCell ref="U150:AB150"/>
    <mergeCell ref="U151:AD151"/>
    <mergeCell ref="U152:AB152"/>
    <mergeCell ref="U153:AD153"/>
    <mergeCell ref="U154:AF154"/>
    <mergeCell ref="W7:X7"/>
    <mergeCell ref="Y7:AC7"/>
    <mergeCell ref="AF7:AG7"/>
    <mergeCell ref="W8:X8"/>
    <mergeCell ref="Y8:AC8"/>
    <mergeCell ref="AF8:AG8"/>
    <mergeCell ref="W9:X9"/>
    <mergeCell ref="AF9:AG9"/>
    <mergeCell ref="W10:X10"/>
    <mergeCell ref="AA10:AE10"/>
    <mergeCell ref="AA16:AC16"/>
    <mergeCell ref="AF16:AG16"/>
    <mergeCell ref="AA18:AC18"/>
    <mergeCell ref="AF18:AG18"/>
    <mergeCell ref="AA20:AC20"/>
    <mergeCell ref="AF20:AG20"/>
    <mergeCell ref="AA21:AC21"/>
    <mergeCell ref="AF21:AG21"/>
    <mergeCell ref="U125:X125"/>
    <mergeCell ref="U127:X133"/>
    <mergeCell ref="U134:X140"/>
    <mergeCell ref="U144:AF144"/>
    <mergeCell ref="U145:AF145"/>
    <mergeCell ref="AC125:AE125"/>
    <mergeCell ref="AA127:AD133"/>
    <mergeCell ref="V95:W95"/>
    <mergeCell ref="X95:Y95"/>
    <mergeCell ref="U99:Y99"/>
    <mergeCell ref="U121:X121"/>
    <mergeCell ref="U122:X122"/>
    <mergeCell ref="U123:X123"/>
    <mergeCell ref="U124:X124"/>
    <mergeCell ref="AC124:AE124"/>
    <mergeCell ref="U59:AE59"/>
    <mergeCell ref="AE77:AF77"/>
    <mergeCell ref="Z58:AE58"/>
    <mergeCell ref="AF58:AG58"/>
    <mergeCell ref="AD61:AH63"/>
    <mergeCell ref="Y62:Z62"/>
    <mergeCell ref="Y63:Z63"/>
    <mergeCell ref="AD67:AH70"/>
    <mergeCell ref="AG77:AH77"/>
    <mergeCell ref="AD20:AE20"/>
    <mergeCell ref="AD21:AE21"/>
    <mergeCell ref="AD22:AE22"/>
    <mergeCell ref="AA22:AC22"/>
    <mergeCell ref="U10:V10"/>
    <mergeCell ref="U12:AE12"/>
    <mergeCell ref="AD16:AE16"/>
    <mergeCell ref="AD18:AE18"/>
    <mergeCell ref="U7:V7"/>
    <mergeCell ref="AD7:AE7"/>
    <mergeCell ref="U8:V8"/>
    <mergeCell ref="AD8:AE8"/>
    <mergeCell ref="U9:V9"/>
    <mergeCell ref="A153:J153"/>
    <mergeCell ref="A154:L154"/>
    <mergeCell ref="A144:L144"/>
    <mergeCell ref="A145:L145"/>
    <mergeCell ref="A149:H149"/>
    <mergeCell ref="A150:H150"/>
    <mergeCell ref="A151:J151"/>
    <mergeCell ref="A152:H152"/>
    <mergeCell ref="A125:D125"/>
    <mergeCell ref="G125:I125"/>
    <mergeCell ref="A127:D133"/>
    <mergeCell ref="E127:H133"/>
    <mergeCell ref="L133:L134"/>
    <mergeCell ref="A134:D140"/>
    <mergeCell ref="E134:H140"/>
    <mergeCell ref="A99:E99"/>
    <mergeCell ref="F99:I100"/>
    <mergeCell ref="A121:D121"/>
    <mergeCell ref="A122:D122"/>
    <mergeCell ref="A123:D123"/>
    <mergeCell ref="A124:D124"/>
    <mergeCell ref="G124:I124"/>
    <mergeCell ref="A88:B88"/>
    <mergeCell ref="C92:E92"/>
    <mergeCell ref="J93:K93"/>
    <mergeCell ref="B95:C95"/>
    <mergeCell ref="D95:E95"/>
    <mergeCell ref="G97:G98"/>
    <mergeCell ref="K78:L78"/>
    <mergeCell ref="A81:L81"/>
    <mergeCell ref="A82:L82"/>
    <mergeCell ref="A83:L83"/>
    <mergeCell ref="A86:B86"/>
    <mergeCell ref="A87:B87"/>
    <mergeCell ref="A59:K59"/>
    <mergeCell ref="H61:L63"/>
    <mergeCell ref="C62:D62"/>
    <mergeCell ref="C63:D63"/>
    <mergeCell ref="H67:L70"/>
    <mergeCell ref="I77:J77"/>
    <mergeCell ref="K77:L77"/>
    <mergeCell ref="H39:I39"/>
    <mergeCell ref="J39:K39"/>
    <mergeCell ref="E40:G40"/>
    <mergeCell ref="H40:I40"/>
    <mergeCell ref="J40:K40"/>
    <mergeCell ref="D58:I58"/>
    <mergeCell ref="J58:K58"/>
    <mergeCell ref="E37:G37"/>
    <mergeCell ref="H37:I37"/>
    <mergeCell ref="J37:K37"/>
    <mergeCell ref="E38:G38"/>
    <mergeCell ref="H38:I38"/>
    <mergeCell ref="J38:K38"/>
    <mergeCell ref="E35:G35"/>
    <mergeCell ref="H35:I35"/>
    <mergeCell ref="J35:K35"/>
    <mergeCell ref="E36:G36"/>
    <mergeCell ref="H36:I36"/>
    <mergeCell ref="J36:K36"/>
    <mergeCell ref="E33:G33"/>
    <mergeCell ref="H33:I33"/>
    <mergeCell ref="J33:K33"/>
    <mergeCell ref="E34:G34"/>
    <mergeCell ref="H34:I34"/>
    <mergeCell ref="J34:K34"/>
    <mergeCell ref="E31:G31"/>
    <mergeCell ref="H31:I31"/>
    <mergeCell ref="J31:K31"/>
    <mergeCell ref="E32:G32"/>
    <mergeCell ref="H32:I32"/>
    <mergeCell ref="J32:K32"/>
    <mergeCell ref="E29:G29"/>
    <mergeCell ref="H29:I29"/>
    <mergeCell ref="J29:K29"/>
    <mergeCell ref="E30:G30"/>
    <mergeCell ref="H30:I30"/>
    <mergeCell ref="J30:K30"/>
    <mergeCell ref="H26:I26"/>
    <mergeCell ref="J26:K26"/>
    <mergeCell ref="H27:I27"/>
    <mergeCell ref="J27:K27"/>
    <mergeCell ref="H28:I28"/>
    <mergeCell ref="J28:K28"/>
    <mergeCell ref="E23:G23"/>
    <mergeCell ref="H23:I23"/>
    <mergeCell ref="J23:K23"/>
    <mergeCell ref="H24:I24"/>
    <mergeCell ref="J24:K24"/>
    <mergeCell ref="H25:I25"/>
    <mergeCell ref="J25:K25"/>
    <mergeCell ref="E21:G21"/>
    <mergeCell ref="H21:I21"/>
    <mergeCell ref="J21:K21"/>
    <mergeCell ref="E22:G22"/>
    <mergeCell ref="H22:I22"/>
    <mergeCell ref="J22:K22"/>
    <mergeCell ref="E20:G20"/>
    <mergeCell ref="H20:I20"/>
    <mergeCell ref="J20:K20"/>
    <mergeCell ref="A9:B9"/>
    <mergeCell ref="J9:K9"/>
    <mergeCell ref="A10:B10"/>
    <mergeCell ref="E10:I10"/>
    <mergeCell ref="A12:K12"/>
    <mergeCell ref="E16:G16"/>
    <mergeCell ref="H16:I16"/>
    <mergeCell ref="J16:K16"/>
    <mergeCell ref="A7:B7"/>
    <mergeCell ref="C7:G7"/>
    <mergeCell ref="H7:I7"/>
    <mergeCell ref="J7:K7"/>
    <mergeCell ref="A8:B8"/>
    <mergeCell ref="C8:G8"/>
    <mergeCell ref="H8:I8"/>
    <mergeCell ref="J8:K8"/>
    <mergeCell ref="E18:G18"/>
    <mergeCell ref="H18:I18"/>
    <mergeCell ref="J18:K18"/>
  </mergeCells>
  <conditionalFormatting sqref="J122">
    <cfRule type="cellIs" dxfId="203" priority="180" stopIfTrue="1" operator="greaterThan">
      <formula>$J$122</formula>
    </cfRule>
  </conditionalFormatting>
  <conditionalFormatting sqref="L93">
    <cfRule type="containsBlanks" dxfId="202" priority="181" stopIfTrue="1">
      <formula>LEN(TRIM(L93))=0</formula>
    </cfRule>
  </conditionalFormatting>
  <conditionalFormatting sqref="A144:B144">
    <cfRule type="expression" dxfId="201" priority="179" stopIfTrue="1">
      <formula>J121&gt;L97</formula>
    </cfRule>
  </conditionalFormatting>
  <conditionalFormatting sqref="A59">
    <cfRule type="expression" dxfId="200" priority="177">
      <formula>K121&gt;J121</formula>
    </cfRule>
    <cfRule type="expression" dxfId="199" priority="178" stopIfTrue="1">
      <formula>K53&gt;J53</formula>
    </cfRule>
  </conditionalFormatting>
  <conditionalFormatting sqref="A145:L145">
    <cfRule type="expression" dxfId="198" priority="176">
      <formula>$J$122&gt;$L$93</formula>
    </cfRule>
  </conditionalFormatting>
  <conditionalFormatting sqref="H13 J7:K9 C8:G8 I10">
    <cfRule type="containsBlanks" dxfId="197" priority="173" stopIfTrue="1">
      <formula>LEN(TRIM(C7))=0</formula>
    </cfRule>
  </conditionalFormatting>
  <conditionalFormatting sqref="J7:K7">
    <cfRule type="cellIs" dxfId="196" priority="172" stopIfTrue="1" operator="equal">
      <formula>"Sous Traitant 1"</formula>
    </cfRule>
  </conditionalFormatting>
  <conditionalFormatting sqref="J8:K9">
    <cfRule type="cellIs" dxfId="195" priority="171" stopIfTrue="1" operator="equal">
      <formula>"ADRESSE"</formula>
    </cfRule>
  </conditionalFormatting>
  <conditionalFormatting sqref="C7:G7">
    <cfRule type="containsBlanks" dxfId="194" priority="174" stopIfTrue="1">
      <formula>LEN(TRIM(C7))=0</formula>
    </cfRule>
    <cfRule type="containsBlanks" dxfId="193" priority="175" stopIfTrue="1">
      <formula>LEN(TRIM(C7))=0</formula>
    </cfRule>
  </conditionalFormatting>
  <conditionalFormatting sqref="G124:I124">
    <cfRule type="cellIs" dxfId="192" priority="170" operator="equal">
      <formula>"AUTO LIQUIDATION DE LA TVA selon l'article 283-2 nonies du CGI"</formula>
    </cfRule>
  </conditionalFormatting>
  <conditionalFormatting sqref="I86">
    <cfRule type="containsBlanks" dxfId="191" priority="169" stopIfTrue="1">
      <formula>LEN(TRIM(I86))=0</formula>
    </cfRule>
  </conditionalFormatting>
  <conditionalFormatting sqref="B95">
    <cfRule type="containsBlanks" dxfId="190" priority="168">
      <formula>LEN(TRIM(B95))=0</formula>
    </cfRule>
  </conditionalFormatting>
  <conditionalFormatting sqref="J133:L134">
    <cfRule type="notContainsBlanks" dxfId="189" priority="167">
      <formula>LEN(TRIM(J133))&gt;0</formula>
    </cfRule>
  </conditionalFormatting>
  <conditionalFormatting sqref="L133:L134">
    <cfRule type="notContainsBlanks" dxfId="188" priority="166">
      <formula>LEN(TRIM(L133))&gt;0</formula>
    </cfRule>
  </conditionalFormatting>
  <conditionalFormatting sqref="I110">
    <cfRule type="expression" dxfId="187" priority="165">
      <formula>AND($I$109="NON",$I$110="")</formula>
    </cfRule>
  </conditionalFormatting>
  <conditionalFormatting sqref="E144:L144">
    <cfRule type="expression" dxfId="186" priority="183" stopIfTrue="1">
      <formula>#REF!&gt;#REF!</formula>
    </cfRule>
  </conditionalFormatting>
  <conditionalFormatting sqref="C144:D144">
    <cfRule type="expression" dxfId="185" priority="184" stopIfTrue="1">
      <formula>L121&gt;#REF!</formula>
    </cfRule>
  </conditionalFormatting>
  <conditionalFormatting sqref="L59">
    <cfRule type="expression" dxfId="184" priority="185">
      <formula>#REF!&gt;#REF!</formula>
    </cfRule>
    <cfRule type="expression" dxfId="183" priority="186" stopIfTrue="1">
      <formula>#REF!&gt;#REF!</formula>
    </cfRule>
  </conditionalFormatting>
  <conditionalFormatting sqref="U144:V144">
    <cfRule type="expression" dxfId="182" priority="120" stopIfTrue="1">
      <formula>AD121&gt;AF97</formula>
    </cfRule>
  </conditionalFormatting>
  <conditionalFormatting sqref="U59">
    <cfRule type="expression" dxfId="181" priority="118">
      <formula>AE121&gt;AD121</formula>
    </cfRule>
    <cfRule type="expression" dxfId="180" priority="119" stopIfTrue="1">
      <formula>AE53&gt;AD53</formula>
    </cfRule>
  </conditionalFormatting>
  <conditionalFormatting sqref="U145:V145">
    <cfRule type="expression" dxfId="179" priority="117">
      <formula>$J$122&gt;$L$93</formula>
    </cfRule>
  </conditionalFormatting>
  <conditionalFormatting sqref="V95">
    <cfRule type="containsBlanks" dxfId="178" priority="109">
      <formula>LEN(TRIM(V95))=0</formula>
    </cfRule>
  </conditionalFormatting>
  <conditionalFormatting sqref="AF122">
    <cfRule type="cellIs" dxfId="177" priority="58" stopIfTrue="1" operator="greaterThan">
      <formula>$J$122</formula>
    </cfRule>
  </conditionalFormatting>
  <conditionalFormatting sqref="AH93">
    <cfRule type="containsBlanks" dxfId="176" priority="59" stopIfTrue="1">
      <formula>LEN(TRIM(AH93))=0</formula>
    </cfRule>
  </conditionalFormatting>
  <conditionalFormatting sqref="W144:X144">
    <cfRule type="expression" dxfId="175" priority="57" stopIfTrue="1">
      <formula>AF121&gt;AH97</formula>
    </cfRule>
  </conditionalFormatting>
  <conditionalFormatting sqref="W59">
    <cfRule type="expression" dxfId="174" priority="55">
      <formula>AG121&gt;AF121</formula>
    </cfRule>
    <cfRule type="expression" dxfId="173" priority="56" stopIfTrue="1">
      <formula>AG53&gt;AF53</formula>
    </cfRule>
  </conditionalFormatting>
  <conditionalFormatting sqref="W145:AH145">
    <cfRule type="expression" dxfId="172" priority="54">
      <formula>$J$122&gt;$L$93</formula>
    </cfRule>
  </conditionalFormatting>
  <conditionalFormatting sqref="AD13 AF7:AG9 Y8:AC8 AE10">
    <cfRule type="containsBlanks" dxfId="171" priority="51" stopIfTrue="1">
      <formula>LEN(TRIM(Y7))=0</formula>
    </cfRule>
  </conditionalFormatting>
  <conditionalFormatting sqref="AF7:AG7">
    <cfRule type="cellIs" dxfId="170" priority="50" stopIfTrue="1" operator="equal">
      <formula>"Sous Traitant 1"</formula>
    </cfRule>
  </conditionalFormatting>
  <conditionalFormatting sqref="AF8:AG9">
    <cfRule type="cellIs" dxfId="169" priority="49" stopIfTrue="1" operator="equal">
      <formula>"ADRESSE"</formula>
    </cfRule>
  </conditionalFormatting>
  <conditionalFormatting sqref="Y7:AC7">
    <cfRule type="containsBlanks" dxfId="168" priority="52" stopIfTrue="1">
      <formula>LEN(TRIM(Y7))=0</formula>
    </cfRule>
    <cfRule type="containsBlanks" dxfId="167" priority="53" stopIfTrue="1">
      <formula>LEN(TRIM(Y7))=0</formula>
    </cfRule>
  </conditionalFormatting>
  <conditionalFormatting sqref="AC124:AE124">
    <cfRule type="cellIs" dxfId="166" priority="48" operator="equal">
      <formula>"AUTO LIQUIDATION DE LA TVA selon l'article 283-2 nonies du CGI"</formula>
    </cfRule>
  </conditionalFormatting>
  <conditionalFormatting sqref="AE86">
    <cfRule type="containsBlanks" dxfId="165" priority="47" stopIfTrue="1">
      <formula>LEN(TRIM(AE86))=0</formula>
    </cfRule>
  </conditionalFormatting>
  <conditionalFormatting sqref="X95">
    <cfRule type="containsBlanks" dxfId="164" priority="46">
      <formula>LEN(TRIM(X95))=0</formula>
    </cfRule>
  </conditionalFormatting>
  <conditionalFormatting sqref="AF133:AH134">
    <cfRule type="notContainsBlanks" dxfId="163" priority="45">
      <formula>LEN(TRIM(AF133))&gt;0</formula>
    </cfRule>
  </conditionalFormatting>
  <conditionalFormatting sqref="AH133:AH134">
    <cfRule type="notContainsBlanks" dxfId="162" priority="44">
      <formula>LEN(TRIM(AH133))&gt;0</formula>
    </cfRule>
  </conditionalFormatting>
  <conditionalFormatting sqref="AE110">
    <cfRule type="expression" dxfId="161" priority="43">
      <formula>AND($I$109="NON",$I$110="")</formula>
    </cfRule>
  </conditionalFormatting>
  <conditionalFormatting sqref="AA144:AH144">
    <cfRule type="expression" dxfId="160" priority="60" stopIfTrue="1">
      <formula>#REF!&gt;#REF!</formula>
    </cfRule>
  </conditionalFormatting>
  <conditionalFormatting sqref="Y144:Z144">
    <cfRule type="expression" dxfId="159" priority="61" stopIfTrue="1">
      <formula>AH121&gt;#REF!</formula>
    </cfRule>
  </conditionalFormatting>
  <conditionalFormatting sqref="AH59">
    <cfRule type="expression" dxfId="158" priority="62">
      <formula>#REF!&gt;#REF!</formula>
    </cfRule>
    <cfRule type="expression" dxfId="157" priority="63" stopIfTrue="1">
      <formula>#REF!&gt;#REF!</formula>
    </cfRule>
  </conditionalFormatting>
  <conditionalFormatting sqref="AX122">
    <cfRule type="cellIs" dxfId="156" priority="16" stopIfTrue="1" operator="greaterThan">
      <formula>$J$122</formula>
    </cfRule>
  </conditionalFormatting>
  <conditionalFormatting sqref="AZ93">
    <cfRule type="containsBlanks" dxfId="155" priority="17" stopIfTrue="1">
      <formula>LEN(TRIM(AZ93))=0</formula>
    </cfRule>
  </conditionalFormatting>
  <conditionalFormatting sqref="AO144:AP144">
    <cfRule type="expression" dxfId="154" priority="15" stopIfTrue="1">
      <formula>AX121&gt;AZ97</formula>
    </cfRule>
  </conditionalFormatting>
  <conditionalFormatting sqref="AO59">
    <cfRule type="expression" dxfId="153" priority="13">
      <formula>AY121&gt;AX121</formula>
    </cfRule>
    <cfRule type="expression" dxfId="152" priority="14" stopIfTrue="1">
      <formula>AY53&gt;AX53</formula>
    </cfRule>
  </conditionalFormatting>
  <conditionalFormatting sqref="AO145:AZ145">
    <cfRule type="expression" dxfId="151" priority="12">
      <formula>$J$122&gt;$L$93</formula>
    </cfRule>
  </conditionalFormatting>
  <conditionalFormatting sqref="AV13 AX7:AY9 AQ8:AU8 AW10">
    <cfRule type="containsBlanks" dxfId="150" priority="9" stopIfTrue="1">
      <formula>LEN(TRIM(AQ7))=0</formula>
    </cfRule>
  </conditionalFormatting>
  <conditionalFormatting sqref="AX7:AY7">
    <cfRule type="cellIs" dxfId="149" priority="8" stopIfTrue="1" operator="equal">
      <formula>"Sous Traitant 1"</formula>
    </cfRule>
  </conditionalFormatting>
  <conditionalFormatting sqref="AX8:AY9">
    <cfRule type="cellIs" dxfId="148" priority="7" stopIfTrue="1" operator="equal">
      <formula>"ADRESSE"</formula>
    </cfRule>
  </conditionalFormatting>
  <conditionalFormatting sqref="AQ7:AU7">
    <cfRule type="containsBlanks" dxfId="147" priority="10" stopIfTrue="1">
      <formula>LEN(TRIM(AQ7))=0</formula>
    </cfRule>
    <cfRule type="containsBlanks" dxfId="146" priority="11" stopIfTrue="1">
      <formula>LEN(TRIM(AQ7))=0</formula>
    </cfRule>
  </conditionalFormatting>
  <conditionalFormatting sqref="AU124:AW124">
    <cfRule type="cellIs" dxfId="145" priority="6" operator="equal">
      <formula>"AUTO LIQUIDATION DE LA TVA selon l'article 283-2 nonies du CGI"</formula>
    </cfRule>
  </conditionalFormatting>
  <conditionalFormatting sqref="AW86">
    <cfRule type="containsBlanks" dxfId="144" priority="5" stopIfTrue="1">
      <formula>LEN(TRIM(AW86))=0</formula>
    </cfRule>
  </conditionalFormatting>
  <conditionalFormatting sqref="AP95">
    <cfRule type="containsBlanks" dxfId="143" priority="4">
      <formula>LEN(TRIM(AP95))=0</formula>
    </cfRule>
  </conditionalFormatting>
  <conditionalFormatting sqref="AX133:AZ134">
    <cfRule type="notContainsBlanks" dxfId="142" priority="3">
      <formula>LEN(TRIM(AX133))&gt;0</formula>
    </cfRule>
  </conditionalFormatting>
  <conditionalFormatting sqref="AZ133:AZ134">
    <cfRule type="notContainsBlanks" dxfId="141" priority="2">
      <formula>LEN(TRIM(AZ133))&gt;0</formula>
    </cfRule>
  </conditionalFormatting>
  <conditionalFormatting sqref="AW110">
    <cfRule type="expression" dxfId="140" priority="1">
      <formula>AND($I$109="NON",$I$110="")</formula>
    </cfRule>
  </conditionalFormatting>
  <conditionalFormatting sqref="AS144:AZ144">
    <cfRule type="expression" dxfId="139" priority="18" stopIfTrue="1">
      <formula>#REF!&gt;#REF!</formula>
    </cfRule>
  </conditionalFormatting>
  <conditionalFormatting sqref="AQ144:AR144">
    <cfRule type="expression" dxfId="138" priority="19" stopIfTrue="1">
      <formula>AZ121&gt;#REF!</formula>
    </cfRule>
  </conditionalFormatting>
  <conditionalFormatting sqref="AZ59">
    <cfRule type="expression" dxfId="137" priority="20">
      <formula>#REF!&gt;#REF!</formula>
    </cfRule>
    <cfRule type="expression" dxfId="136" priority="21" stopIfTrue="1">
      <formula>#REF!&gt;#REF!</formula>
    </cfRule>
  </conditionalFormatting>
  <dataValidations count="5">
    <dataValidation type="list" allowBlank="1" showInputMessage="1" showErrorMessage="1" sqref="AO82:AZ82 U82:AH82" xr:uid="{3BDB426B-2A87-4FCF-A9AF-7AB80A67A183}">
      <formula1>$M$6:$M$9</formula1>
    </dataValidation>
    <dataValidation type="list" allowBlank="1" showInputMessage="1" showErrorMessage="1" sqref="I123 AE123 AW123" xr:uid="{59648D8B-545E-46FE-8D9B-A38AAAE06DEC}">
      <formula1>"_,TVA"</formula1>
    </dataValidation>
    <dataValidation type="decimal" operator="greaterThanOrEqual" allowBlank="1" showInputMessage="1" showErrorMessage="1" errorTitle="Saisie incorrercte" error="Saisir le montant de la caution : format nombre !!!" prompt="Saisir le montant de la caution : format nombre" sqref="I110 AE110 AW110" xr:uid="{7698ED07-B4F5-41AB-A943-AE988D3D6E6C}">
      <formula1>0</formula1>
    </dataValidation>
    <dataValidation type="list" showInputMessage="1" showErrorMessage="1" error="Choisir &quot;oui&quot; ou &quot;non&quot;" prompt="Dérouler liste" sqref="I109 AE109 AW109" xr:uid="{52AF6CB2-7B94-4AD7-B4C5-8F625F276161}">
      <formula1>#REF!</formula1>
    </dataValidation>
    <dataValidation type="list" allowBlank="1" showInputMessage="1" showErrorMessage="1" sqref="A82:L82" xr:uid="{E6F9DF05-3F56-43D1-9C86-DEA8EEFFA09F}">
      <formula1>$O$82:$O$89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6BF2B9-E88B-44D5-B312-A8EE68D2FC1C}">
  <sheetPr codeName="Feuil2"/>
  <dimension ref="A1:AZ154"/>
  <sheetViews>
    <sheetView topLeftCell="A81" workbookViewId="0">
      <selection activeCell="H67" sqref="H67:L70"/>
    </sheetView>
  </sheetViews>
  <sheetFormatPr baseColWidth="10" defaultRowHeight="14.4" x14ac:dyDescent="0.3"/>
  <cols>
    <col min="1" max="1" width="14.33203125" style="39" customWidth="1"/>
    <col min="2" max="2" width="3.33203125" style="136" customWidth="1"/>
    <col min="3" max="3" width="14.6640625" style="39" customWidth="1"/>
    <col min="4" max="4" width="3.33203125" style="39" customWidth="1"/>
    <col min="5" max="5" width="15.5546875" style="39" bestFit="1" customWidth="1"/>
    <col min="6" max="6" width="2" style="39" customWidth="1"/>
    <col min="7" max="7" width="8.6640625" style="39" customWidth="1"/>
    <col min="8" max="8" width="18.88671875" style="39" customWidth="1"/>
    <col min="9" max="9" width="11.44140625" style="39" customWidth="1"/>
    <col min="10" max="10" width="14.88671875" style="39" customWidth="1"/>
    <col min="11" max="11" width="16.109375" style="39" customWidth="1"/>
    <col min="12" max="12" width="14.5546875" style="39" customWidth="1"/>
    <col min="21" max="21" width="14.33203125" style="39" customWidth="1"/>
    <col min="22" max="22" width="3.33203125" style="136" customWidth="1"/>
    <col min="23" max="23" width="14.33203125" style="39" customWidth="1"/>
    <col min="24" max="24" width="3.33203125" style="136" customWidth="1"/>
    <col min="25" max="25" width="14.6640625" style="39" customWidth="1"/>
    <col min="26" max="26" width="3.33203125" style="39" customWidth="1"/>
    <col min="27" max="27" width="15.5546875" style="39" bestFit="1" customWidth="1"/>
    <col min="28" max="28" width="2" style="39" customWidth="1"/>
    <col min="29" max="29" width="8.6640625" style="39" customWidth="1"/>
    <col min="30" max="30" width="18.88671875" style="39" customWidth="1"/>
    <col min="31" max="31" width="11.44140625" style="39" customWidth="1"/>
    <col min="32" max="32" width="14.88671875" style="39" customWidth="1"/>
    <col min="33" max="33" width="16.109375" style="39" customWidth="1"/>
    <col min="34" max="34" width="14.5546875" style="39" customWidth="1"/>
    <col min="41" max="41" width="14.33203125" style="39" customWidth="1"/>
    <col min="42" max="42" width="3.33203125" style="136" customWidth="1"/>
    <col min="43" max="43" width="14.6640625" style="39" customWidth="1"/>
    <col min="44" max="44" width="3.33203125" style="39" customWidth="1"/>
    <col min="45" max="45" width="15.5546875" style="39" bestFit="1" customWidth="1"/>
    <col min="46" max="46" width="2" style="39" customWidth="1"/>
    <col min="47" max="47" width="8.6640625" style="39" customWidth="1"/>
    <col min="48" max="48" width="18.88671875" style="39" customWidth="1"/>
    <col min="49" max="49" width="11.44140625" style="39" customWidth="1"/>
    <col min="50" max="50" width="14.88671875" style="39" customWidth="1"/>
    <col min="51" max="51" width="16.109375" style="39" customWidth="1"/>
    <col min="52" max="52" width="14.5546875" style="39" customWidth="1"/>
  </cols>
  <sheetData>
    <row r="1" spans="1:52" ht="15.6" x14ac:dyDescent="0.3">
      <c r="A1" s="18"/>
      <c r="B1" s="275"/>
      <c r="C1" s="18"/>
      <c r="D1" s="18"/>
      <c r="E1" s="18"/>
      <c r="F1" s="18"/>
      <c r="G1" s="18"/>
      <c r="H1" s="18"/>
      <c r="I1" s="18"/>
      <c r="J1" s="18"/>
      <c r="K1" s="18"/>
      <c r="L1" s="37"/>
      <c r="U1" s="18"/>
      <c r="V1" s="275"/>
      <c r="W1" s="18"/>
      <c r="X1" s="275"/>
      <c r="Y1" s="18"/>
      <c r="Z1" s="18"/>
      <c r="AA1" s="18"/>
      <c r="AB1" s="18"/>
      <c r="AC1" s="18"/>
      <c r="AD1" s="18"/>
      <c r="AE1" s="18"/>
      <c r="AF1" s="18"/>
      <c r="AG1" s="18"/>
      <c r="AH1" s="37"/>
      <c r="AO1" s="273"/>
      <c r="AP1" s="275"/>
      <c r="AQ1" s="18"/>
      <c r="AR1" s="18"/>
      <c r="AS1" s="18"/>
      <c r="AT1" s="18"/>
      <c r="AU1" s="18"/>
      <c r="AV1" s="18"/>
      <c r="AW1" s="18"/>
      <c r="AX1" s="18"/>
      <c r="AY1" s="18"/>
      <c r="AZ1" s="37"/>
    </row>
    <row r="2" spans="1:52" x14ac:dyDescent="0.3">
      <c r="A2" s="18"/>
      <c r="B2" s="275"/>
      <c r="C2" s="18"/>
      <c r="D2" s="18"/>
      <c r="E2" s="18"/>
      <c r="F2" s="18"/>
      <c r="G2" s="18"/>
      <c r="H2" s="18"/>
      <c r="I2" s="18"/>
      <c r="J2" s="18"/>
      <c r="K2" s="18"/>
      <c r="L2" s="37"/>
      <c r="U2" s="18"/>
      <c r="V2" s="275"/>
      <c r="W2" s="18"/>
      <c r="X2" s="275"/>
      <c r="Y2" s="18"/>
      <c r="Z2" s="18"/>
      <c r="AA2" s="18"/>
      <c r="AB2" s="18"/>
      <c r="AC2" s="18"/>
      <c r="AD2" s="18"/>
      <c r="AE2" s="18"/>
      <c r="AF2" s="18"/>
      <c r="AG2" s="18"/>
      <c r="AH2" s="37"/>
      <c r="AO2" s="18"/>
      <c r="AP2" s="275"/>
      <c r="AQ2" s="18"/>
      <c r="AR2" s="18"/>
      <c r="AS2" s="18"/>
      <c r="AT2" s="18"/>
      <c r="AU2" s="18"/>
      <c r="AV2" s="18"/>
      <c r="AW2" s="18"/>
      <c r="AX2" s="18"/>
      <c r="AY2" s="18"/>
      <c r="AZ2" s="37"/>
    </row>
    <row r="3" spans="1:52" ht="18" x14ac:dyDescent="0.35">
      <c r="A3" s="18"/>
      <c r="B3" s="275"/>
      <c r="C3" s="18"/>
      <c r="D3" s="18"/>
      <c r="E3" s="18"/>
      <c r="F3" s="18"/>
      <c r="G3" s="18"/>
      <c r="H3" s="18"/>
      <c r="I3" s="18"/>
      <c r="J3" s="18"/>
      <c r="K3" s="20"/>
      <c r="U3" s="18"/>
      <c r="V3" s="275"/>
      <c r="W3" s="18"/>
      <c r="X3" s="275"/>
      <c r="Y3" s="18"/>
      <c r="Z3" s="18"/>
      <c r="AA3" s="18"/>
      <c r="AB3" s="18"/>
      <c r="AC3" s="18"/>
      <c r="AD3" s="18"/>
      <c r="AE3" s="18"/>
      <c r="AF3" s="18"/>
      <c r="AG3" s="20"/>
      <c r="AO3" s="18"/>
      <c r="AP3" s="275"/>
      <c r="AQ3" s="18"/>
      <c r="AR3" s="18"/>
      <c r="AS3" s="18"/>
      <c r="AT3" s="18"/>
      <c r="AU3" s="18"/>
      <c r="AV3" s="18"/>
      <c r="AW3" s="18"/>
      <c r="AX3" s="18"/>
      <c r="AY3" s="20"/>
    </row>
    <row r="4" spans="1:52" x14ac:dyDescent="0.3">
      <c r="A4" s="18"/>
      <c r="B4" s="275"/>
      <c r="C4" s="18"/>
      <c r="D4" s="18"/>
      <c r="E4" s="18"/>
      <c r="F4" s="18"/>
      <c r="G4" s="18"/>
      <c r="H4" s="18"/>
      <c r="I4" s="18"/>
      <c r="J4" s="18"/>
      <c r="K4" s="18"/>
      <c r="U4" s="18"/>
      <c r="V4" s="275"/>
      <c r="W4" s="18"/>
      <c r="X4" s="275"/>
      <c r="Y4" s="18"/>
      <c r="Z4" s="18"/>
      <c r="AA4" s="18"/>
      <c r="AB4" s="18"/>
      <c r="AC4" s="18"/>
      <c r="AD4" s="18"/>
      <c r="AE4" s="18"/>
      <c r="AF4" s="18"/>
      <c r="AG4" s="18"/>
      <c r="AO4" s="18"/>
      <c r="AP4" s="275"/>
      <c r="AQ4" s="18"/>
      <c r="AR4" s="18"/>
      <c r="AS4" s="18"/>
      <c r="AT4" s="18"/>
      <c r="AU4" s="18"/>
      <c r="AV4" s="18"/>
      <c r="AW4" s="18"/>
      <c r="AX4" s="18"/>
      <c r="AY4" s="18"/>
    </row>
    <row r="5" spans="1:52" x14ac:dyDescent="0.3">
      <c r="A5" s="18"/>
      <c r="B5" s="275"/>
      <c r="C5" s="18"/>
      <c r="D5" s="18"/>
      <c r="E5" s="18"/>
      <c r="F5" s="18"/>
      <c r="G5" s="18"/>
      <c r="H5" s="18"/>
      <c r="I5" s="18"/>
      <c r="J5" s="18"/>
      <c r="K5" s="21"/>
      <c r="U5" s="18"/>
      <c r="V5" s="275"/>
      <c r="W5" s="18"/>
      <c r="X5" s="275"/>
      <c r="Y5" s="18"/>
      <c r="Z5" s="18"/>
      <c r="AA5" s="18"/>
      <c r="AB5" s="18"/>
      <c r="AC5" s="18"/>
      <c r="AD5" s="18"/>
      <c r="AE5" s="18"/>
      <c r="AF5" s="18"/>
      <c r="AG5" s="21"/>
      <c r="AO5" s="18"/>
      <c r="AP5" s="275"/>
      <c r="AQ5" s="18"/>
      <c r="AR5" s="18"/>
      <c r="AS5" s="18"/>
      <c r="AT5" s="18"/>
      <c r="AU5" s="18"/>
      <c r="AV5" s="18"/>
      <c r="AW5" s="18"/>
      <c r="AX5" s="18"/>
      <c r="AY5" s="21"/>
    </row>
    <row r="6" spans="1:52" x14ac:dyDescent="0.3">
      <c r="A6" s="18"/>
      <c r="B6" s="275"/>
      <c r="C6" s="18"/>
      <c r="D6" s="18"/>
      <c r="E6" s="18"/>
      <c r="F6" s="18"/>
      <c r="G6" s="18"/>
      <c r="H6" s="18"/>
      <c r="I6" s="18"/>
      <c r="J6" s="18"/>
      <c r="K6" s="18"/>
      <c r="U6" s="18"/>
      <c r="V6" s="275"/>
      <c r="W6" s="18"/>
      <c r="X6" s="275"/>
      <c r="Y6" s="18"/>
      <c r="Z6" s="18"/>
      <c r="AA6" s="18"/>
      <c r="AB6" s="18"/>
      <c r="AC6" s="18"/>
      <c r="AD6" s="18"/>
      <c r="AE6" s="18"/>
      <c r="AF6" s="18"/>
      <c r="AG6" s="18"/>
      <c r="AO6" s="18"/>
      <c r="AP6" s="275"/>
      <c r="AQ6" s="18"/>
      <c r="AR6" s="18"/>
      <c r="AS6" s="18"/>
      <c r="AT6" s="18"/>
      <c r="AU6" s="18"/>
      <c r="AV6" s="18"/>
      <c r="AW6" s="18"/>
      <c r="AX6" s="18"/>
      <c r="AY6" s="18"/>
    </row>
    <row r="7" spans="1:52" ht="18" x14ac:dyDescent="0.3">
      <c r="A7" s="277" t="s">
        <v>0</v>
      </c>
      <c r="B7" s="277"/>
      <c r="C7" s="278"/>
      <c r="D7" s="278"/>
      <c r="E7" s="278"/>
      <c r="F7" s="278"/>
      <c r="G7" s="278"/>
      <c r="H7" s="277" t="s">
        <v>1</v>
      </c>
      <c r="I7" s="277"/>
      <c r="J7" s="279" t="s">
        <v>2</v>
      </c>
      <c r="K7" s="279"/>
      <c r="U7" s="277" t="s">
        <v>0</v>
      </c>
      <c r="V7" s="277"/>
      <c r="W7" s="277" t="s">
        <v>0</v>
      </c>
      <c r="X7" s="277"/>
      <c r="Y7" s="278"/>
      <c r="Z7" s="278"/>
      <c r="AA7" s="278"/>
      <c r="AB7" s="278"/>
      <c r="AC7" s="278"/>
      <c r="AD7" s="277" t="s">
        <v>1</v>
      </c>
      <c r="AE7" s="277"/>
      <c r="AF7" s="279" t="s">
        <v>2</v>
      </c>
      <c r="AG7" s="279"/>
      <c r="AO7" s="277" t="s">
        <v>0</v>
      </c>
      <c r="AP7" s="277"/>
      <c r="AQ7" s="278"/>
      <c r="AR7" s="278"/>
      <c r="AS7" s="278"/>
      <c r="AT7" s="278"/>
      <c r="AU7" s="278"/>
      <c r="AV7" s="277" t="s">
        <v>1</v>
      </c>
      <c r="AW7" s="277"/>
      <c r="AX7" s="279" t="s">
        <v>2</v>
      </c>
      <c r="AY7" s="279"/>
    </row>
    <row r="8" spans="1:52" ht="18" customHeight="1" x14ac:dyDescent="0.3">
      <c r="A8" s="277" t="s">
        <v>3</v>
      </c>
      <c r="B8" s="277"/>
      <c r="C8" s="278"/>
      <c r="D8" s="278"/>
      <c r="E8" s="278"/>
      <c r="F8" s="278"/>
      <c r="G8" s="278"/>
      <c r="H8" s="280" t="s">
        <v>4</v>
      </c>
      <c r="I8" s="280"/>
      <c r="J8" s="281"/>
      <c r="K8" s="281"/>
      <c r="U8" s="277" t="s">
        <v>3</v>
      </c>
      <c r="V8" s="277"/>
      <c r="W8" s="277" t="s">
        <v>3</v>
      </c>
      <c r="X8" s="277"/>
      <c r="Y8" s="278"/>
      <c r="Z8" s="278"/>
      <c r="AA8" s="278"/>
      <c r="AB8" s="278"/>
      <c r="AC8" s="278"/>
      <c r="AD8" s="280" t="s">
        <v>4</v>
      </c>
      <c r="AE8" s="280"/>
      <c r="AF8" s="281"/>
      <c r="AG8" s="281"/>
      <c r="AO8" s="277" t="s">
        <v>3</v>
      </c>
      <c r="AP8" s="277"/>
      <c r="AQ8" s="278"/>
      <c r="AR8" s="278"/>
      <c r="AS8" s="278"/>
      <c r="AT8" s="278"/>
      <c r="AU8" s="278"/>
      <c r="AV8" s="280" t="s">
        <v>4</v>
      </c>
      <c r="AW8" s="280"/>
      <c r="AX8" s="281"/>
      <c r="AY8" s="281"/>
    </row>
    <row r="9" spans="1:52" ht="18" x14ac:dyDescent="0.35">
      <c r="A9" s="277" t="s">
        <v>5</v>
      </c>
      <c r="B9" s="277"/>
      <c r="C9" s="22" t="s">
        <v>6</v>
      </c>
      <c r="D9" s="23"/>
      <c r="E9" s="24"/>
      <c r="F9" s="23"/>
      <c r="G9" s="23"/>
      <c r="H9" s="25"/>
      <c r="I9" s="25"/>
      <c r="J9" s="281"/>
      <c r="K9" s="281"/>
      <c r="L9" s="120"/>
      <c r="U9" s="277" t="s">
        <v>5</v>
      </c>
      <c r="V9" s="277"/>
      <c r="W9" s="277" t="s">
        <v>5</v>
      </c>
      <c r="X9" s="277"/>
      <c r="Y9" s="22" t="s">
        <v>6</v>
      </c>
      <c r="Z9" s="23"/>
      <c r="AA9" s="24"/>
      <c r="AB9" s="23"/>
      <c r="AC9" s="23"/>
      <c r="AD9" s="25"/>
      <c r="AE9" s="25"/>
      <c r="AF9" s="281"/>
      <c r="AG9" s="281"/>
      <c r="AH9" s="120"/>
      <c r="AO9" s="277" t="s">
        <v>5</v>
      </c>
      <c r="AP9" s="277"/>
      <c r="AQ9" s="22" t="s">
        <v>6</v>
      </c>
      <c r="AR9" s="23"/>
      <c r="AS9" s="24"/>
      <c r="AT9" s="23"/>
      <c r="AU9" s="23"/>
      <c r="AV9" s="25"/>
      <c r="AW9" s="25"/>
      <c r="AX9" s="281"/>
      <c r="AY9" s="281"/>
      <c r="AZ9" s="120"/>
    </row>
    <row r="10" spans="1:52" ht="18" x14ac:dyDescent="0.35">
      <c r="A10" s="277" t="s">
        <v>7</v>
      </c>
      <c r="B10" s="277"/>
      <c r="C10" s="26" t="s">
        <v>8</v>
      </c>
      <c r="D10" s="26"/>
      <c r="E10" s="278" t="str">
        <f>IF(C10="GO","GROS ŒUVRE",IF(C10="CES","CORPS D'ETAT SECONDAIRE",""))</f>
        <v>CORPS D'ETAT SECONDAIRE</v>
      </c>
      <c r="F10" s="278"/>
      <c r="G10" s="278"/>
      <c r="H10" s="278"/>
      <c r="I10" s="278"/>
      <c r="J10" s="27"/>
      <c r="K10" s="27"/>
      <c r="L10" s="37"/>
      <c r="U10" s="277" t="s">
        <v>7</v>
      </c>
      <c r="V10" s="277"/>
      <c r="W10" s="277" t="s">
        <v>7</v>
      </c>
      <c r="X10" s="277"/>
      <c r="Y10" s="26" t="s">
        <v>8</v>
      </c>
      <c r="Z10" s="26"/>
      <c r="AA10" s="278" t="str">
        <f>IF(Y10="GO","GROS ŒUVRE",IF(Y10="CES","CORPS D'ETAT SECONDAIRE",""))</f>
        <v>CORPS D'ETAT SECONDAIRE</v>
      </c>
      <c r="AB10" s="278"/>
      <c r="AC10" s="278"/>
      <c r="AD10" s="278"/>
      <c r="AE10" s="278"/>
      <c r="AF10" s="27"/>
      <c r="AG10" s="27"/>
      <c r="AH10" s="37"/>
      <c r="AO10" s="277" t="s">
        <v>7</v>
      </c>
      <c r="AP10" s="277"/>
      <c r="AQ10" s="26" t="s">
        <v>8</v>
      </c>
      <c r="AR10" s="26"/>
      <c r="AS10" s="278" t="str">
        <f>IF(AQ10="GO","GROS ŒUVRE",IF(AQ10="CES","CORPS D'ETAT SECONDAIRE",""))</f>
        <v>CORPS D'ETAT SECONDAIRE</v>
      </c>
      <c r="AT10" s="278"/>
      <c r="AU10" s="278"/>
      <c r="AV10" s="278"/>
      <c r="AW10" s="278"/>
      <c r="AX10" s="27"/>
      <c r="AY10" s="27"/>
      <c r="AZ10" s="37"/>
    </row>
    <row r="11" spans="1:52" ht="18.600000000000001" thickBot="1" x14ac:dyDescent="0.4">
      <c r="A11" s="27"/>
      <c r="B11" s="28"/>
      <c r="C11" s="27"/>
      <c r="D11" s="27"/>
      <c r="E11" s="27"/>
      <c r="F11" s="27"/>
      <c r="G11" s="27"/>
      <c r="H11" s="27"/>
      <c r="I11" s="27"/>
      <c r="J11" s="27"/>
      <c r="K11" s="27"/>
      <c r="L11" s="37"/>
      <c r="U11" s="27"/>
      <c r="V11" s="28"/>
      <c r="W11" s="27"/>
      <c r="X11" s="28"/>
      <c r="Y11" s="27"/>
      <c r="Z11" s="27"/>
      <c r="AA11" s="27"/>
      <c r="AB11" s="27"/>
      <c r="AC11" s="27"/>
      <c r="AD11" s="27"/>
      <c r="AE11" s="27"/>
      <c r="AF11" s="27"/>
      <c r="AG11" s="27"/>
      <c r="AH11" s="37"/>
      <c r="AO11" s="27"/>
      <c r="AP11" s="28"/>
      <c r="AQ11" s="27"/>
      <c r="AR11" s="27"/>
      <c r="AS11" s="27"/>
      <c r="AT11" s="27"/>
      <c r="AU11" s="27"/>
      <c r="AV11" s="27"/>
      <c r="AW11" s="27"/>
      <c r="AX11" s="27"/>
      <c r="AY11" s="27"/>
      <c r="AZ11" s="37"/>
    </row>
    <row r="12" spans="1:52" ht="18" thickTop="1" x14ac:dyDescent="0.3">
      <c r="A12" s="291" t="s">
        <v>9</v>
      </c>
      <c r="B12" s="292"/>
      <c r="C12" s="292"/>
      <c r="D12" s="292"/>
      <c r="E12" s="292"/>
      <c r="F12" s="292"/>
      <c r="G12" s="292"/>
      <c r="H12" s="292"/>
      <c r="I12" s="292"/>
      <c r="J12" s="292"/>
      <c r="K12" s="293"/>
      <c r="L12" s="231"/>
      <c r="U12" s="291" t="s">
        <v>9</v>
      </c>
      <c r="V12" s="292"/>
      <c r="W12" s="292"/>
      <c r="X12" s="292"/>
      <c r="Y12" s="292"/>
      <c r="Z12" s="292"/>
      <c r="AA12" s="292"/>
      <c r="AB12" s="292"/>
      <c r="AC12" s="292"/>
      <c r="AD12" s="292"/>
      <c r="AE12" s="293"/>
      <c r="AF12" s="231"/>
      <c r="AG12"/>
      <c r="AH12" s="231"/>
      <c r="AO12" s="291" t="s">
        <v>9</v>
      </c>
      <c r="AP12" s="292"/>
      <c r="AQ12" s="292"/>
      <c r="AR12" s="292"/>
      <c r="AS12" s="292"/>
      <c r="AT12" s="292"/>
      <c r="AU12" s="292"/>
      <c r="AV12" s="292"/>
      <c r="AW12" s="292"/>
      <c r="AX12" s="292"/>
      <c r="AY12" s="293"/>
      <c r="AZ12" s="231"/>
    </row>
    <row r="13" spans="1:52" ht="18" thickBot="1" x14ac:dyDescent="0.35">
      <c r="A13" s="29"/>
      <c r="B13" s="30"/>
      <c r="C13" s="31"/>
      <c r="D13" s="31"/>
      <c r="E13" s="31"/>
      <c r="F13" s="31"/>
      <c r="G13" s="32" t="s">
        <v>10</v>
      </c>
      <c r="H13" s="33"/>
      <c r="I13" s="31"/>
      <c r="J13" s="31"/>
      <c r="K13" s="34"/>
      <c r="L13" s="231"/>
      <c r="U13" s="29"/>
      <c r="V13" s="30"/>
      <c r="W13" s="29"/>
      <c r="X13" s="30"/>
      <c r="Y13" s="31"/>
      <c r="Z13" s="31"/>
      <c r="AA13" s="31"/>
      <c r="AB13" s="31"/>
      <c r="AC13" s="32" t="s">
        <v>10</v>
      </c>
      <c r="AD13" s="33"/>
      <c r="AE13" s="31"/>
      <c r="AF13" s="31"/>
      <c r="AG13" s="34"/>
      <c r="AH13" s="231"/>
      <c r="AO13" s="29"/>
      <c r="AP13" s="30"/>
      <c r="AQ13" s="31"/>
      <c r="AR13" s="31"/>
      <c r="AS13" s="31"/>
      <c r="AT13" s="31"/>
      <c r="AU13" s="32" t="s">
        <v>10</v>
      </c>
      <c r="AV13" s="33"/>
      <c r="AW13" s="31"/>
      <c r="AX13" s="31"/>
      <c r="AY13" s="34"/>
      <c r="AZ13" s="231"/>
    </row>
    <row r="14" spans="1:52" ht="15" thickTop="1" x14ac:dyDescent="0.3">
      <c r="A14" s="35"/>
      <c r="B14" s="275"/>
      <c r="C14" s="18"/>
      <c r="D14" s="18"/>
      <c r="E14" s="18"/>
      <c r="F14" s="36"/>
      <c r="G14" s="37"/>
      <c r="H14" s="37"/>
      <c r="I14" s="37"/>
      <c r="J14" s="38"/>
      <c r="K14" s="18"/>
      <c r="L14" s="37"/>
      <c r="U14" s="35"/>
      <c r="V14" s="275"/>
      <c r="W14" s="35"/>
      <c r="X14" s="275"/>
      <c r="Y14" s="18"/>
      <c r="Z14" s="18"/>
      <c r="AA14" s="18"/>
      <c r="AB14" s="36"/>
      <c r="AC14" s="37"/>
      <c r="AD14" s="37"/>
      <c r="AE14" s="37"/>
      <c r="AF14" s="38"/>
      <c r="AG14" s="18"/>
      <c r="AH14" s="37"/>
      <c r="AO14" s="35"/>
      <c r="AP14" s="275"/>
      <c r="AQ14" s="18"/>
      <c r="AR14" s="18"/>
      <c r="AS14" s="18"/>
      <c r="AT14" s="36"/>
      <c r="AU14" s="37"/>
      <c r="AV14" s="37"/>
      <c r="AW14" s="37"/>
      <c r="AX14" s="38"/>
      <c r="AY14" s="18"/>
      <c r="AZ14" s="37"/>
    </row>
    <row r="15" spans="1:52" ht="18" thickBot="1" x14ac:dyDescent="0.35">
      <c r="B15" s="40"/>
      <c r="C15" s="41"/>
      <c r="D15" s="41"/>
      <c r="E15" s="41"/>
      <c r="F15" s="42"/>
      <c r="G15" s="42"/>
      <c r="H15" s="42"/>
      <c r="I15" s="42"/>
      <c r="J15" s="43"/>
      <c r="K15" s="44"/>
      <c r="L15" s="37"/>
      <c r="V15" s="40"/>
      <c r="X15" s="40"/>
      <c r="Y15" s="41"/>
      <c r="Z15" s="41"/>
      <c r="AA15" s="41"/>
      <c r="AB15" s="42"/>
      <c r="AC15" s="42"/>
      <c r="AD15" s="42"/>
      <c r="AE15" s="42"/>
      <c r="AF15" s="43"/>
      <c r="AG15" s="44"/>
      <c r="AH15" s="37"/>
      <c r="AP15" s="40"/>
      <c r="AQ15" s="41"/>
      <c r="AR15" s="41"/>
      <c r="AS15" s="41"/>
      <c r="AT15" s="42"/>
      <c r="AU15" s="42"/>
      <c r="AV15" s="42"/>
      <c r="AW15" s="42"/>
      <c r="AX15" s="43"/>
      <c r="AY15" s="44"/>
      <c r="AZ15" s="37"/>
    </row>
    <row r="16" spans="1:52" ht="17.399999999999999" thickBot="1" x14ac:dyDescent="0.35">
      <c r="A16" s="45"/>
      <c r="B16" s="40"/>
      <c r="C16" s="46"/>
      <c r="D16" s="45"/>
      <c r="E16" s="288" t="s">
        <v>11</v>
      </c>
      <c r="F16" s="289"/>
      <c r="G16" s="290"/>
      <c r="H16" s="289" t="s">
        <v>12</v>
      </c>
      <c r="I16" s="289"/>
      <c r="J16" s="289" t="s">
        <v>66</v>
      </c>
      <c r="K16" s="290"/>
      <c r="L16" s="120"/>
      <c r="U16" s="45"/>
      <c r="V16" s="40"/>
      <c r="W16" s="45"/>
      <c r="X16" s="40"/>
      <c r="Y16" s="46"/>
      <c r="Z16" s="45"/>
      <c r="AA16" s="288" t="s">
        <v>11</v>
      </c>
      <c r="AB16" s="289"/>
      <c r="AC16" s="290"/>
      <c r="AD16" s="289" t="s">
        <v>12</v>
      </c>
      <c r="AE16" s="289"/>
      <c r="AF16" s="289" t="s">
        <v>66</v>
      </c>
      <c r="AG16" s="290"/>
      <c r="AH16" s="120"/>
      <c r="AO16" s="45"/>
      <c r="AP16" s="40"/>
      <c r="AQ16" s="46"/>
      <c r="AR16" s="45"/>
      <c r="AS16" s="288" t="s">
        <v>11</v>
      </c>
      <c r="AT16" s="289"/>
      <c r="AU16" s="290"/>
      <c r="AV16" s="289" t="s">
        <v>12</v>
      </c>
      <c r="AW16" s="289"/>
      <c r="AX16" s="289" t="s">
        <v>66</v>
      </c>
      <c r="AY16" s="290"/>
      <c r="AZ16" s="120"/>
    </row>
    <row r="17" spans="1:52" ht="18" thickBot="1" x14ac:dyDescent="0.35">
      <c r="B17" s="40"/>
      <c r="C17" s="41"/>
      <c r="D17" s="41"/>
      <c r="E17" s="41"/>
      <c r="F17" s="47">
        <f>F15-F16</f>
        <v>0</v>
      </c>
      <c r="G17" s="47"/>
      <c r="H17" s="47"/>
      <c r="I17" s="47"/>
      <c r="J17" s="43"/>
      <c r="K17" s="44"/>
      <c r="L17" s="37"/>
      <c r="V17" s="40"/>
      <c r="X17" s="40"/>
      <c r="Y17" s="41"/>
      <c r="Z17" s="41"/>
      <c r="AA17" s="41"/>
      <c r="AB17" s="47">
        <f>AB15-AB16</f>
        <v>0</v>
      </c>
      <c r="AC17" s="47"/>
      <c r="AD17" s="47"/>
      <c r="AE17" s="47"/>
      <c r="AF17" s="43"/>
      <c r="AG17" s="44"/>
      <c r="AH17" s="37"/>
      <c r="AP17" s="40"/>
      <c r="AQ17" s="41"/>
      <c r="AR17" s="41"/>
      <c r="AS17" s="41"/>
      <c r="AT17" s="47">
        <f>AT15-AT16</f>
        <v>0</v>
      </c>
      <c r="AU17" s="47"/>
      <c r="AV17" s="47"/>
      <c r="AW17" s="47"/>
      <c r="AX17" s="43"/>
      <c r="AY17" s="44"/>
      <c r="AZ17" s="37"/>
    </row>
    <row r="18" spans="1:52" ht="17.399999999999999" thickBot="1" x14ac:dyDescent="0.35">
      <c r="A18" s="48" t="s">
        <v>13</v>
      </c>
      <c r="B18" s="49"/>
      <c r="C18" s="50"/>
      <c r="D18" s="50"/>
      <c r="E18" s="282">
        <v>0</v>
      </c>
      <c r="F18" s="283"/>
      <c r="G18" s="284"/>
      <c r="H18" s="285">
        <v>0</v>
      </c>
      <c r="I18" s="285"/>
      <c r="J18" s="286">
        <f>+E18-H18</f>
        <v>0</v>
      </c>
      <c r="K18" s="287"/>
      <c r="L18" s="120"/>
      <c r="U18" s="48" t="s">
        <v>13</v>
      </c>
      <c r="V18" s="49"/>
      <c r="W18" s="48" t="s">
        <v>13</v>
      </c>
      <c r="X18" s="49"/>
      <c r="Y18" s="50"/>
      <c r="Z18" s="50"/>
      <c r="AA18" s="282">
        <v>0</v>
      </c>
      <c r="AB18" s="283"/>
      <c r="AC18" s="284"/>
      <c r="AD18" s="285">
        <v>0</v>
      </c>
      <c r="AE18" s="285"/>
      <c r="AF18" s="286">
        <f>+AA18-AD18</f>
        <v>0</v>
      </c>
      <c r="AG18" s="287"/>
      <c r="AH18" s="120"/>
      <c r="AO18" s="48" t="s">
        <v>13</v>
      </c>
      <c r="AP18" s="49"/>
      <c r="AQ18" s="50"/>
      <c r="AR18" s="50"/>
      <c r="AS18" s="282">
        <v>0</v>
      </c>
      <c r="AT18" s="283"/>
      <c r="AU18" s="284"/>
      <c r="AV18" s="285">
        <v>0</v>
      </c>
      <c r="AW18" s="285"/>
      <c r="AX18" s="286">
        <f>+AS18-AV18</f>
        <v>0</v>
      </c>
      <c r="AY18" s="287"/>
      <c r="AZ18" s="120"/>
    </row>
    <row r="19" spans="1:52" ht="15" thickBot="1" x14ac:dyDescent="0.35">
      <c r="A19" s="45"/>
      <c r="B19" s="51"/>
      <c r="C19" s="52"/>
      <c r="D19" s="52"/>
      <c r="E19" s="52"/>
      <c r="F19" s="52"/>
      <c r="G19" s="52"/>
      <c r="H19" s="53"/>
      <c r="I19" s="54"/>
      <c r="J19" s="54"/>
      <c r="K19" s="54"/>
      <c r="L19" s="120"/>
      <c r="U19" s="45"/>
      <c r="V19" s="51"/>
      <c r="W19" s="45"/>
      <c r="X19" s="51"/>
      <c r="Y19" s="52"/>
      <c r="Z19" s="52"/>
      <c r="AA19" s="52"/>
      <c r="AB19" s="52"/>
      <c r="AC19" s="52"/>
      <c r="AD19" s="53"/>
      <c r="AE19" s="54"/>
      <c r="AF19" s="54"/>
      <c r="AG19" s="54"/>
      <c r="AH19" s="120"/>
      <c r="AO19" s="45"/>
      <c r="AP19" s="51"/>
      <c r="AQ19" s="52"/>
      <c r="AR19" s="52"/>
      <c r="AS19" s="52"/>
      <c r="AT19" s="52"/>
      <c r="AU19" s="52"/>
      <c r="AV19" s="53"/>
      <c r="AW19" s="54"/>
      <c r="AX19" s="54"/>
      <c r="AY19" s="54"/>
      <c r="AZ19" s="120"/>
    </row>
    <row r="20" spans="1:52" ht="17.399999999999999" thickBot="1" x14ac:dyDescent="0.35">
      <c r="A20" s="55" t="s">
        <v>14</v>
      </c>
      <c r="B20" s="56" t="s">
        <v>15</v>
      </c>
      <c r="C20" s="57" t="s">
        <v>16</v>
      </c>
      <c r="D20" s="58"/>
      <c r="E20" s="288" t="s">
        <v>11</v>
      </c>
      <c r="F20" s="289"/>
      <c r="G20" s="290"/>
      <c r="H20" s="289" t="s">
        <v>12</v>
      </c>
      <c r="I20" s="289"/>
      <c r="J20" s="289" t="s">
        <v>67</v>
      </c>
      <c r="K20" s="290"/>
      <c r="L20" s="232"/>
      <c r="U20" s="55" t="s">
        <v>14</v>
      </c>
      <c r="V20" s="56" t="s">
        <v>15</v>
      </c>
      <c r="W20" s="55" t="s">
        <v>14</v>
      </c>
      <c r="X20" s="56" t="s">
        <v>15</v>
      </c>
      <c r="Y20" s="57" t="s">
        <v>16</v>
      </c>
      <c r="Z20" s="58"/>
      <c r="AA20" s="288" t="s">
        <v>11</v>
      </c>
      <c r="AB20" s="289"/>
      <c r="AC20" s="290"/>
      <c r="AD20" s="289" t="s">
        <v>12</v>
      </c>
      <c r="AE20" s="289"/>
      <c r="AF20" s="289" t="s">
        <v>67</v>
      </c>
      <c r="AG20" s="290"/>
      <c r="AH20" s="232"/>
      <c r="AO20" s="55" t="s">
        <v>14</v>
      </c>
      <c r="AP20" s="56" t="s">
        <v>15</v>
      </c>
      <c r="AQ20" s="57" t="s">
        <v>16</v>
      </c>
      <c r="AR20" s="58"/>
      <c r="AS20" s="288" t="s">
        <v>11</v>
      </c>
      <c r="AT20" s="289"/>
      <c r="AU20" s="290"/>
      <c r="AV20" s="289" t="s">
        <v>12</v>
      </c>
      <c r="AW20" s="289"/>
      <c r="AX20" s="289" t="s">
        <v>67</v>
      </c>
      <c r="AY20" s="290"/>
      <c r="AZ20" s="232"/>
    </row>
    <row r="21" spans="1:52" ht="15.6" x14ac:dyDescent="0.3">
      <c r="A21" s="59"/>
      <c r="B21" s="60"/>
      <c r="C21" s="59"/>
      <c r="D21" s="61"/>
      <c r="E21" s="301"/>
      <c r="F21" s="302"/>
      <c r="G21" s="303"/>
      <c r="H21" s="304"/>
      <c r="I21" s="305"/>
      <c r="J21" s="306">
        <f>+E21-H21</f>
        <v>0</v>
      </c>
      <c r="K21" s="307"/>
      <c r="L21" s="232"/>
      <c r="U21" s="59"/>
      <c r="V21" s="60"/>
      <c r="W21" s="59"/>
      <c r="X21" s="60"/>
      <c r="Y21" s="59"/>
      <c r="Z21" s="61"/>
      <c r="AA21" s="301"/>
      <c r="AB21" s="302"/>
      <c r="AC21" s="303"/>
      <c r="AD21" s="304"/>
      <c r="AE21" s="305"/>
      <c r="AF21" s="306">
        <f>+AA21-AD21</f>
        <v>0</v>
      </c>
      <c r="AG21" s="307"/>
      <c r="AH21" s="232"/>
      <c r="AO21" s="59"/>
      <c r="AP21" s="60"/>
      <c r="AQ21" s="59"/>
      <c r="AR21" s="61"/>
      <c r="AS21" s="301"/>
      <c r="AT21" s="302"/>
      <c r="AU21" s="303"/>
      <c r="AV21" s="304"/>
      <c r="AW21" s="305"/>
      <c r="AX21" s="306">
        <f>+AS21-AV21</f>
        <v>0</v>
      </c>
      <c r="AY21" s="307"/>
      <c r="AZ21" s="232"/>
    </row>
    <row r="22" spans="1:52" ht="15.6" x14ac:dyDescent="0.3">
      <c r="A22" s="62"/>
      <c r="B22" s="63"/>
      <c r="C22" s="62"/>
      <c r="D22" s="64"/>
      <c r="E22" s="294"/>
      <c r="F22" s="295"/>
      <c r="G22" s="296"/>
      <c r="H22" s="297"/>
      <c r="I22" s="298"/>
      <c r="J22" s="299">
        <f>+E22-H22</f>
        <v>0</v>
      </c>
      <c r="K22" s="300"/>
      <c r="L22" s="232"/>
      <c r="U22" s="62"/>
      <c r="V22" s="63"/>
      <c r="W22" s="62"/>
      <c r="X22" s="63"/>
      <c r="Y22" s="62"/>
      <c r="Z22" s="64"/>
      <c r="AA22" s="294"/>
      <c r="AB22" s="295"/>
      <c r="AC22" s="296"/>
      <c r="AD22" s="297"/>
      <c r="AE22" s="298"/>
      <c r="AF22" s="299">
        <f>+AA22-AD22</f>
        <v>0</v>
      </c>
      <c r="AG22" s="300"/>
      <c r="AH22" s="232"/>
      <c r="AO22" s="62"/>
      <c r="AP22" s="63"/>
      <c r="AQ22" s="62"/>
      <c r="AR22" s="64"/>
      <c r="AS22" s="294"/>
      <c r="AT22" s="295"/>
      <c r="AU22" s="296"/>
      <c r="AV22" s="297"/>
      <c r="AW22" s="298"/>
      <c r="AX22" s="299">
        <f>+AS22-AV22</f>
        <v>0</v>
      </c>
      <c r="AY22" s="300"/>
      <c r="AZ22" s="232"/>
    </row>
    <row r="23" spans="1:52" ht="15.6" x14ac:dyDescent="0.3">
      <c r="A23" s="62"/>
      <c r="B23" s="63"/>
      <c r="C23" s="62"/>
      <c r="D23" s="64"/>
      <c r="E23" s="294"/>
      <c r="F23" s="295"/>
      <c r="G23" s="296"/>
      <c r="H23" s="297"/>
      <c r="I23" s="298"/>
      <c r="J23" s="299"/>
      <c r="K23" s="300"/>
      <c r="L23" s="232"/>
      <c r="U23" s="62"/>
      <c r="V23" s="63"/>
      <c r="W23" s="62"/>
      <c r="X23" s="63"/>
      <c r="Y23" s="62"/>
      <c r="Z23" s="64"/>
      <c r="AA23" s="294"/>
      <c r="AB23" s="295"/>
      <c r="AC23" s="296"/>
      <c r="AD23" s="297"/>
      <c r="AE23" s="298"/>
      <c r="AF23" s="299"/>
      <c r="AG23" s="300"/>
      <c r="AH23" s="232"/>
      <c r="AO23" s="62"/>
      <c r="AP23" s="63"/>
      <c r="AQ23" s="62"/>
      <c r="AR23" s="64"/>
      <c r="AS23" s="294"/>
      <c r="AT23" s="295"/>
      <c r="AU23" s="296"/>
      <c r="AV23" s="297"/>
      <c r="AW23" s="298"/>
      <c r="AX23" s="299"/>
      <c r="AY23" s="300"/>
      <c r="AZ23" s="232"/>
    </row>
    <row r="24" spans="1:52" ht="15.6" x14ac:dyDescent="0.3">
      <c r="A24" s="62"/>
      <c r="B24" s="63"/>
      <c r="C24" s="62"/>
      <c r="D24" s="64"/>
      <c r="E24" s="266"/>
      <c r="F24" s="267"/>
      <c r="G24" s="268"/>
      <c r="H24" s="297"/>
      <c r="I24" s="298"/>
      <c r="J24" s="299"/>
      <c r="K24" s="300"/>
      <c r="L24" s="232"/>
      <c r="U24" s="62"/>
      <c r="V24" s="63"/>
      <c r="W24" s="62"/>
      <c r="X24" s="63"/>
      <c r="Y24" s="62"/>
      <c r="Z24" s="64"/>
      <c r="AA24" s="266"/>
      <c r="AB24" s="267"/>
      <c r="AC24" s="268"/>
      <c r="AD24" s="297"/>
      <c r="AE24" s="298"/>
      <c r="AF24" s="299"/>
      <c r="AG24" s="300"/>
      <c r="AH24" s="232"/>
      <c r="AO24" s="62"/>
      <c r="AP24" s="63"/>
      <c r="AQ24" s="62"/>
      <c r="AR24" s="64"/>
      <c r="AS24" s="266"/>
      <c r="AT24" s="267"/>
      <c r="AU24" s="268"/>
      <c r="AV24" s="297"/>
      <c r="AW24" s="298"/>
      <c r="AX24" s="299"/>
      <c r="AY24" s="300"/>
      <c r="AZ24" s="232"/>
    </row>
    <row r="25" spans="1:52" ht="15.6" x14ac:dyDescent="0.3">
      <c r="A25" s="62"/>
      <c r="B25" s="63"/>
      <c r="C25" s="62"/>
      <c r="D25" s="64"/>
      <c r="E25" s="266"/>
      <c r="F25" s="267"/>
      <c r="G25" s="268"/>
      <c r="H25" s="297"/>
      <c r="I25" s="298"/>
      <c r="J25" s="299"/>
      <c r="K25" s="300"/>
      <c r="L25" s="232"/>
      <c r="U25" s="62"/>
      <c r="V25" s="63"/>
      <c r="W25" s="62"/>
      <c r="X25" s="63"/>
      <c r="Y25" s="62"/>
      <c r="Z25" s="64"/>
      <c r="AA25" s="266"/>
      <c r="AB25" s="267"/>
      <c r="AC25" s="268"/>
      <c r="AD25" s="297"/>
      <c r="AE25" s="298"/>
      <c r="AF25" s="299"/>
      <c r="AG25" s="300"/>
      <c r="AH25" s="232"/>
      <c r="AO25" s="62"/>
      <c r="AP25" s="63"/>
      <c r="AQ25" s="62"/>
      <c r="AR25" s="64"/>
      <c r="AS25" s="266"/>
      <c r="AT25" s="267"/>
      <c r="AU25" s="268"/>
      <c r="AV25" s="297"/>
      <c r="AW25" s="298"/>
      <c r="AX25" s="299"/>
      <c r="AY25" s="300"/>
      <c r="AZ25" s="232"/>
    </row>
    <row r="26" spans="1:52" ht="15.6" x14ac:dyDescent="0.3">
      <c r="A26" s="62"/>
      <c r="B26" s="63"/>
      <c r="C26" s="62"/>
      <c r="D26" s="64"/>
      <c r="E26" s="266"/>
      <c r="F26" s="267"/>
      <c r="G26" s="268"/>
      <c r="H26" s="297"/>
      <c r="I26" s="298"/>
      <c r="J26" s="299"/>
      <c r="K26" s="300"/>
      <c r="L26" s="232"/>
      <c r="U26" s="62"/>
      <c r="V26" s="63"/>
      <c r="W26" s="62"/>
      <c r="X26" s="63"/>
      <c r="Y26" s="62"/>
      <c r="Z26" s="64"/>
      <c r="AA26" s="266"/>
      <c r="AB26" s="267"/>
      <c r="AC26" s="268"/>
      <c r="AD26" s="297"/>
      <c r="AE26" s="298"/>
      <c r="AF26" s="299"/>
      <c r="AG26" s="300"/>
      <c r="AH26" s="232"/>
      <c r="AO26" s="62"/>
      <c r="AP26" s="63"/>
      <c r="AQ26" s="62"/>
      <c r="AR26" s="64"/>
      <c r="AS26" s="266"/>
      <c r="AT26" s="267"/>
      <c r="AU26" s="268"/>
      <c r="AV26" s="297"/>
      <c r="AW26" s="298"/>
      <c r="AX26" s="299"/>
      <c r="AY26" s="300"/>
      <c r="AZ26" s="232"/>
    </row>
    <row r="27" spans="1:52" ht="15.6" x14ac:dyDescent="0.3">
      <c r="A27" s="62"/>
      <c r="B27" s="63"/>
      <c r="C27" s="62"/>
      <c r="D27" s="64"/>
      <c r="E27" s="266"/>
      <c r="F27" s="267"/>
      <c r="G27" s="268"/>
      <c r="H27" s="297"/>
      <c r="I27" s="298"/>
      <c r="J27" s="299"/>
      <c r="K27" s="300"/>
      <c r="L27" s="232"/>
      <c r="U27" s="62"/>
      <c r="V27" s="63"/>
      <c r="W27" s="62"/>
      <c r="X27" s="63"/>
      <c r="Y27" s="62"/>
      <c r="Z27" s="64"/>
      <c r="AA27" s="266"/>
      <c r="AB27" s="267"/>
      <c r="AC27" s="268"/>
      <c r="AD27" s="297"/>
      <c r="AE27" s="298"/>
      <c r="AF27" s="299"/>
      <c r="AG27" s="300"/>
      <c r="AH27" s="232"/>
      <c r="AO27" s="62"/>
      <c r="AP27" s="63"/>
      <c r="AQ27" s="62"/>
      <c r="AR27" s="64"/>
      <c r="AS27" s="266"/>
      <c r="AT27" s="267"/>
      <c r="AU27" s="268"/>
      <c r="AV27" s="297"/>
      <c r="AW27" s="298"/>
      <c r="AX27" s="299"/>
      <c r="AY27" s="300"/>
      <c r="AZ27" s="232"/>
    </row>
    <row r="28" spans="1:52" ht="15.6" x14ac:dyDescent="0.3">
      <c r="A28" s="62"/>
      <c r="B28" s="63"/>
      <c r="C28" s="62"/>
      <c r="D28" s="64"/>
      <c r="E28" s="266"/>
      <c r="F28" s="267"/>
      <c r="G28" s="268"/>
      <c r="H28" s="297"/>
      <c r="I28" s="298"/>
      <c r="J28" s="299"/>
      <c r="K28" s="300"/>
      <c r="L28" s="232"/>
      <c r="U28" s="62"/>
      <c r="V28" s="63"/>
      <c r="W28" s="62"/>
      <c r="X28" s="63"/>
      <c r="Y28" s="62"/>
      <c r="Z28" s="64"/>
      <c r="AA28" s="266"/>
      <c r="AB28" s="267"/>
      <c r="AC28" s="268"/>
      <c r="AD28" s="297"/>
      <c r="AE28" s="298"/>
      <c r="AF28" s="299"/>
      <c r="AG28" s="300"/>
      <c r="AH28" s="232"/>
      <c r="AO28" s="62"/>
      <c r="AP28" s="63"/>
      <c r="AQ28" s="62"/>
      <c r="AR28" s="64"/>
      <c r="AS28" s="266"/>
      <c r="AT28" s="267"/>
      <c r="AU28" s="268"/>
      <c r="AV28" s="297"/>
      <c r="AW28" s="298"/>
      <c r="AX28" s="299"/>
      <c r="AY28" s="300"/>
      <c r="AZ28" s="232"/>
    </row>
    <row r="29" spans="1:52" ht="15.6" x14ac:dyDescent="0.3">
      <c r="A29" s="62"/>
      <c r="B29" s="68"/>
      <c r="C29" s="62"/>
      <c r="D29" s="64"/>
      <c r="E29" s="294"/>
      <c r="F29" s="295"/>
      <c r="G29" s="296"/>
      <c r="H29" s="297"/>
      <c r="I29" s="298"/>
      <c r="J29" s="299"/>
      <c r="K29" s="300"/>
      <c r="L29" s="232"/>
      <c r="U29" s="62"/>
      <c r="V29" s="68"/>
      <c r="W29" s="62"/>
      <c r="X29" s="68"/>
      <c r="Y29" s="62"/>
      <c r="Z29" s="64"/>
      <c r="AA29" s="294"/>
      <c r="AB29" s="295"/>
      <c r="AC29" s="296"/>
      <c r="AD29" s="297"/>
      <c r="AE29" s="298"/>
      <c r="AF29" s="299"/>
      <c r="AG29" s="300"/>
      <c r="AH29" s="232"/>
      <c r="AO29" s="62"/>
      <c r="AP29" s="68"/>
      <c r="AQ29" s="62"/>
      <c r="AR29" s="64"/>
      <c r="AS29" s="294"/>
      <c r="AT29" s="295"/>
      <c r="AU29" s="296"/>
      <c r="AV29" s="297"/>
      <c r="AW29" s="298"/>
      <c r="AX29" s="299"/>
      <c r="AY29" s="300"/>
      <c r="AZ29" s="232"/>
    </row>
    <row r="30" spans="1:52" ht="15.6" x14ac:dyDescent="0.3">
      <c r="A30" s="62"/>
      <c r="B30" s="68"/>
      <c r="C30" s="62"/>
      <c r="D30" s="64"/>
      <c r="E30" s="294"/>
      <c r="F30" s="295"/>
      <c r="G30" s="296"/>
      <c r="H30" s="297"/>
      <c r="I30" s="298"/>
      <c r="J30" s="299"/>
      <c r="K30" s="300"/>
      <c r="L30" s="232"/>
      <c r="U30" s="62"/>
      <c r="V30" s="68"/>
      <c r="W30" s="62"/>
      <c r="X30" s="68"/>
      <c r="Y30" s="62"/>
      <c r="Z30" s="64"/>
      <c r="AA30" s="294"/>
      <c r="AB30" s="295"/>
      <c r="AC30" s="296"/>
      <c r="AD30" s="297"/>
      <c r="AE30" s="298"/>
      <c r="AF30" s="299"/>
      <c r="AG30" s="300"/>
      <c r="AH30" s="232"/>
      <c r="AO30" s="62"/>
      <c r="AP30" s="68"/>
      <c r="AQ30" s="62"/>
      <c r="AR30" s="64"/>
      <c r="AS30" s="294"/>
      <c r="AT30" s="295"/>
      <c r="AU30" s="296"/>
      <c r="AV30" s="297"/>
      <c r="AW30" s="298"/>
      <c r="AX30" s="299"/>
      <c r="AY30" s="300"/>
      <c r="AZ30" s="232"/>
    </row>
    <row r="31" spans="1:52" ht="15.6" x14ac:dyDescent="0.3">
      <c r="A31" s="62"/>
      <c r="B31" s="68"/>
      <c r="C31" s="62"/>
      <c r="D31" s="64"/>
      <c r="E31" s="294"/>
      <c r="F31" s="295"/>
      <c r="G31" s="296"/>
      <c r="H31" s="297"/>
      <c r="I31" s="298"/>
      <c r="J31" s="299"/>
      <c r="K31" s="300"/>
      <c r="L31" s="232"/>
      <c r="U31" s="62"/>
      <c r="V31" s="68"/>
      <c r="W31" s="62"/>
      <c r="X31" s="68"/>
      <c r="Y31" s="62"/>
      <c r="Z31" s="64"/>
      <c r="AA31" s="294"/>
      <c r="AB31" s="295"/>
      <c r="AC31" s="296"/>
      <c r="AD31" s="297"/>
      <c r="AE31" s="298"/>
      <c r="AF31" s="299"/>
      <c r="AG31" s="300"/>
      <c r="AH31" s="232"/>
      <c r="AO31" s="62"/>
      <c r="AP31" s="68"/>
      <c r="AQ31" s="62"/>
      <c r="AR31" s="64"/>
      <c r="AS31" s="294"/>
      <c r="AT31" s="295"/>
      <c r="AU31" s="296"/>
      <c r="AV31" s="297"/>
      <c r="AW31" s="298"/>
      <c r="AX31" s="299"/>
      <c r="AY31" s="300"/>
      <c r="AZ31" s="232"/>
    </row>
    <row r="32" spans="1:52" ht="15.6" x14ac:dyDescent="0.3">
      <c r="A32" s="62"/>
      <c r="B32" s="68"/>
      <c r="C32" s="62"/>
      <c r="D32" s="64"/>
      <c r="E32" s="294"/>
      <c r="F32" s="295"/>
      <c r="G32" s="296"/>
      <c r="H32" s="297"/>
      <c r="I32" s="298"/>
      <c r="J32" s="299"/>
      <c r="K32" s="300"/>
      <c r="L32" s="232"/>
      <c r="U32" s="62"/>
      <c r="V32" s="68"/>
      <c r="W32" s="62"/>
      <c r="X32" s="68"/>
      <c r="Y32" s="62"/>
      <c r="Z32" s="64"/>
      <c r="AA32" s="294"/>
      <c r="AB32" s="295"/>
      <c r="AC32" s="296"/>
      <c r="AD32" s="297"/>
      <c r="AE32" s="298"/>
      <c r="AF32" s="299"/>
      <c r="AG32" s="300"/>
      <c r="AH32" s="232"/>
      <c r="AO32" s="62"/>
      <c r="AP32" s="68"/>
      <c r="AQ32" s="62"/>
      <c r="AR32" s="64"/>
      <c r="AS32" s="294"/>
      <c r="AT32" s="295"/>
      <c r="AU32" s="296"/>
      <c r="AV32" s="297"/>
      <c r="AW32" s="298"/>
      <c r="AX32" s="299"/>
      <c r="AY32" s="300"/>
      <c r="AZ32" s="232"/>
    </row>
    <row r="33" spans="1:52" ht="15.6" x14ac:dyDescent="0.3">
      <c r="A33" s="62"/>
      <c r="B33" s="68"/>
      <c r="C33" s="62"/>
      <c r="D33" s="64"/>
      <c r="E33" s="294"/>
      <c r="F33" s="295"/>
      <c r="G33" s="296"/>
      <c r="H33" s="297"/>
      <c r="I33" s="298"/>
      <c r="J33" s="299"/>
      <c r="K33" s="300"/>
      <c r="L33" s="232"/>
      <c r="U33" s="62"/>
      <c r="V33" s="68"/>
      <c r="W33" s="62"/>
      <c r="X33" s="68"/>
      <c r="Y33" s="62"/>
      <c r="Z33" s="64"/>
      <c r="AA33" s="294"/>
      <c r="AB33" s="295"/>
      <c r="AC33" s="296"/>
      <c r="AD33" s="297"/>
      <c r="AE33" s="298"/>
      <c r="AF33" s="299"/>
      <c r="AG33" s="300"/>
      <c r="AH33" s="232"/>
      <c r="AO33" s="62"/>
      <c r="AP33" s="68"/>
      <c r="AQ33" s="62"/>
      <c r="AR33" s="64"/>
      <c r="AS33" s="294"/>
      <c r="AT33" s="295"/>
      <c r="AU33" s="296"/>
      <c r="AV33" s="297"/>
      <c r="AW33" s="298"/>
      <c r="AX33" s="299"/>
      <c r="AY33" s="300"/>
      <c r="AZ33" s="232"/>
    </row>
    <row r="34" spans="1:52" ht="15.6" x14ac:dyDescent="0.3">
      <c r="A34" s="62"/>
      <c r="B34" s="68"/>
      <c r="C34" s="62"/>
      <c r="D34" s="64"/>
      <c r="E34" s="294"/>
      <c r="F34" s="295"/>
      <c r="G34" s="296"/>
      <c r="H34" s="297"/>
      <c r="I34" s="298"/>
      <c r="J34" s="299"/>
      <c r="K34" s="300"/>
      <c r="L34" s="232"/>
      <c r="U34" s="62"/>
      <c r="V34" s="68"/>
      <c r="W34" s="62"/>
      <c r="X34" s="68"/>
      <c r="Y34" s="62"/>
      <c r="Z34" s="64"/>
      <c r="AA34" s="294"/>
      <c r="AB34" s="295"/>
      <c r="AC34" s="296"/>
      <c r="AD34" s="297"/>
      <c r="AE34" s="298"/>
      <c r="AF34" s="299"/>
      <c r="AG34" s="300"/>
      <c r="AH34" s="232"/>
      <c r="AO34" s="62"/>
      <c r="AP34" s="68"/>
      <c r="AQ34" s="62"/>
      <c r="AR34" s="64"/>
      <c r="AS34" s="294"/>
      <c r="AT34" s="295"/>
      <c r="AU34" s="296"/>
      <c r="AV34" s="297"/>
      <c r="AW34" s="298"/>
      <c r="AX34" s="299"/>
      <c r="AY34" s="300"/>
      <c r="AZ34" s="232"/>
    </row>
    <row r="35" spans="1:52" ht="15.6" x14ac:dyDescent="0.3">
      <c r="A35" s="62"/>
      <c r="B35" s="68"/>
      <c r="C35" s="62"/>
      <c r="D35" s="64"/>
      <c r="E35" s="294"/>
      <c r="F35" s="295"/>
      <c r="G35" s="296"/>
      <c r="H35" s="297"/>
      <c r="I35" s="298"/>
      <c r="J35" s="299"/>
      <c r="K35" s="300"/>
      <c r="L35" s="232"/>
      <c r="U35" s="62"/>
      <c r="V35" s="68"/>
      <c r="W35" s="62"/>
      <c r="X35" s="68"/>
      <c r="Y35" s="62"/>
      <c r="Z35" s="64"/>
      <c r="AA35" s="294"/>
      <c r="AB35" s="295"/>
      <c r="AC35" s="296"/>
      <c r="AD35" s="297"/>
      <c r="AE35" s="298"/>
      <c r="AF35" s="299"/>
      <c r="AG35" s="300"/>
      <c r="AH35" s="232"/>
      <c r="AO35" s="62"/>
      <c r="AP35" s="68"/>
      <c r="AQ35" s="62"/>
      <c r="AR35" s="64"/>
      <c r="AS35" s="294"/>
      <c r="AT35" s="295"/>
      <c r="AU35" s="296"/>
      <c r="AV35" s="297"/>
      <c r="AW35" s="298"/>
      <c r="AX35" s="299"/>
      <c r="AY35" s="300"/>
      <c r="AZ35" s="232"/>
    </row>
    <row r="36" spans="1:52" ht="15.6" x14ac:dyDescent="0.3">
      <c r="A36" s="62"/>
      <c r="B36" s="68"/>
      <c r="C36" s="62"/>
      <c r="D36" s="64"/>
      <c r="E36" s="294"/>
      <c r="F36" s="295"/>
      <c r="G36" s="296"/>
      <c r="H36" s="297"/>
      <c r="I36" s="298"/>
      <c r="J36" s="299"/>
      <c r="K36" s="300"/>
      <c r="L36" s="232"/>
      <c r="U36" s="62"/>
      <c r="V36" s="68"/>
      <c r="W36" s="62"/>
      <c r="X36" s="68"/>
      <c r="Y36" s="62"/>
      <c r="Z36" s="64"/>
      <c r="AA36" s="294"/>
      <c r="AB36" s="295"/>
      <c r="AC36" s="296"/>
      <c r="AD36" s="297"/>
      <c r="AE36" s="298"/>
      <c r="AF36" s="299"/>
      <c r="AG36" s="300"/>
      <c r="AH36" s="232"/>
      <c r="AO36" s="62"/>
      <c r="AP36" s="68"/>
      <c r="AQ36" s="62"/>
      <c r="AR36" s="64"/>
      <c r="AS36" s="294"/>
      <c r="AT36" s="295"/>
      <c r="AU36" s="296"/>
      <c r="AV36" s="297"/>
      <c r="AW36" s="298"/>
      <c r="AX36" s="299"/>
      <c r="AY36" s="300"/>
      <c r="AZ36" s="232"/>
    </row>
    <row r="37" spans="1:52" ht="15.6" x14ac:dyDescent="0.3">
      <c r="A37" s="62"/>
      <c r="B37" s="68"/>
      <c r="C37" s="62"/>
      <c r="D37" s="64"/>
      <c r="E37" s="294"/>
      <c r="F37" s="295"/>
      <c r="G37" s="296"/>
      <c r="H37" s="297"/>
      <c r="I37" s="298"/>
      <c r="J37" s="299"/>
      <c r="K37" s="300"/>
      <c r="L37" s="232"/>
      <c r="U37" s="62"/>
      <c r="V37" s="68"/>
      <c r="W37" s="62"/>
      <c r="X37" s="68"/>
      <c r="Y37" s="62"/>
      <c r="Z37" s="64"/>
      <c r="AA37" s="294"/>
      <c r="AB37" s="295"/>
      <c r="AC37" s="296"/>
      <c r="AD37" s="297"/>
      <c r="AE37" s="298"/>
      <c r="AF37" s="299"/>
      <c r="AG37" s="300"/>
      <c r="AH37" s="232"/>
      <c r="AO37" s="62"/>
      <c r="AP37" s="68"/>
      <c r="AQ37" s="62"/>
      <c r="AR37" s="64"/>
      <c r="AS37" s="294"/>
      <c r="AT37" s="295"/>
      <c r="AU37" s="296"/>
      <c r="AV37" s="297"/>
      <c r="AW37" s="298"/>
      <c r="AX37" s="299"/>
      <c r="AY37" s="300"/>
      <c r="AZ37" s="232"/>
    </row>
    <row r="38" spans="1:52" ht="15.6" x14ac:dyDescent="0.3">
      <c r="A38" s="62"/>
      <c r="B38" s="68"/>
      <c r="C38" s="62"/>
      <c r="D38" s="64"/>
      <c r="E38" s="294"/>
      <c r="F38" s="295"/>
      <c r="G38" s="296"/>
      <c r="H38" s="297"/>
      <c r="I38" s="298"/>
      <c r="J38" s="299"/>
      <c r="K38" s="300"/>
      <c r="L38" s="232"/>
      <c r="U38" s="62"/>
      <c r="V38" s="68"/>
      <c r="W38" s="62"/>
      <c r="X38" s="68"/>
      <c r="Y38" s="62"/>
      <c r="Z38" s="64"/>
      <c r="AA38" s="294"/>
      <c r="AB38" s="295"/>
      <c r="AC38" s="296"/>
      <c r="AD38" s="297"/>
      <c r="AE38" s="298"/>
      <c r="AF38" s="299"/>
      <c r="AG38" s="300"/>
      <c r="AH38" s="232"/>
      <c r="AO38" s="62"/>
      <c r="AP38" s="68"/>
      <c r="AQ38" s="62"/>
      <c r="AR38" s="64"/>
      <c r="AS38" s="294"/>
      <c r="AT38" s="295"/>
      <c r="AU38" s="296"/>
      <c r="AV38" s="297"/>
      <c r="AW38" s="298"/>
      <c r="AX38" s="299"/>
      <c r="AY38" s="300"/>
      <c r="AZ38" s="232"/>
    </row>
    <row r="39" spans="1:52" ht="16.8" thickBot="1" x14ac:dyDescent="0.35">
      <c r="A39" s="69"/>
      <c r="B39" s="70"/>
      <c r="C39" s="71"/>
      <c r="D39" s="71"/>
      <c r="E39" s="72"/>
      <c r="F39" s="73"/>
      <c r="G39" s="74"/>
      <c r="H39" s="314"/>
      <c r="I39" s="315"/>
      <c r="J39" s="316"/>
      <c r="K39" s="315"/>
      <c r="L39" s="232"/>
      <c r="U39" s="69"/>
      <c r="V39" s="70"/>
      <c r="W39" s="69"/>
      <c r="X39" s="70"/>
      <c r="Y39" s="71"/>
      <c r="Z39" s="71"/>
      <c r="AA39" s="72"/>
      <c r="AB39" s="73"/>
      <c r="AC39" s="74"/>
      <c r="AD39" s="314"/>
      <c r="AE39" s="315"/>
      <c r="AF39" s="316"/>
      <c r="AG39" s="315"/>
      <c r="AH39" s="232"/>
      <c r="AO39" s="69"/>
      <c r="AP39" s="70"/>
      <c r="AQ39" s="71"/>
      <c r="AR39" s="71"/>
      <c r="AS39" s="72"/>
      <c r="AT39" s="73"/>
      <c r="AU39" s="74"/>
      <c r="AV39" s="314"/>
      <c r="AW39" s="315"/>
      <c r="AX39" s="316"/>
      <c r="AY39" s="315"/>
      <c r="AZ39" s="232"/>
    </row>
    <row r="40" spans="1:52" ht="18.600000000000001" thickBot="1" x14ac:dyDescent="0.35">
      <c r="A40" s="75" t="s">
        <v>17</v>
      </c>
      <c r="B40" s="76"/>
      <c r="C40" s="77"/>
      <c r="D40" s="77"/>
      <c r="E40" s="317">
        <f>SUM(E21:G39)</f>
        <v>0</v>
      </c>
      <c r="F40" s="318"/>
      <c r="G40" s="319"/>
      <c r="H40" s="320">
        <f>SUM(H21:I39)</f>
        <v>0</v>
      </c>
      <c r="I40" s="321"/>
      <c r="J40" s="322">
        <f>SUM(J21:K39)</f>
        <v>0</v>
      </c>
      <c r="K40" s="323"/>
      <c r="L40" s="233"/>
      <c r="U40" s="75" t="s">
        <v>17</v>
      </c>
      <c r="V40" s="76"/>
      <c r="W40" s="75" t="s">
        <v>17</v>
      </c>
      <c r="X40" s="76"/>
      <c r="Y40" s="77"/>
      <c r="Z40" s="77"/>
      <c r="AA40" s="317">
        <f>SUM(AA21:AC39)</f>
        <v>0</v>
      </c>
      <c r="AB40" s="318"/>
      <c r="AC40" s="319"/>
      <c r="AD40" s="320">
        <f>SUM(AD21:AE39)</f>
        <v>0</v>
      </c>
      <c r="AE40" s="321"/>
      <c r="AF40" s="322">
        <f>SUM(AF21:AG39)</f>
        <v>0</v>
      </c>
      <c r="AG40" s="323"/>
      <c r="AH40" s="233"/>
      <c r="AO40" s="75" t="s">
        <v>17</v>
      </c>
      <c r="AP40" s="76"/>
      <c r="AQ40" s="77"/>
      <c r="AR40" s="77"/>
      <c r="AS40" s="317">
        <f>SUM(AS21:AU39)</f>
        <v>0</v>
      </c>
      <c r="AT40" s="318"/>
      <c r="AU40" s="319"/>
      <c r="AV40" s="320">
        <f>SUM(AV21:AW39)</f>
        <v>0</v>
      </c>
      <c r="AW40" s="321"/>
      <c r="AX40" s="322">
        <f>SUM(AX21:AY39)</f>
        <v>0</v>
      </c>
      <c r="AY40" s="323"/>
      <c r="AZ40" s="233"/>
    </row>
    <row r="41" spans="1:52" ht="15.6" x14ac:dyDescent="0.3">
      <c r="A41" s="78"/>
      <c r="B41" s="79"/>
      <c r="C41" s="80"/>
      <c r="D41" s="80"/>
      <c r="E41" s="80"/>
      <c r="F41" s="80"/>
      <c r="G41" s="80"/>
      <c r="H41" s="81"/>
      <c r="I41" s="44"/>
      <c r="J41" s="43"/>
      <c r="K41" s="82"/>
      <c r="L41" s="37"/>
      <c r="U41" s="78"/>
      <c r="V41" s="79"/>
      <c r="W41" s="78"/>
      <c r="X41" s="79"/>
      <c r="Y41" s="80"/>
      <c r="Z41" s="80"/>
      <c r="AA41" s="80"/>
      <c r="AB41" s="80"/>
      <c r="AC41" s="80"/>
      <c r="AD41" s="81"/>
      <c r="AE41" s="44"/>
      <c r="AF41" s="43"/>
      <c r="AG41" s="82"/>
      <c r="AH41" s="37"/>
      <c r="AO41" s="78"/>
      <c r="AP41" s="79"/>
      <c r="AQ41" s="80"/>
      <c r="AR41" s="80"/>
      <c r="AS41" s="80"/>
      <c r="AT41" s="80"/>
      <c r="AU41" s="80"/>
      <c r="AV41" s="81"/>
      <c r="AW41" s="44"/>
      <c r="AX41" s="43"/>
      <c r="AY41" s="82"/>
      <c r="AZ41" s="37"/>
    </row>
    <row r="42" spans="1:52" ht="15.6" x14ac:dyDescent="0.3">
      <c r="A42" s="78"/>
      <c r="B42" s="79"/>
      <c r="C42" s="83"/>
      <c r="D42" s="83"/>
      <c r="E42" s="83"/>
      <c r="F42" s="84"/>
      <c r="G42" s="83"/>
      <c r="H42" s="83"/>
      <c r="I42" s="83"/>
      <c r="J42" s="85"/>
      <c r="K42" s="86"/>
      <c r="L42" s="37"/>
      <c r="U42" s="78"/>
      <c r="V42" s="79"/>
      <c r="W42" s="78"/>
      <c r="X42" s="79"/>
      <c r="Y42" s="83"/>
      <c r="Z42" s="83"/>
      <c r="AA42" s="83"/>
      <c r="AB42" s="84"/>
      <c r="AC42" s="83"/>
      <c r="AD42" s="83"/>
      <c r="AE42" s="83"/>
      <c r="AF42" s="85"/>
      <c r="AG42" s="86"/>
      <c r="AH42" s="37"/>
      <c r="AO42" s="78"/>
      <c r="AP42" s="79"/>
      <c r="AQ42" s="83"/>
      <c r="AR42" s="83"/>
      <c r="AS42" s="83"/>
      <c r="AT42" s="84"/>
      <c r="AU42" s="83"/>
      <c r="AV42" s="83"/>
      <c r="AW42" s="83"/>
      <c r="AX42" s="85"/>
      <c r="AY42" s="86"/>
      <c r="AZ42" s="37"/>
    </row>
    <row r="43" spans="1:52" ht="15.6" x14ac:dyDescent="0.3">
      <c r="A43" s="87"/>
      <c r="B43" s="88"/>
      <c r="C43" s="37"/>
      <c r="D43" s="37"/>
      <c r="E43" s="37"/>
      <c r="F43" s="89"/>
      <c r="G43" s="37"/>
      <c r="H43" s="37"/>
      <c r="I43" s="37"/>
      <c r="J43" s="36"/>
      <c r="K43" s="86"/>
      <c r="L43" s="37"/>
      <c r="U43" s="87"/>
      <c r="V43" s="88"/>
      <c r="W43" s="87"/>
      <c r="X43" s="88"/>
      <c r="Y43" s="37"/>
      <c r="Z43" s="37"/>
      <c r="AA43" s="37"/>
      <c r="AB43" s="89"/>
      <c r="AC43" s="37"/>
      <c r="AD43" s="37"/>
      <c r="AE43" s="37"/>
      <c r="AF43" s="36"/>
      <c r="AG43" s="86"/>
      <c r="AH43" s="37"/>
      <c r="AO43" s="87"/>
      <c r="AP43" s="88"/>
      <c r="AQ43" s="37"/>
      <c r="AR43" s="37"/>
      <c r="AS43" s="37"/>
      <c r="AT43" s="89"/>
      <c r="AU43" s="37"/>
      <c r="AV43" s="37"/>
      <c r="AW43" s="37"/>
      <c r="AX43" s="36"/>
      <c r="AY43" s="86"/>
      <c r="AZ43" s="37"/>
    </row>
    <row r="44" spans="1:52" ht="15.6" x14ac:dyDescent="0.3">
      <c r="A44" s="87"/>
      <c r="B44" s="88"/>
      <c r="C44" s="37"/>
      <c r="D44" s="37"/>
      <c r="E44" s="37"/>
      <c r="F44" s="89"/>
      <c r="G44" s="37"/>
      <c r="H44" s="37"/>
      <c r="I44" s="37"/>
      <c r="J44" s="36"/>
      <c r="K44" s="86"/>
      <c r="L44" s="37"/>
      <c r="U44" s="87"/>
      <c r="V44" s="88"/>
      <c r="W44" s="87"/>
      <c r="X44" s="88"/>
      <c r="Y44" s="37"/>
      <c r="Z44" s="37"/>
      <c r="AA44" s="37"/>
      <c r="AB44" s="89"/>
      <c r="AC44" s="37"/>
      <c r="AD44" s="37"/>
      <c r="AE44" s="37"/>
      <c r="AF44" s="36"/>
      <c r="AG44" s="86"/>
      <c r="AH44" s="37"/>
      <c r="AO44" s="87"/>
      <c r="AP44" s="88"/>
      <c r="AQ44" s="37"/>
      <c r="AR44" s="37"/>
      <c r="AS44" s="37"/>
      <c r="AT44" s="89"/>
      <c r="AU44" s="37"/>
      <c r="AV44" s="37"/>
      <c r="AW44" s="37"/>
      <c r="AX44" s="36"/>
      <c r="AY44" s="86"/>
      <c r="AZ44" s="37"/>
    </row>
    <row r="45" spans="1:52" ht="16.8" x14ac:dyDescent="0.3">
      <c r="A45" s="90" t="s">
        <v>68</v>
      </c>
      <c r="B45" s="79"/>
      <c r="C45" s="83"/>
      <c r="D45" s="83"/>
      <c r="E45" s="83"/>
      <c r="F45" s="84"/>
      <c r="G45" s="83"/>
      <c r="H45" s="83"/>
      <c r="I45" s="83"/>
      <c r="J45" s="85"/>
      <c r="K45" s="86"/>
      <c r="L45" s="37"/>
      <c r="U45" s="90" t="s">
        <v>68</v>
      </c>
      <c r="V45" s="79"/>
      <c r="W45" s="90" t="s">
        <v>68</v>
      </c>
      <c r="X45" s="79"/>
      <c r="Y45" s="83"/>
      <c r="Z45" s="83"/>
      <c r="AA45" s="83"/>
      <c r="AB45" s="84"/>
      <c r="AC45" s="83"/>
      <c r="AD45" s="83"/>
      <c r="AE45" s="83"/>
      <c r="AF45" s="85"/>
      <c r="AG45" s="86"/>
      <c r="AH45" s="37"/>
      <c r="AO45" s="90" t="s">
        <v>68</v>
      </c>
      <c r="AP45" s="79"/>
      <c r="AQ45" s="83"/>
      <c r="AR45" s="83"/>
      <c r="AS45" s="83"/>
      <c r="AT45" s="84"/>
      <c r="AU45" s="83"/>
      <c r="AV45" s="83"/>
      <c r="AW45" s="83"/>
      <c r="AX45" s="85"/>
      <c r="AY45" s="86"/>
      <c r="AZ45" s="37"/>
    </row>
    <row r="46" spans="1:52" ht="15.6" x14ac:dyDescent="0.3">
      <c r="A46" s="91"/>
      <c r="B46" s="79"/>
      <c r="C46" s="83"/>
      <c r="D46" s="83"/>
      <c r="E46" s="83"/>
      <c r="F46" s="84"/>
      <c r="G46" s="83"/>
      <c r="H46" s="83"/>
      <c r="I46" s="83"/>
      <c r="J46" s="85"/>
      <c r="K46" s="86"/>
      <c r="L46" s="37"/>
      <c r="U46" s="91"/>
      <c r="V46" s="79"/>
      <c r="W46" s="91"/>
      <c r="X46" s="79"/>
      <c r="Y46" s="83"/>
      <c r="Z46" s="83"/>
      <c r="AA46" s="83"/>
      <c r="AB46" s="84"/>
      <c r="AC46" s="83"/>
      <c r="AD46" s="83"/>
      <c r="AE46" s="83"/>
      <c r="AF46" s="85"/>
      <c r="AG46" s="86"/>
      <c r="AH46" s="37"/>
      <c r="AO46" s="91"/>
      <c r="AP46" s="79"/>
      <c r="AQ46" s="83"/>
      <c r="AR46" s="83"/>
      <c r="AS46" s="83"/>
      <c r="AT46" s="84"/>
      <c r="AU46" s="83"/>
      <c r="AV46" s="83"/>
      <c r="AW46" s="83"/>
      <c r="AX46" s="85"/>
      <c r="AY46" s="86"/>
      <c r="AZ46" s="37"/>
    </row>
    <row r="47" spans="1:52" x14ac:dyDescent="0.3">
      <c r="A47" s="92" t="s">
        <v>18</v>
      </c>
      <c r="B47" s="93"/>
      <c r="C47" s="93"/>
      <c r="D47" s="93"/>
      <c r="E47" s="93"/>
      <c r="F47" s="93"/>
      <c r="G47" s="93"/>
      <c r="H47" s="93"/>
      <c r="I47" s="93"/>
      <c r="J47" s="94"/>
      <c r="K47" s="95">
        <f>+J115</f>
        <v>0</v>
      </c>
      <c r="L47" s="36"/>
      <c r="U47" s="92" t="s">
        <v>18</v>
      </c>
      <c r="V47" s="93"/>
      <c r="W47" s="92" t="s">
        <v>18</v>
      </c>
      <c r="X47" s="93"/>
      <c r="Y47" s="93"/>
      <c r="Z47" s="93"/>
      <c r="AA47" s="93"/>
      <c r="AB47" s="93"/>
      <c r="AC47" s="93"/>
      <c r="AD47" s="93"/>
      <c r="AE47" s="93"/>
      <c r="AF47" s="94"/>
      <c r="AG47" s="95">
        <f>+AF115</f>
        <v>0</v>
      </c>
      <c r="AH47" s="36"/>
      <c r="AO47" s="92" t="s">
        <v>18</v>
      </c>
      <c r="AP47" s="93"/>
      <c r="AQ47" s="93"/>
      <c r="AR47" s="93"/>
      <c r="AS47" s="93"/>
      <c r="AT47" s="93"/>
      <c r="AU47" s="93"/>
      <c r="AV47" s="93"/>
      <c r="AW47" s="93"/>
      <c r="AX47" s="94"/>
      <c r="AY47" s="95">
        <f>+AX115</f>
        <v>0</v>
      </c>
      <c r="AZ47" s="36"/>
    </row>
    <row r="48" spans="1:52" x14ac:dyDescent="0.3">
      <c r="A48" s="96" t="s">
        <v>19</v>
      </c>
      <c r="B48" s="97"/>
      <c r="C48" s="97"/>
      <c r="D48" s="97"/>
      <c r="E48" s="97"/>
      <c r="F48" s="97"/>
      <c r="G48" s="97"/>
      <c r="H48" s="97"/>
      <c r="I48" s="97"/>
      <c r="J48" s="98"/>
      <c r="K48" s="99">
        <f>+J116</f>
        <v>0</v>
      </c>
      <c r="L48" s="36"/>
      <c r="U48" s="96" t="s">
        <v>19</v>
      </c>
      <c r="V48" s="97"/>
      <c r="W48" s="96" t="s">
        <v>19</v>
      </c>
      <c r="X48" s="97"/>
      <c r="Y48" s="97"/>
      <c r="Z48" s="97"/>
      <c r="AA48" s="97"/>
      <c r="AB48" s="97"/>
      <c r="AC48" s="97"/>
      <c r="AD48" s="97"/>
      <c r="AE48" s="97"/>
      <c r="AF48" s="98"/>
      <c r="AG48" s="99">
        <f>+AF116</f>
        <v>0</v>
      </c>
      <c r="AH48" s="36"/>
      <c r="AO48" s="96" t="s">
        <v>19</v>
      </c>
      <c r="AP48" s="97"/>
      <c r="AQ48" s="97"/>
      <c r="AR48" s="97"/>
      <c r="AS48" s="97"/>
      <c r="AT48" s="97"/>
      <c r="AU48" s="97"/>
      <c r="AV48" s="97"/>
      <c r="AW48" s="97"/>
      <c r="AX48" s="98"/>
      <c r="AY48" s="99">
        <f>+AX116</f>
        <v>0</v>
      </c>
      <c r="AZ48" s="36"/>
    </row>
    <row r="49" spans="1:52" x14ac:dyDescent="0.3">
      <c r="A49" s="96" t="s">
        <v>20</v>
      </c>
      <c r="B49" s="97"/>
      <c r="C49" s="97"/>
      <c r="D49" s="97"/>
      <c r="E49" s="97"/>
      <c r="F49" s="97"/>
      <c r="G49" s="97"/>
      <c r="H49" s="97"/>
      <c r="I49" s="97"/>
      <c r="J49" s="98"/>
      <c r="K49" s="99">
        <f t="shared" ref="K49:K52" si="0">+J117</f>
        <v>0</v>
      </c>
      <c r="L49" s="36"/>
      <c r="U49" s="96" t="s">
        <v>20</v>
      </c>
      <c r="V49" s="97"/>
      <c r="W49" s="96" t="s">
        <v>20</v>
      </c>
      <c r="X49" s="97"/>
      <c r="Y49" s="97"/>
      <c r="Z49" s="97"/>
      <c r="AA49" s="97"/>
      <c r="AB49" s="97"/>
      <c r="AC49" s="97"/>
      <c r="AD49" s="97"/>
      <c r="AE49" s="97"/>
      <c r="AF49" s="98"/>
      <c r="AG49" s="99">
        <f t="shared" ref="AG49:AG52" si="1">+AF117</f>
        <v>0</v>
      </c>
      <c r="AH49" s="36"/>
      <c r="AO49" s="96" t="s">
        <v>20</v>
      </c>
      <c r="AP49" s="97"/>
      <c r="AQ49" s="97"/>
      <c r="AR49" s="97"/>
      <c r="AS49" s="97"/>
      <c r="AT49" s="97"/>
      <c r="AU49" s="97"/>
      <c r="AV49" s="97"/>
      <c r="AW49" s="97"/>
      <c r="AX49" s="98"/>
      <c r="AY49" s="99">
        <f t="shared" ref="AY49:AY52" si="2">+AX117</f>
        <v>0</v>
      </c>
      <c r="AZ49" s="36"/>
    </row>
    <row r="50" spans="1:52" x14ac:dyDescent="0.3">
      <c r="A50" s="96" t="s">
        <v>69</v>
      </c>
      <c r="B50" s="97"/>
      <c r="C50" s="97"/>
      <c r="D50" s="97"/>
      <c r="E50" s="97"/>
      <c r="F50" s="97"/>
      <c r="G50" s="97"/>
      <c r="H50" s="97"/>
      <c r="I50" s="97"/>
      <c r="J50" s="98"/>
      <c r="K50" s="99">
        <f t="shared" si="0"/>
        <v>0</v>
      </c>
      <c r="L50" s="36"/>
      <c r="U50" s="96" t="s">
        <v>69</v>
      </c>
      <c r="V50" s="97"/>
      <c r="W50" s="96" t="s">
        <v>69</v>
      </c>
      <c r="X50" s="97"/>
      <c r="Y50" s="97"/>
      <c r="Z50" s="97"/>
      <c r="AA50" s="97"/>
      <c r="AB50" s="97"/>
      <c r="AC50" s="97"/>
      <c r="AD50" s="97"/>
      <c r="AE50" s="97"/>
      <c r="AF50" s="98"/>
      <c r="AG50" s="99">
        <f t="shared" si="1"/>
        <v>0</v>
      </c>
      <c r="AH50" s="36"/>
      <c r="AO50" s="96" t="s">
        <v>69</v>
      </c>
      <c r="AP50" s="97"/>
      <c r="AQ50" s="97"/>
      <c r="AR50" s="97"/>
      <c r="AS50" s="97"/>
      <c r="AT50" s="97"/>
      <c r="AU50" s="97"/>
      <c r="AV50" s="97"/>
      <c r="AW50" s="97"/>
      <c r="AX50" s="98"/>
      <c r="AY50" s="99">
        <f t="shared" si="2"/>
        <v>0</v>
      </c>
      <c r="AZ50" s="36"/>
    </row>
    <row r="51" spans="1:52" x14ac:dyDescent="0.3">
      <c r="A51" s="96" t="s">
        <v>21</v>
      </c>
      <c r="B51" s="97"/>
      <c r="C51" s="97"/>
      <c r="D51" s="97"/>
      <c r="E51" s="97"/>
      <c r="F51" s="97"/>
      <c r="G51" s="97"/>
      <c r="H51" s="97"/>
      <c r="I51" s="97"/>
      <c r="J51" s="98"/>
      <c r="K51" s="99">
        <f t="shared" si="0"/>
        <v>0</v>
      </c>
      <c r="L51" s="36"/>
      <c r="U51" s="96" t="s">
        <v>21</v>
      </c>
      <c r="V51" s="97"/>
      <c r="W51" s="96" t="s">
        <v>21</v>
      </c>
      <c r="X51" s="97"/>
      <c r="Y51" s="97"/>
      <c r="Z51" s="97"/>
      <c r="AA51" s="97"/>
      <c r="AB51" s="97"/>
      <c r="AC51" s="97"/>
      <c r="AD51" s="97"/>
      <c r="AE51" s="97"/>
      <c r="AF51" s="98"/>
      <c r="AG51" s="99">
        <f t="shared" si="1"/>
        <v>0</v>
      </c>
      <c r="AH51" s="36"/>
      <c r="AO51" s="96" t="s">
        <v>21</v>
      </c>
      <c r="AP51" s="97"/>
      <c r="AQ51" s="97"/>
      <c r="AR51" s="97"/>
      <c r="AS51" s="97"/>
      <c r="AT51" s="97"/>
      <c r="AU51" s="97"/>
      <c r="AV51" s="97"/>
      <c r="AW51" s="97"/>
      <c r="AX51" s="98"/>
      <c r="AY51" s="99">
        <f t="shared" si="2"/>
        <v>0</v>
      </c>
      <c r="AZ51" s="36"/>
    </row>
    <row r="52" spans="1:52" x14ac:dyDescent="0.3">
      <c r="A52" s="96" t="s">
        <v>22</v>
      </c>
      <c r="B52" s="97"/>
      <c r="C52" s="97"/>
      <c r="D52" s="97"/>
      <c r="E52" s="97"/>
      <c r="F52" s="97"/>
      <c r="G52" s="97"/>
      <c r="H52" s="97"/>
      <c r="I52" s="97"/>
      <c r="J52" s="98"/>
      <c r="K52" s="99">
        <f t="shared" si="0"/>
        <v>0</v>
      </c>
      <c r="L52" s="36"/>
      <c r="U52" s="96" t="s">
        <v>22</v>
      </c>
      <c r="V52" s="97"/>
      <c r="W52" s="96" t="s">
        <v>22</v>
      </c>
      <c r="X52" s="97"/>
      <c r="Y52" s="97"/>
      <c r="Z52" s="97"/>
      <c r="AA52" s="97"/>
      <c r="AB52" s="97"/>
      <c r="AC52" s="97"/>
      <c r="AD52" s="97"/>
      <c r="AE52" s="97"/>
      <c r="AF52" s="98"/>
      <c r="AG52" s="99">
        <f t="shared" si="1"/>
        <v>0</v>
      </c>
      <c r="AH52" s="36"/>
      <c r="AO52" s="96" t="s">
        <v>22</v>
      </c>
      <c r="AP52" s="97"/>
      <c r="AQ52" s="97"/>
      <c r="AR52" s="97"/>
      <c r="AS52" s="97"/>
      <c r="AT52" s="97"/>
      <c r="AU52" s="97"/>
      <c r="AV52" s="97"/>
      <c r="AW52" s="97"/>
      <c r="AX52" s="98"/>
      <c r="AY52" s="99">
        <f t="shared" si="2"/>
        <v>0</v>
      </c>
      <c r="AZ52" s="36"/>
    </row>
    <row r="53" spans="1:52" x14ac:dyDescent="0.3">
      <c r="A53" s="96"/>
      <c r="B53" s="97"/>
      <c r="C53" s="97"/>
      <c r="D53" s="97"/>
      <c r="E53" s="97"/>
      <c r="F53" s="97"/>
      <c r="G53" s="97"/>
      <c r="H53" s="97"/>
      <c r="I53" s="97"/>
      <c r="J53" s="98"/>
      <c r="K53" s="99"/>
      <c r="L53" s="36"/>
      <c r="U53" s="96"/>
      <c r="V53" s="97"/>
      <c r="W53" s="96"/>
      <c r="X53" s="97"/>
      <c r="Y53" s="97"/>
      <c r="Z53" s="97"/>
      <c r="AA53" s="97"/>
      <c r="AB53" s="97"/>
      <c r="AC53" s="97"/>
      <c r="AD53" s="97"/>
      <c r="AE53" s="97"/>
      <c r="AF53" s="98"/>
      <c r="AG53" s="99"/>
      <c r="AH53" s="36"/>
      <c r="AO53" s="96"/>
      <c r="AP53" s="97"/>
      <c r="AQ53" s="97"/>
      <c r="AR53" s="97"/>
      <c r="AS53" s="97"/>
      <c r="AT53" s="97"/>
      <c r="AU53" s="97"/>
      <c r="AV53" s="97"/>
      <c r="AW53" s="97"/>
      <c r="AX53" s="98"/>
      <c r="AY53" s="99"/>
      <c r="AZ53" s="36"/>
    </row>
    <row r="54" spans="1:52" x14ac:dyDescent="0.3">
      <c r="A54" s="100"/>
      <c r="B54" s="101"/>
      <c r="C54" s="101"/>
      <c r="D54" s="101"/>
      <c r="E54" s="101"/>
      <c r="F54" s="101"/>
      <c r="G54" s="101"/>
      <c r="H54" s="101"/>
      <c r="I54" s="101"/>
      <c r="J54" s="102"/>
      <c r="K54" s="99"/>
      <c r="L54" s="36"/>
      <c r="U54" s="100"/>
      <c r="V54" s="101"/>
      <c r="W54" s="100"/>
      <c r="X54" s="101"/>
      <c r="Y54" s="101"/>
      <c r="Z54" s="101"/>
      <c r="AA54" s="101"/>
      <c r="AB54" s="101"/>
      <c r="AC54" s="101"/>
      <c r="AD54" s="101"/>
      <c r="AE54" s="101"/>
      <c r="AF54" s="102"/>
      <c r="AG54" s="99"/>
      <c r="AH54" s="36"/>
      <c r="AO54" s="100"/>
      <c r="AP54" s="101"/>
      <c r="AQ54" s="101"/>
      <c r="AR54" s="101"/>
      <c r="AS54" s="101"/>
      <c r="AT54" s="101"/>
      <c r="AU54" s="101"/>
      <c r="AV54" s="101"/>
      <c r="AW54" s="101"/>
      <c r="AX54" s="102"/>
      <c r="AY54" s="99"/>
      <c r="AZ54" s="36"/>
    </row>
    <row r="55" spans="1:52" x14ac:dyDescent="0.3">
      <c r="A55" s="83"/>
      <c r="B55" s="79"/>
      <c r="C55" s="83"/>
      <c r="D55" s="83"/>
      <c r="E55" s="83"/>
      <c r="F55" s="85"/>
      <c r="G55" s="83"/>
      <c r="H55" s="83"/>
      <c r="I55" s="83"/>
      <c r="J55" s="85"/>
      <c r="K55" s="99"/>
      <c r="L55" s="37"/>
      <c r="U55" s="83"/>
      <c r="V55" s="79"/>
      <c r="W55" s="83"/>
      <c r="X55" s="79"/>
      <c r="Y55" s="83"/>
      <c r="Z55" s="83"/>
      <c r="AA55" s="83"/>
      <c r="AB55" s="85"/>
      <c r="AC55" s="83"/>
      <c r="AD55" s="83"/>
      <c r="AE55" s="83"/>
      <c r="AF55" s="85"/>
      <c r="AG55" s="99"/>
      <c r="AH55" s="37"/>
      <c r="AO55" s="83"/>
      <c r="AP55" s="79"/>
      <c r="AQ55" s="83"/>
      <c r="AR55" s="83"/>
      <c r="AS55" s="83"/>
      <c r="AT55" s="85"/>
      <c r="AU55" s="83"/>
      <c r="AV55" s="83"/>
      <c r="AW55" s="83"/>
      <c r="AX55" s="85"/>
      <c r="AY55" s="99"/>
      <c r="AZ55" s="37"/>
    </row>
    <row r="56" spans="1:52" ht="15.6" x14ac:dyDescent="0.3">
      <c r="A56" s="103"/>
      <c r="B56" s="79"/>
      <c r="C56" s="83"/>
      <c r="D56" s="83"/>
      <c r="E56" s="83"/>
      <c r="F56" s="37"/>
      <c r="G56" s="37"/>
      <c r="H56" s="104"/>
      <c r="I56" s="105"/>
      <c r="J56" s="106" t="s">
        <v>23</v>
      </c>
      <c r="K56" s="107">
        <f>SUM(K47:K54)</f>
        <v>0</v>
      </c>
      <c r="L56" s="37"/>
      <c r="U56" s="103"/>
      <c r="V56" s="79"/>
      <c r="W56" s="103"/>
      <c r="X56" s="79"/>
      <c r="Y56" s="83"/>
      <c r="Z56" s="83"/>
      <c r="AA56" s="83"/>
      <c r="AB56" s="37"/>
      <c r="AC56" s="37"/>
      <c r="AD56" s="104"/>
      <c r="AE56" s="105"/>
      <c r="AF56" s="106" t="s">
        <v>23</v>
      </c>
      <c r="AG56" s="107">
        <f>SUM(AG47:AG54)</f>
        <v>0</v>
      </c>
      <c r="AH56" s="37"/>
      <c r="AO56" s="103"/>
      <c r="AP56" s="79"/>
      <c r="AQ56" s="83"/>
      <c r="AR56" s="83"/>
      <c r="AS56" s="83"/>
      <c r="AT56" s="37"/>
      <c r="AU56" s="37"/>
      <c r="AV56" s="104"/>
      <c r="AW56" s="105"/>
      <c r="AX56" s="106" t="s">
        <v>23</v>
      </c>
      <c r="AY56" s="107">
        <f>SUM(AY47:AY54)</f>
        <v>0</v>
      </c>
      <c r="AZ56" s="37"/>
    </row>
    <row r="57" spans="1:52" ht="16.2" thickBot="1" x14ac:dyDescent="0.35">
      <c r="A57" s="103"/>
      <c r="B57" s="79"/>
      <c r="C57" s="83"/>
      <c r="D57" s="83"/>
      <c r="E57" s="83"/>
      <c r="F57" s="108"/>
      <c r="G57" s="108"/>
      <c r="H57" s="108"/>
      <c r="I57" s="108"/>
      <c r="J57" s="109"/>
      <c r="K57" s="109"/>
      <c r="L57" s="37"/>
      <c r="U57" s="103"/>
      <c r="V57" s="79"/>
      <c r="W57" s="103"/>
      <c r="X57" s="79"/>
      <c r="Y57" s="83"/>
      <c r="Z57" s="83"/>
      <c r="AA57" s="83"/>
      <c r="AB57" s="108"/>
      <c r="AC57" s="108"/>
      <c r="AD57" s="108"/>
      <c r="AE57" s="108"/>
      <c r="AF57" s="109"/>
      <c r="AG57" s="109"/>
      <c r="AH57" s="37"/>
      <c r="AO57" s="103"/>
      <c r="AP57" s="79"/>
      <c r="AQ57" s="83"/>
      <c r="AR57" s="83"/>
      <c r="AS57" s="83"/>
      <c r="AT57" s="108"/>
      <c r="AU57" s="108"/>
      <c r="AV57" s="108"/>
      <c r="AW57" s="108"/>
      <c r="AX57" s="109"/>
      <c r="AY57" s="109"/>
      <c r="AZ57" s="37"/>
    </row>
    <row r="58" spans="1:52" ht="18.600000000000001" thickBot="1" x14ac:dyDescent="0.35">
      <c r="A58" s="110"/>
      <c r="B58" s="111"/>
      <c r="C58" s="112"/>
      <c r="D58" s="324" t="s">
        <v>24</v>
      </c>
      <c r="E58" s="324"/>
      <c r="F58" s="324"/>
      <c r="G58" s="324"/>
      <c r="H58" s="324"/>
      <c r="I58" s="324"/>
      <c r="J58" s="325">
        <f>+C40</f>
        <v>0</v>
      </c>
      <c r="K58" s="326"/>
      <c r="L58" s="37"/>
      <c r="U58" s="110"/>
      <c r="V58" s="111"/>
      <c r="W58" s="110"/>
      <c r="X58" s="111"/>
      <c r="Y58" s="112"/>
      <c r="Z58" s="324" t="s">
        <v>24</v>
      </c>
      <c r="AA58" s="324"/>
      <c r="AB58" s="324"/>
      <c r="AC58" s="324"/>
      <c r="AD58" s="324"/>
      <c r="AE58" s="324"/>
      <c r="AF58" s="325">
        <f>+Y40</f>
        <v>0</v>
      </c>
      <c r="AG58" s="326"/>
      <c r="AH58" s="37"/>
      <c r="AO58" s="110"/>
      <c r="AP58" s="111"/>
      <c r="AQ58" s="112"/>
      <c r="AR58" s="324" t="s">
        <v>24</v>
      </c>
      <c r="AS58" s="324"/>
      <c r="AT58" s="324"/>
      <c r="AU58" s="324"/>
      <c r="AV58" s="324"/>
      <c r="AW58" s="324"/>
      <c r="AX58" s="325">
        <f>+AQ40</f>
        <v>0</v>
      </c>
      <c r="AY58" s="326"/>
      <c r="AZ58" s="37"/>
    </row>
    <row r="59" spans="1:52" ht="15.6" x14ac:dyDescent="0.3">
      <c r="A59" s="308" t="str">
        <f>IF(E121&lt;=J58,"","ERREUR ! Le montant des acomptes payés dépasse la valeur du marché objectif DGD" )</f>
        <v/>
      </c>
      <c r="B59" s="308"/>
      <c r="C59" s="308"/>
      <c r="D59" s="308"/>
      <c r="E59" s="308"/>
      <c r="F59" s="308"/>
      <c r="G59" s="308"/>
      <c r="H59" s="308"/>
      <c r="I59" s="308"/>
      <c r="J59" s="308"/>
      <c r="K59" s="308"/>
      <c r="L59" s="234"/>
      <c r="U59" s="308" t="e">
        <f>IF(Y121&lt;=AD58,"","ERREUR ! Le montant des acomptes payés dépasse la valeur du marché objectif DGD" )</f>
        <v>#VALUE!</v>
      </c>
      <c r="V59" s="308"/>
      <c r="W59" s="308"/>
      <c r="X59" s="308"/>
      <c r="Y59" s="308"/>
      <c r="Z59" s="308"/>
      <c r="AA59" s="308"/>
      <c r="AB59" s="308"/>
      <c r="AC59" s="308"/>
      <c r="AD59" s="308"/>
      <c r="AE59" s="308"/>
      <c r="AF59" s="234"/>
      <c r="AG59"/>
      <c r="AH59" s="234"/>
      <c r="AO59" s="308" t="str">
        <f>IF(AS121&lt;=AX58,"","ERREUR ! Le montant des acomptes payés dépasse la valeur du marché objectif DGD" )</f>
        <v/>
      </c>
      <c r="AP59" s="308"/>
      <c r="AQ59" s="308"/>
      <c r="AR59" s="308"/>
      <c r="AS59" s="308"/>
      <c r="AT59" s="308"/>
      <c r="AU59" s="308"/>
      <c r="AV59" s="308"/>
      <c r="AW59" s="308"/>
      <c r="AX59" s="308"/>
      <c r="AY59" s="308"/>
      <c r="AZ59" s="234"/>
    </row>
    <row r="60" spans="1:52" x14ac:dyDescent="0.3">
      <c r="A60" s="37"/>
      <c r="B60" s="88"/>
      <c r="C60" s="37"/>
      <c r="D60" s="37"/>
      <c r="E60" s="37"/>
      <c r="F60" s="37"/>
      <c r="G60" s="37"/>
      <c r="H60" s="37"/>
      <c r="I60" s="37"/>
      <c r="J60" s="37"/>
      <c r="K60" s="37"/>
      <c r="L60" s="37"/>
      <c r="U60" s="37"/>
      <c r="V60" s="88"/>
      <c r="W60" s="37"/>
      <c r="X60" s="88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O60" s="37"/>
      <c r="AP60" s="88"/>
      <c r="AQ60" s="37"/>
      <c r="AR60" s="37"/>
      <c r="AS60" s="37"/>
      <c r="AT60" s="37"/>
      <c r="AU60" s="37"/>
      <c r="AV60" s="37"/>
      <c r="AW60" s="37"/>
      <c r="AX60" s="37"/>
      <c r="AY60" s="37"/>
      <c r="AZ60" s="37"/>
    </row>
    <row r="61" spans="1:52" x14ac:dyDescent="0.3">
      <c r="A61" s="37"/>
      <c r="B61" s="88"/>
      <c r="C61" s="37"/>
      <c r="D61" s="37"/>
      <c r="E61" s="37"/>
      <c r="F61" s="37"/>
      <c r="G61" s="37"/>
      <c r="H61" s="309"/>
      <c r="I61" s="309"/>
      <c r="J61" s="309"/>
      <c r="K61" s="309"/>
      <c r="L61" s="309"/>
      <c r="U61" s="37"/>
      <c r="V61" s="88"/>
      <c r="W61" s="37"/>
      <c r="X61" s="88"/>
      <c r="Y61" s="37"/>
      <c r="Z61" s="37"/>
      <c r="AA61" s="37"/>
      <c r="AB61" s="37"/>
      <c r="AC61" s="37"/>
      <c r="AD61" s="309"/>
      <c r="AE61" s="309"/>
      <c r="AF61" s="309"/>
      <c r="AG61" s="309"/>
      <c r="AH61" s="309"/>
      <c r="AO61" s="37"/>
      <c r="AP61" s="88"/>
      <c r="AQ61" s="37"/>
      <c r="AR61" s="37"/>
      <c r="AS61" s="37"/>
      <c r="AT61" s="37"/>
      <c r="AU61" s="37"/>
      <c r="AV61" s="309"/>
      <c r="AW61" s="309"/>
      <c r="AX61" s="309"/>
      <c r="AY61" s="309"/>
      <c r="AZ61" s="309"/>
    </row>
    <row r="62" spans="1:52" x14ac:dyDescent="0.3">
      <c r="A62" s="37"/>
      <c r="B62" s="88"/>
      <c r="C62" s="310"/>
      <c r="D62" s="310"/>
      <c r="E62" s="37"/>
      <c r="F62" s="37"/>
      <c r="G62" s="37"/>
      <c r="H62" s="309"/>
      <c r="I62" s="309"/>
      <c r="J62" s="309"/>
      <c r="K62" s="309"/>
      <c r="L62" s="309"/>
      <c r="U62" s="37"/>
      <c r="V62" s="88"/>
      <c r="W62" s="37"/>
      <c r="X62" s="88"/>
      <c r="Y62" s="310"/>
      <c r="Z62" s="310"/>
      <c r="AA62" s="37"/>
      <c r="AB62" s="37"/>
      <c r="AC62" s="37"/>
      <c r="AD62" s="309"/>
      <c r="AE62" s="309"/>
      <c r="AF62" s="309"/>
      <c r="AG62" s="309"/>
      <c r="AH62" s="309"/>
      <c r="AO62" s="37"/>
      <c r="AP62" s="88"/>
      <c r="AQ62" s="310"/>
      <c r="AR62" s="310"/>
      <c r="AS62" s="37"/>
      <c r="AT62" s="37"/>
      <c r="AU62" s="37"/>
      <c r="AV62" s="309"/>
      <c r="AW62" s="309"/>
      <c r="AX62" s="309"/>
      <c r="AY62" s="309"/>
      <c r="AZ62" s="309"/>
    </row>
    <row r="63" spans="1:52" x14ac:dyDescent="0.3">
      <c r="A63" s="37"/>
      <c r="B63" s="88"/>
      <c r="C63" s="310"/>
      <c r="D63" s="310"/>
      <c r="E63" s="37"/>
      <c r="F63" s="37"/>
      <c r="G63" s="37"/>
      <c r="H63" s="309"/>
      <c r="I63" s="309"/>
      <c r="J63" s="309"/>
      <c r="K63" s="309"/>
      <c r="L63" s="309"/>
      <c r="U63" s="37"/>
      <c r="V63" s="88"/>
      <c r="W63" s="37"/>
      <c r="X63" s="88"/>
      <c r="Y63" s="310"/>
      <c r="Z63" s="310"/>
      <c r="AA63" s="37"/>
      <c r="AB63" s="37"/>
      <c r="AC63" s="37"/>
      <c r="AD63" s="309"/>
      <c r="AE63" s="309"/>
      <c r="AF63" s="309"/>
      <c r="AG63" s="309"/>
      <c r="AH63" s="309"/>
      <c r="AO63" s="37"/>
      <c r="AP63" s="88"/>
      <c r="AQ63" s="310"/>
      <c r="AR63" s="310"/>
      <c r="AS63" s="37"/>
      <c r="AT63" s="37"/>
      <c r="AU63" s="37"/>
      <c r="AV63" s="309"/>
      <c r="AW63" s="309"/>
      <c r="AX63" s="309"/>
      <c r="AY63" s="309"/>
      <c r="AZ63" s="309"/>
    </row>
    <row r="64" spans="1:52" x14ac:dyDescent="0.3">
      <c r="A64" s="18"/>
      <c r="B64" s="275"/>
      <c r="C64" s="18"/>
      <c r="D64" s="18"/>
      <c r="E64" s="18"/>
      <c r="F64" s="37"/>
      <c r="G64" s="37"/>
      <c r="H64" s="113" t="s">
        <v>25</v>
      </c>
      <c r="I64" s="18"/>
      <c r="J64" s="18"/>
      <c r="K64" s="18"/>
      <c r="L64" s="18"/>
      <c r="U64" s="18"/>
      <c r="V64" s="275"/>
      <c r="W64" s="18"/>
      <c r="X64" s="275"/>
      <c r="Y64" s="18"/>
      <c r="Z64" s="18"/>
      <c r="AA64" s="18"/>
      <c r="AB64" s="37"/>
      <c r="AC64" s="37"/>
      <c r="AD64" s="113" t="s">
        <v>25</v>
      </c>
      <c r="AE64" s="18"/>
      <c r="AF64" s="18"/>
      <c r="AG64" s="18"/>
      <c r="AH64" s="18"/>
      <c r="AO64" s="18"/>
      <c r="AP64" s="275"/>
      <c r="AQ64" s="18"/>
      <c r="AR64" s="18"/>
      <c r="AS64" s="18"/>
      <c r="AT64" s="37"/>
      <c r="AU64" s="37"/>
      <c r="AV64" s="113" t="s">
        <v>25</v>
      </c>
      <c r="AW64" s="18"/>
      <c r="AX64" s="18"/>
      <c r="AY64" s="18"/>
      <c r="AZ64" s="18"/>
    </row>
    <row r="65" spans="1:52" x14ac:dyDescent="0.3">
      <c r="A65" s="18"/>
      <c r="B65" s="275"/>
      <c r="C65" s="18"/>
      <c r="D65" s="18"/>
      <c r="E65" s="18"/>
      <c r="F65" s="37"/>
      <c r="G65" s="37"/>
      <c r="H65" s="114" t="s">
        <v>26</v>
      </c>
      <c r="I65" s="18"/>
      <c r="J65" s="18"/>
      <c r="K65" s="18"/>
      <c r="L65" s="18"/>
      <c r="U65" s="18"/>
      <c r="V65" s="275"/>
      <c r="W65" s="18"/>
      <c r="X65" s="275"/>
      <c r="Y65" s="18"/>
      <c r="Z65" s="18"/>
      <c r="AA65" s="18"/>
      <c r="AB65" s="37"/>
      <c r="AC65" s="37"/>
      <c r="AD65" s="114" t="s">
        <v>26</v>
      </c>
      <c r="AE65" s="18"/>
      <c r="AF65" s="18"/>
      <c r="AG65" s="18"/>
      <c r="AH65" s="18"/>
      <c r="AO65" s="18"/>
      <c r="AP65" s="275"/>
      <c r="AQ65" s="18"/>
      <c r="AR65" s="18"/>
      <c r="AS65" s="18"/>
      <c r="AT65" s="37"/>
      <c r="AU65" s="37"/>
      <c r="AV65" s="114" t="s">
        <v>26</v>
      </c>
      <c r="AW65" s="18"/>
      <c r="AX65" s="18"/>
      <c r="AY65" s="18"/>
      <c r="AZ65" s="18"/>
    </row>
    <row r="66" spans="1:52" x14ac:dyDescent="0.3">
      <c r="A66" s="115" t="s">
        <v>27</v>
      </c>
      <c r="B66" s="275"/>
      <c r="C66" s="18"/>
      <c r="D66" s="18" t="s">
        <v>70</v>
      </c>
      <c r="E66" s="18"/>
      <c r="F66" s="37"/>
      <c r="G66" s="37"/>
      <c r="H66" s="18"/>
      <c r="I66" s="116"/>
      <c r="J66" s="116"/>
      <c r="K66" s="116"/>
      <c r="L66" s="116"/>
      <c r="U66" s="115" t="s">
        <v>27</v>
      </c>
      <c r="V66" s="275"/>
      <c r="W66" s="115" t="s">
        <v>27</v>
      </c>
      <c r="X66" s="275"/>
      <c r="Y66" s="18"/>
      <c r="Z66" s="18" t="s">
        <v>70</v>
      </c>
      <c r="AA66" s="18"/>
      <c r="AB66" s="37"/>
      <c r="AC66" s="37"/>
      <c r="AD66" s="18"/>
      <c r="AE66" s="116"/>
      <c r="AF66" s="116"/>
      <c r="AG66" s="116"/>
      <c r="AH66" s="116"/>
      <c r="AO66" s="115" t="s">
        <v>27</v>
      </c>
      <c r="AP66" s="275"/>
      <c r="AQ66" s="18"/>
      <c r="AR66" s="18" t="s">
        <v>70</v>
      </c>
      <c r="AS66" s="18"/>
      <c r="AT66" s="37"/>
      <c r="AU66" s="37"/>
      <c r="AV66" s="18"/>
      <c r="AW66" s="116"/>
      <c r="AX66" s="116"/>
      <c r="AY66" s="116"/>
      <c r="AZ66" s="116"/>
    </row>
    <row r="67" spans="1:52" ht="14.4" customHeight="1" x14ac:dyDescent="0.3">
      <c r="A67" s="18"/>
      <c r="B67" s="275"/>
      <c r="C67" s="18"/>
      <c r="D67" s="18" t="s">
        <v>28</v>
      </c>
      <c r="E67" s="18"/>
      <c r="F67" s="37"/>
      <c r="G67" s="37"/>
      <c r="H67" s="311"/>
      <c r="I67" s="311"/>
      <c r="J67" s="311"/>
      <c r="K67" s="311"/>
      <c r="L67" s="311"/>
      <c r="U67" s="18"/>
      <c r="V67" s="275"/>
      <c r="W67" s="18"/>
      <c r="X67" s="275"/>
      <c r="Y67" s="18"/>
      <c r="Z67" s="18" t="s">
        <v>28</v>
      </c>
      <c r="AA67" s="18"/>
      <c r="AB67" s="37"/>
      <c r="AC67" s="37"/>
      <c r="AD67" s="311" t="s">
        <v>71</v>
      </c>
      <c r="AE67" s="311"/>
      <c r="AF67" s="311"/>
      <c r="AG67" s="311"/>
      <c r="AH67" s="311"/>
      <c r="AO67" s="18"/>
      <c r="AP67" s="275"/>
      <c r="AQ67" s="18"/>
      <c r="AR67" s="18" t="s">
        <v>28</v>
      </c>
      <c r="AS67" s="18"/>
      <c r="AT67" s="37"/>
      <c r="AU67" s="37"/>
      <c r="AV67" s="311" t="s">
        <v>71</v>
      </c>
      <c r="AW67" s="311"/>
      <c r="AX67" s="311"/>
      <c r="AY67" s="311"/>
      <c r="AZ67" s="311"/>
    </row>
    <row r="68" spans="1:52" x14ac:dyDescent="0.3">
      <c r="A68" s="18"/>
      <c r="B68" s="275"/>
      <c r="C68" s="18"/>
      <c r="D68" s="18" t="s">
        <v>29</v>
      </c>
      <c r="E68" s="18"/>
      <c r="F68" s="37"/>
      <c r="G68" s="37"/>
      <c r="H68" s="311"/>
      <c r="I68" s="311"/>
      <c r="J68" s="311"/>
      <c r="K68" s="311"/>
      <c r="L68" s="311"/>
      <c r="U68" s="18"/>
      <c r="V68" s="275"/>
      <c r="W68" s="18"/>
      <c r="X68" s="275"/>
      <c r="Y68" s="18"/>
      <c r="Z68" s="18" t="s">
        <v>29</v>
      </c>
      <c r="AA68" s="18"/>
      <c r="AB68" s="37"/>
      <c r="AC68" s="37"/>
      <c r="AD68" s="311"/>
      <c r="AE68" s="311"/>
      <c r="AF68" s="311"/>
      <c r="AG68" s="311"/>
      <c r="AH68" s="311"/>
      <c r="AO68" s="18"/>
      <c r="AP68" s="275"/>
      <c r="AQ68" s="18"/>
      <c r="AR68" s="18" t="s">
        <v>29</v>
      </c>
      <c r="AS68" s="18"/>
      <c r="AT68" s="37"/>
      <c r="AU68" s="37"/>
      <c r="AV68" s="311"/>
      <c r="AW68" s="311"/>
      <c r="AX68" s="311"/>
      <c r="AY68" s="311"/>
      <c r="AZ68" s="311"/>
    </row>
    <row r="69" spans="1:52" x14ac:dyDescent="0.3">
      <c r="A69" s="18"/>
      <c r="B69" s="275"/>
      <c r="C69" s="18"/>
      <c r="D69" s="18"/>
      <c r="E69" s="18"/>
      <c r="F69" s="37"/>
      <c r="G69" s="37"/>
      <c r="H69" s="311"/>
      <c r="I69" s="311"/>
      <c r="J69" s="311"/>
      <c r="K69" s="311"/>
      <c r="L69" s="311"/>
      <c r="U69" s="18"/>
      <c r="V69" s="275"/>
      <c r="W69" s="18"/>
      <c r="X69" s="275"/>
      <c r="Y69" s="18"/>
      <c r="Z69" s="18"/>
      <c r="AA69" s="18"/>
      <c r="AB69" s="37"/>
      <c r="AC69" s="37"/>
      <c r="AD69" s="311"/>
      <c r="AE69" s="311"/>
      <c r="AF69" s="311"/>
      <c r="AG69" s="311"/>
      <c r="AH69" s="311"/>
      <c r="AO69" s="18"/>
      <c r="AP69" s="275"/>
      <c r="AQ69" s="18"/>
      <c r="AR69" s="18"/>
      <c r="AS69" s="18"/>
      <c r="AT69" s="37"/>
      <c r="AU69" s="37"/>
      <c r="AV69" s="311"/>
      <c r="AW69" s="311"/>
      <c r="AX69" s="311"/>
      <c r="AY69" s="311"/>
      <c r="AZ69" s="311"/>
    </row>
    <row r="70" spans="1:52" x14ac:dyDescent="0.3">
      <c r="A70" s="18"/>
      <c r="B70" s="275"/>
      <c r="C70" s="18"/>
      <c r="D70" s="18"/>
      <c r="E70" s="18"/>
      <c r="F70" s="37"/>
      <c r="G70" s="37"/>
      <c r="H70" s="311"/>
      <c r="I70" s="311"/>
      <c r="J70" s="311"/>
      <c r="K70" s="311"/>
      <c r="L70" s="311"/>
      <c r="U70" s="18"/>
      <c r="V70" s="275"/>
      <c r="W70" s="18"/>
      <c r="X70" s="275"/>
      <c r="Y70" s="18"/>
      <c r="Z70" s="18"/>
      <c r="AA70" s="18"/>
      <c r="AB70" s="37"/>
      <c r="AC70" s="37"/>
      <c r="AD70" s="311"/>
      <c r="AE70" s="311"/>
      <c r="AF70" s="311"/>
      <c r="AG70" s="311"/>
      <c r="AH70" s="311"/>
      <c r="AO70" s="18"/>
      <c r="AP70" s="275"/>
      <c r="AQ70" s="18"/>
      <c r="AR70" s="18"/>
      <c r="AS70" s="18"/>
      <c r="AT70" s="37"/>
      <c r="AU70" s="37"/>
      <c r="AV70" s="311"/>
      <c r="AW70" s="311"/>
      <c r="AX70" s="311"/>
      <c r="AY70" s="311"/>
      <c r="AZ70" s="311"/>
    </row>
    <row r="71" spans="1:52" x14ac:dyDescent="0.3">
      <c r="A71" s="37"/>
      <c r="B71" s="88"/>
      <c r="C71" s="37"/>
      <c r="D71" s="37"/>
      <c r="E71" s="37"/>
      <c r="F71" s="37"/>
      <c r="G71" s="37"/>
      <c r="H71" s="117"/>
      <c r="I71" s="117"/>
      <c r="J71" s="117"/>
      <c r="K71" s="117"/>
      <c r="L71" s="117"/>
      <c r="U71" s="37"/>
      <c r="V71" s="88"/>
      <c r="W71" s="37"/>
      <c r="X71" s="88"/>
      <c r="Y71" s="37"/>
      <c r="Z71" s="37"/>
      <c r="AA71" s="37"/>
      <c r="AB71" s="37"/>
      <c r="AC71" s="37"/>
      <c r="AD71" s="117"/>
      <c r="AE71" s="117"/>
      <c r="AF71" s="117"/>
      <c r="AG71" s="117"/>
      <c r="AH71" s="117"/>
      <c r="AO71" s="37"/>
      <c r="AP71" s="88"/>
      <c r="AQ71" s="37"/>
      <c r="AR71" s="37"/>
      <c r="AS71" s="37"/>
      <c r="AT71" s="37"/>
      <c r="AU71" s="37"/>
      <c r="AV71" s="117"/>
      <c r="AW71" s="117"/>
      <c r="AX71" s="117"/>
      <c r="AY71" s="117"/>
      <c r="AZ71" s="117"/>
    </row>
    <row r="72" spans="1:52" x14ac:dyDescent="0.3">
      <c r="A72" s="37"/>
      <c r="B72" s="88"/>
      <c r="C72" s="37"/>
      <c r="D72" s="37"/>
      <c r="E72" s="37"/>
      <c r="F72" s="37"/>
      <c r="G72" s="37"/>
      <c r="H72" s="117"/>
      <c r="I72" s="117"/>
      <c r="J72" s="117"/>
      <c r="K72" s="117"/>
      <c r="L72" s="117"/>
      <c r="U72" s="37"/>
      <c r="V72" s="88"/>
      <c r="W72" s="37"/>
      <c r="X72" s="88"/>
      <c r="Y72" s="37"/>
      <c r="Z72" s="37"/>
      <c r="AA72" s="37"/>
      <c r="AB72" s="37"/>
      <c r="AC72" s="37"/>
      <c r="AD72" s="117"/>
      <c r="AE72" s="117"/>
      <c r="AF72" s="117"/>
      <c r="AG72" s="117"/>
      <c r="AH72" s="117"/>
      <c r="AO72" s="37"/>
      <c r="AP72" s="88"/>
      <c r="AQ72" s="37"/>
      <c r="AR72" s="37"/>
      <c r="AS72" s="37"/>
      <c r="AT72" s="37"/>
      <c r="AU72" s="37"/>
      <c r="AV72" s="117"/>
      <c r="AW72" s="117"/>
      <c r="AX72" s="117"/>
      <c r="AY72" s="117"/>
      <c r="AZ72" s="117"/>
    </row>
    <row r="73" spans="1:52" x14ac:dyDescent="0.3">
      <c r="A73" s="18"/>
      <c r="B73" s="275"/>
      <c r="C73" s="18"/>
      <c r="D73" s="18"/>
      <c r="E73" s="18"/>
      <c r="F73" s="18"/>
      <c r="G73" s="18"/>
      <c r="H73" s="18"/>
      <c r="I73" s="18"/>
      <c r="J73" s="18"/>
      <c r="K73" s="18"/>
      <c r="L73" s="18"/>
      <c r="U73" s="18"/>
      <c r="V73" s="275"/>
      <c r="W73" s="18"/>
      <c r="X73" s="275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O73" s="18"/>
      <c r="AP73" s="275"/>
      <c r="AQ73" s="18"/>
      <c r="AR73" s="18"/>
      <c r="AS73" s="18"/>
      <c r="AT73" s="18"/>
      <c r="AU73" s="18"/>
      <c r="AV73" s="18"/>
      <c r="AW73" s="18"/>
      <c r="AX73" s="18"/>
      <c r="AY73" s="18"/>
      <c r="AZ73" s="18"/>
    </row>
    <row r="74" spans="1:52" x14ac:dyDescent="0.3">
      <c r="A74" s="18"/>
      <c r="B74" s="275"/>
      <c r="C74" s="18"/>
      <c r="D74" s="18"/>
      <c r="E74" s="18"/>
      <c r="F74" s="18"/>
      <c r="G74" s="18"/>
      <c r="H74" s="18"/>
      <c r="I74" s="18"/>
      <c r="J74" s="18"/>
      <c r="K74" s="18"/>
      <c r="L74" s="18"/>
      <c r="U74" s="18"/>
      <c r="V74" s="275"/>
      <c r="W74" s="18"/>
      <c r="X74" s="275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O74" s="18"/>
      <c r="AP74" s="275"/>
      <c r="AQ74" s="18"/>
      <c r="AR74" s="18"/>
      <c r="AS74" s="18"/>
      <c r="AT74" s="18"/>
      <c r="AU74" s="18"/>
      <c r="AV74" s="18"/>
      <c r="AW74" s="18"/>
      <c r="AX74" s="18"/>
      <c r="AY74" s="18"/>
      <c r="AZ74" s="18"/>
    </row>
    <row r="75" spans="1:52" x14ac:dyDescent="0.3">
      <c r="A75" s="18"/>
      <c r="B75" s="275"/>
      <c r="C75" s="18"/>
      <c r="D75" s="18"/>
      <c r="E75" s="18"/>
      <c r="F75" s="18"/>
      <c r="G75" s="18"/>
      <c r="H75" s="18"/>
      <c r="J75" s="18"/>
      <c r="K75" s="18"/>
      <c r="U75" s="18"/>
      <c r="V75" s="275"/>
      <c r="W75" s="18"/>
      <c r="X75" s="275"/>
      <c r="Y75" s="18"/>
      <c r="Z75" s="18"/>
      <c r="AA75" s="18"/>
      <c r="AB75" s="18"/>
      <c r="AC75" s="18"/>
      <c r="AD75" s="18"/>
      <c r="AF75" s="18"/>
      <c r="AG75" s="18"/>
      <c r="AO75" s="18"/>
      <c r="AP75" s="275"/>
      <c r="AQ75" s="18"/>
      <c r="AR75" s="18"/>
      <c r="AS75" s="18"/>
      <c r="AT75" s="18"/>
      <c r="AU75" s="18"/>
      <c r="AV75" s="18"/>
      <c r="AX75" s="18"/>
      <c r="AY75" s="18"/>
    </row>
    <row r="76" spans="1:52" ht="18" x14ac:dyDescent="0.35">
      <c r="A76" s="18"/>
      <c r="B76" s="275"/>
      <c r="C76" s="18"/>
      <c r="D76" s="18"/>
      <c r="E76" s="18"/>
      <c r="F76" s="18"/>
      <c r="G76" s="18"/>
      <c r="H76" s="18"/>
      <c r="J76" s="18"/>
      <c r="L76" s="20"/>
      <c r="U76" s="18"/>
      <c r="V76" s="275"/>
      <c r="W76" s="18"/>
      <c r="X76" s="275"/>
      <c r="Y76" s="18"/>
      <c r="Z76" s="18"/>
      <c r="AA76" s="18"/>
      <c r="AB76" s="18"/>
      <c r="AC76" s="18"/>
      <c r="AD76" s="18"/>
      <c r="AF76" s="18"/>
      <c r="AH76" s="20"/>
      <c r="AO76" s="18"/>
      <c r="AP76" s="275"/>
      <c r="AQ76" s="18"/>
      <c r="AR76" s="18"/>
      <c r="AS76" s="18"/>
      <c r="AT76" s="18"/>
      <c r="AU76" s="18"/>
      <c r="AV76" s="18"/>
      <c r="AX76" s="18"/>
      <c r="AZ76" s="20"/>
    </row>
    <row r="77" spans="1:52" ht="21" x14ac:dyDescent="0.3">
      <c r="A77" s="18"/>
      <c r="B77" s="275"/>
      <c r="C77" s="18"/>
      <c r="D77" s="18"/>
      <c r="E77" s="18"/>
      <c r="F77" s="18"/>
      <c r="G77" s="18"/>
      <c r="H77" s="18"/>
      <c r="I77" s="312"/>
      <c r="J77" s="312"/>
      <c r="K77" s="313" t="str">
        <f>IF(J8&lt;&gt;"",J8,"")</f>
        <v/>
      </c>
      <c r="L77" s="313"/>
      <c r="U77" s="18"/>
      <c r="V77" s="275"/>
      <c r="W77" s="18"/>
      <c r="X77" s="275"/>
      <c r="Y77" s="18"/>
      <c r="Z77" s="18"/>
      <c r="AA77" s="18"/>
      <c r="AB77" s="18"/>
      <c r="AC77" s="18"/>
      <c r="AD77" s="18"/>
      <c r="AE77" s="312"/>
      <c r="AF77" s="312"/>
      <c r="AG77" s="313" t="str">
        <f>IF(AF8&lt;&gt;"",AF8,"")</f>
        <v/>
      </c>
      <c r="AH77" s="313"/>
      <c r="AO77" s="18"/>
      <c r="AP77" s="275"/>
      <c r="AQ77" s="18"/>
      <c r="AR77" s="18"/>
      <c r="AS77" s="18"/>
      <c r="AT77" s="18"/>
      <c r="AU77" s="18"/>
      <c r="AV77" s="18"/>
      <c r="AW77" s="312"/>
      <c r="AX77" s="312"/>
      <c r="AY77" s="313" t="str">
        <f>IF(AX8&lt;&gt;"",AX8,"")</f>
        <v/>
      </c>
      <c r="AZ77" s="313"/>
    </row>
    <row r="78" spans="1:52" ht="15.6" x14ac:dyDescent="0.3">
      <c r="A78" s="18"/>
      <c r="B78" s="275"/>
      <c r="C78" s="18"/>
      <c r="D78" s="18"/>
      <c r="E78" s="18"/>
      <c r="F78" s="18"/>
      <c r="G78" s="18"/>
      <c r="H78" s="18"/>
      <c r="I78" s="52"/>
      <c r="J78" s="52"/>
      <c r="K78" s="313" t="str">
        <f>IF(J9&lt;&gt;"",J9,"")</f>
        <v/>
      </c>
      <c r="L78" s="313"/>
      <c r="U78" s="18"/>
      <c r="V78" s="275"/>
      <c r="W78" s="18"/>
      <c r="X78" s="275"/>
      <c r="Y78" s="18"/>
      <c r="Z78" s="18"/>
      <c r="AA78" s="18"/>
      <c r="AB78" s="18"/>
      <c r="AC78" s="18"/>
      <c r="AD78" s="18"/>
      <c r="AE78" s="52"/>
      <c r="AF78" s="52"/>
      <c r="AG78" s="313" t="str">
        <f>IF(AF9&lt;&gt;"",AF9,"")</f>
        <v/>
      </c>
      <c r="AH78" s="313"/>
      <c r="AO78" s="18"/>
      <c r="AP78" s="275"/>
      <c r="AQ78" s="18"/>
      <c r="AR78" s="18"/>
      <c r="AS78" s="18"/>
      <c r="AT78" s="18"/>
      <c r="AU78" s="18"/>
      <c r="AV78" s="18"/>
      <c r="AW78" s="52"/>
      <c r="AX78" s="52"/>
      <c r="AY78" s="313" t="str">
        <f>IF(AX9&lt;&gt;"",AX9,"")</f>
        <v/>
      </c>
      <c r="AZ78" s="313"/>
    </row>
    <row r="79" spans="1:52" x14ac:dyDescent="0.3">
      <c r="B79" s="275"/>
      <c r="D79" s="18"/>
      <c r="E79" s="18"/>
      <c r="F79" s="18"/>
      <c r="G79" s="18"/>
      <c r="H79" s="18"/>
      <c r="I79" s="18"/>
      <c r="J79" s="18"/>
      <c r="K79" s="18"/>
      <c r="L79" s="18"/>
      <c r="V79" s="275"/>
      <c r="X79" s="275"/>
      <c r="Z79" s="18"/>
      <c r="AA79" s="18"/>
      <c r="AB79" s="18"/>
      <c r="AC79" s="18"/>
      <c r="AD79" s="18"/>
      <c r="AE79" s="18"/>
      <c r="AF79" s="18"/>
      <c r="AG79" s="18"/>
      <c r="AH79" s="18"/>
      <c r="AP79" s="275"/>
      <c r="AR79" s="18"/>
      <c r="AS79" s="18"/>
      <c r="AT79" s="18"/>
      <c r="AU79" s="18"/>
      <c r="AV79" s="18"/>
      <c r="AW79" s="18"/>
      <c r="AX79" s="18"/>
      <c r="AY79" s="18"/>
      <c r="AZ79" s="18"/>
    </row>
    <row r="80" spans="1:52" x14ac:dyDescent="0.3">
      <c r="A80" s="18"/>
      <c r="B80" s="275"/>
      <c r="C80" s="18"/>
      <c r="D80" s="18"/>
      <c r="E80" s="18"/>
      <c r="F80" s="18"/>
      <c r="G80" s="18"/>
      <c r="H80" s="18"/>
      <c r="I80" s="18"/>
      <c r="J80" s="18"/>
      <c r="K80" s="18"/>
      <c r="L80" s="18"/>
      <c r="U80" s="18"/>
      <c r="V80" s="275"/>
      <c r="W80" s="18"/>
      <c r="X80" s="275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O80" s="18"/>
      <c r="AP80" s="275"/>
      <c r="AQ80" s="18"/>
      <c r="AR80" s="18"/>
      <c r="AS80" s="18"/>
      <c r="AT80" s="18"/>
      <c r="AU80" s="18"/>
      <c r="AV80" s="18"/>
      <c r="AW80" s="18"/>
      <c r="AX80" s="18"/>
      <c r="AY80" s="18"/>
      <c r="AZ80" s="18"/>
    </row>
    <row r="81" spans="1:52" ht="15" thickBot="1" x14ac:dyDescent="0.35">
      <c r="A81" s="332"/>
      <c r="B81" s="332"/>
      <c r="C81" s="332"/>
      <c r="D81" s="332"/>
      <c r="E81" s="332"/>
      <c r="F81" s="332"/>
      <c r="G81" s="332"/>
      <c r="H81" s="332"/>
      <c r="I81" s="332"/>
      <c r="J81" s="332"/>
      <c r="K81" s="332"/>
      <c r="L81" s="332"/>
      <c r="U81" s="332"/>
      <c r="V81" s="332"/>
      <c r="W81" s="332"/>
      <c r="X81" s="332"/>
      <c r="Y81" s="332"/>
      <c r="Z81" s="332"/>
      <c r="AA81" s="332"/>
      <c r="AB81" s="332"/>
      <c r="AC81" s="332"/>
      <c r="AD81" s="332"/>
      <c r="AE81" s="332"/>
      <c r="AF81" s="332"/>
      <c r="AG81"/>
      <c r="AH81"/>
      <c r="AO81" s="332"/>
      <c r="AP81" s="332"/>
      <c r="AQ81" s="332"/>
      <c r="AR81" s="332"/>
      <c r="AS81" s="332"/>
      <c r="AT81" s="332"/>
      <c r="AU81" s="332"/>
      <c r="AV81" s="332"/>
      <c r="AW81" s="332"/>
      <c r="AX81" s="332"/>
      <c r="AY81" s="332"/>
      <c r="AZ81" s="332"/>
    </row>
    <row r="82" spans="1:52" ht="17.399999999999999" x14ac:dyDescent="0.3">
      <c r="A82" s="333" t="s">
        <v>79</v>
      </c>
      <c r="B82" s="334"/>
      <c r="C82" s="334"/>
      <c r="D82" s="334"/>
      <c r="E82" s="334"/>
      <c r="F82" s="334"/>
      <c r="G82" s="334"/>
      <c r="H82" s="334"/>
      <c r="I82" s="334"/>
      <c r="J82" s="334"/>
      <c r="K82" s="334"/>
      <c r="L82" s="335"/>
      <c r="O82" s="9" t="s">
        <v>72</v>
      </c>
      <c r="P82" s="10"/>
      <c r="Q82" s="10"/>
      <c r="R82" s="11"/>
      <c r="U82" s="383" t="s">
        <v>30</v>
      </c>
      <c r="V82" s="384"/>
      <c r="W82" s="384"/>
      <c r="X82" s="384"/>
      <c r="Y82" s="384"/>
      <c r="Z82" s="384"/>
      <c r="AA82" s="384"/>
      <c r="AB82" s="384"/>
      <c r="AC82" s="384"/>
      <c r="AD82" s="384"/>
      <c r="AE82" s="384"/>
      <c r="AF82" s="385"/>
      <c r="AG82"/>
      <c r="AH82"/>
      <c r="AO82" s="383" t="s">
        <v>30</v>
      </c>
      <c r="AP82" s="384"/>
      <c r="AQ82" s="384"/>
      <c r="AR82" s="384"/>
      <c r="AS82" s="384"/>
      <c r="AT82" s="384"/>
      <c r="AU82" s="384"/>
      <c r="AV82" s="384"/>
      <c r="AW82" s="384"/>
      <c r="AX82" s="384"/>
      <c r="AY82" s="384"/>
      <c r="AZ82" s="385"/>
    </row>
    <row r="83" spans="1:52" ht="18" thickBot="1" x14ac:dyDescent="0.35">
      <c r="A83" s="336">
        <f>H13</f>
        <v>0</v>
      </c>
      <c r="B83" s="337"/>
      <c r="C83" s="337"/>
      <c r="D83" s="337"/>
      <c r="E83" s="337"/>
      <c r="F83" s="337"/>
      <c r="G83" s="337"/>
      <c r="H83" s="337"/>
      <c r="I83" s="337"/>
      <c r="J83" s="337"/>
      <c r="K83" s="337"/>
      <c r="L83" s="338"/>
      <c r="O83" s="12" t="s">
        <v>58</v>
      </c>
      <c r="P83" s="1"/>
      <c r="Q83" s="1"/>
      <c r="R83" s="13"/>
      <c r="U83" s="386">
        <f>AB13</f>
        <v>0</v>
      </c>
      <c r="V83" s="387"/>
      <c r="W83" s="387"/>
      <c r="X83" s="387"/>
      <c r="Y83" s="387"/>
      <c r="Z83" s="387"/>
      <c r="AA83" s="387"/>
      <c r="AB83" s="387"/>
      <c r="AC83" s="387"/>
      <c r="AD83" s="387"/>
      <c r="AE83" s="387"/>
      <c r="AF83" s="388"/>
      <c r="AG83"/>
      <c r="AH83"/>
      <c r="AO83" s="386">
        <f>AV13</f>
        <v>0</v>
      </c>
      <c r="AP83" s="387"/>
      <c r="AQ83" s="387"/>
      <c r="AR83" s="387"/>
      <c r="AS83" s="387"/>
      <c r="AT83" s="387"/>
      <c r="AU83" s="387"/>
      <c r="AV83" s="387"/>
      <c r="AW83" s="387"/>
      <c r="AX83" s="387"/>
      <c r="AY83" s="387"/>
      <c r="AZ83" s="388"/>
    </row>
    <row r="84" spans="1:52" ht="15" thickTop="1" x14ac:dyDescent="0.3">
      <c r="A84" s="118"/>
      <c r="B84" s="88"/>
      <c r="C84" s="37"/>
      <c r="D84" s="37"/>
      <c r="E84" s="37"/>
      <c r="F84" s="37"/>
      <c r="G84" s="37"/>
      <c r="H84" s="37"/>
      <c r="I84" s="37"/>
      <c r="J84" s="37"/>
      <c r="K84" s="37"/>
      <c r="L84" s="235"/>
      <c r="O84" s="12" t="s">
        <v>73</v>
      </c>
      <c r="P84" s="1"/>
      <c r="Q84" s="1"/>
      <c r="R84" s="13"/>
      <c r="U84" s="118"/>
      <c r="V84" s="88"/>
      <c r="W84" s="118"/>
      <c r="X84" s="88"/>
      <c r="Y84" s="37"/>
      <c r="Z84" s="37"/>
      <c r="AA84" s="37"/>
      <c r="AB84" s="37"/>
      <c r="AC84" s="37"/>
      <c r="AD84" s="37"/>
      <c r="AE84" s="37"/>
      <c r="AF84" s="37"/>
      <c r="AG84" s="37"/>
      <c r="AH84" s="235"/>
      <c r="AO84" s="118"/>
      <c r="AP84" s="88"/>
      <c r="AQ84" s="37"/>
      <c r="AR84" s="37"/>
      <c r="AS84" s="37"/>
      <c r="AT84" s="37"/>
      <c r="AU84" s="37"/>
      <c r="AV84" s="37"/>
      <c r="AW84" s="37"/>
      <c r="AX84" s="37"/>
      <c r="AY84" s="37"/>
      <c r="AZ84" s="235"/>
    </row>
    <row r="85" spans="1:52" x14ac:dyDescent="0.3">
      <c r="A85" s="118"/>
      <c r="B85" s="88"/>
      <c r="C85" s="37"/>
      <c r="D85" s="37"/>
      <c r="E85" s="37"/>
      <c r="F85" s="37"/>
      <c r="G85" s="37"/>
      <c r="H85" s="37"/>
      <c r="I85" s="37"/>
      <c r="J85" s="37"/>
      <c r="K85" s="37"/>
      <c r="L85" s="235"/>
      <c r="O85" s="12" t="s">
        <v>74</v>
      </c>
      <c r="P85" s="1"/>
      <c r="Q85" s="1"/>
      <c r="R85" s="13"/>
      <c r="U85" s="118"/>
      <c r="V85" s="88"/>
      <c r="W85" s="118"/>
      <c r="X85" s="88"/>
      <c r="Y85" s="37"/>
      <c r="Z85" s="37"/>
      <c r="AA85" s="37"/>
      <c r="AB85" s="37"/>
      <c r="AC85" s="37"/>
      <c r="AD85" s="37"/>
      <c r="AE85" s="37"/>
      <c r="AF85" s="37"/>
      <c r="AG85" s="37"/>
      <c r="AH85" s="235"/>
      <c r="AO85" s="118"/>
      <c r="AP85" s="88"/>
      <c r="AQ85" s="37"/>
      <c r="AR85" s="37"/>
      <c r="AS85" s="37"/>
      <c r="AT85" s="37"/>
      <c r="AU85" s="37"/>
      <c r="AV85" s="37"/>
      <c r="AW85" s="37"/>
      <c r="AX85" s="37"/>
      <c r="AY85" s="37"/>
      <c r="AZ85" s="235"/>
    </row>
    <row r="86" spans="1:52" ht="18" x14ac:dyDescent="0.3">
      <c r="A86" s="339" t="s">
        <v>31</v>
      </c>
      <c r="B86" s="340"/>
      <c r="C86" s="119" t="s">
        <v>81</v>
      </c>
      <c r="D86" s="120"/>
      <c r="E86" s="45"/>
      <c r="F86" s="45"/>
      <c r="G86" s="121" t="s">
        <v>32</v>
      </c>
      <c r="H86" s="122"/>
      <c r="I86" s="123">
        <v>1</v>
      </c>
      <c r="J86" s="45"/>
      <c r="K86" s="124"/>
      <c r="L86" s="236"/>
      <c r="O86" s="12" t="s">
        <v>75</v>
      </c>
      <c r="P86" s="1"/>
      <c r="Q86" s="1"/>
      <c r="R86" s="13"/>
      <c r="U86" s="339" t="s">
        <v>31</v>
      </c>
      <c r="V86" s="340"/>
      <c r="W86" s="339" t="s">
        <v>31</v>
      </c>
      <c r="X86" s="340"/>
      <c r="Y86" s="119" t="s">
        <v>77</v>
      </c>
      <c r="Z86" s="120"/>
      <c r="AA86" s="45"/>
      <c r="AB86" s="45"/>
      <c r="AC86" s="121" t="s">
        <v>32</v>
      </c>
      <c r="AD86" s="122"/>
      <c r="AE86" s="123">
        <v>2</v>
      </c>
      <c r="AF86" s="45"/>
      <c r="AG86" s="124"/>
      <c r="AH86" s="236"/>
      <c r="AO86" s="339" t="s">
        <v>31</v>
      </c>
      <c r="AP86" s="340"/>
      <c r="AQ86" s="119" t="s">
        <v>77</v>
      </c>
      <c r="AR86" s="120"/>
      <c r="AS86" s="45"/>
      <c r="AT86" s="45"/>
      <c r="AU86" s="121" t="s">
        <v>32</v>
      </c>
      <c r="AV86" s="122"/>
      <c r="AW86" s="123">
        <v>3</v>
      </c>
      <c r="AX86" s="45"/>
      <c r="AY86" s="124"/>
      <c r="AZ86" s="236"/>
    </row>
    <row r="87" spans="1:52" ht="20.399999999999999" x14ac:dyDescent="0.3">
      <c r="A87" s="339" t="s">
        <v>33</v>
      </c>
      <c r="B87" s="340"/>
      <c r="C87" s="125" t="str">
        <f>J7</f>
        <v>XXX</v>
      </c>
      <c r="D87" s="126"/>
      <c r="E87" s="45"/>
      <c r="F87" s="45"/>
      <c r="G87" s="127" t="s">
        <v>34</v>
      </c>
      <c r="H87" s="122"/>
      <c r="I87" s="128"/>
      <c r="J87" s="45"/>
      <c r="K87" s="129"/>
      <c r="L87" s="237"/>
      <c r="O87" s="14" t="s">
        <v>79</v>
      </c>
      <c r="P87" s="1"/>
      <c r="Q87" s="1"/>
      <c r="R87" s="13"/>
      <c r="U87" s="339" t="s">
        <v>33</v>
      </c>
      <c r="V87" s="340"/>
      <c r="W87" s="339" t="s">
        <v>33</v>
      </c>
      <c r="X87" s="340"/>
      <c r="Y87" s="125" t="str">
        <f>AF7</f>
        <v>XXX</v>
      </c>
      <c r="Z87" s="126"/>
      <c r="AA87" s="45"/>
      <c r="AB87" s="45"/>
      <c r="AC87" s="127" t="s">
        <v>34</v>
      </c>
      <c r="AD87" s="122"/>
      <c r="AE87" s="128"/>
      <c r="AF87" s="45"/>
      <c r="AG87" s="129"/>
      <c r="AH87" s="237"/>
      <c r="AO87" s="339" t="s">
        <v>33</v>
      </c>
      <c r="AP87" s="340"/>
      <c r="AQ87" s="125" t="str">
        <f>AX7</f>
        <v>XXX</v>
      </c>
      <c r="AR87" s="126"/>
      <c r="AS87" s="45"/>
      <c r="AT87" s="45"/>
      <c r="AU87" s="127" t="s">
        <v>34</v>
      </c>
      <c r="AV87" s="122"/>
      <c r="AW87" s="128"/>
      <c r="AX87" s="45"/>
      <c r="AY87" s="129"/>
      <c r="AZ87" s="237"/>
    </row>
    <row r="88" spans="1:52" ht="18" x14ac:dyDescent="0.3">
      <c r="A88" s="361"/>
      <c r="B88" s="362"/>
      <c r="C88" s="130"/>
      <c r="D88" s="131"/>
      <c r="F88" s="130"/>
      <c r="G88" s="132"/>
      <c r="H88" s="133"/>
      <c r="I88" s="134"/>
      <c r="L88" s="238"/>
      <c r="O88" s="14" t="s">
        <v>76</v>
      </c>
      <c r="P88" s="1"/>
      <c r="Q88" s="1"/>
      <c r="R88" s="13"/>
      <c r="U88" s="361"/>
      <c r="V88" s="362"/>
      <c r="W88" s="361"/>
      <c r="X88" s="362"/>
      <c r="Y88" s="130"/>
      <c r="Z88" s="131"/>
      <c r="AB88" s="130"/>
      <c r="AC88" s="132"/>
      <c r="AD88" s="133"/>
      <c r="AE88" s="134"/>
      <c r="AH88" s="238"/>
      <c r="AO88" s="361"/>
      <c r="AP88" s="362"/>
      <c r="AQ88" s="130"/>
      <c r="AR88" s="131"/>
      <c r="AT88" s="130"/>
      <c r="AU88" s="132"/>
      <c r="AV88" s="133"/>
      <c r="AW88" s="134"/>
      <c r="AZ88" s="238"/>
    </row>
    <row r="89" spans="1:52" ht="18" x14ac:dyDescent="0.3">
      <c r="A89" s="135"/>
      <c r="D89" s="131"/>
      <c r="F89" s="130"/>
      <c r="G89" s="121"/>
      <c r="H89" s="122"/>
      <c r="I89" s="137"/>
      <c r="J89" s="37"/>
      <c r="K89" s="138"/>
      <c r="L89" s="239"/>
      <c r="O89" s="15" t="str">
        <f ca="1">MID(CELL("nomfichier",C82),FIND("]", CELL("nomfichier",C82))+1,32)</f>
        <v>stt2</v>
      </c>
      <c r="P89" s="16"/>
      <c r="Q89" s="16"/>
      <c r="R89" s="17"/>
      <c r="U89" s="135"/>
      <c r="W89" s="135"/>
      <c r="Z89" s="131"/>
      <c r="AB89" s="130"/>
      <c r="AC89" s="121"/>
      <c r="AD89" s="122"/>
      <c r="AE89" s="137"/>
      <c r="AF89" s="37"/>
      <c r="AG89" s="138"/>
      <c r="AH89" s="239"/>
      <c r="AO89" s="135"/>
      <c r="AR89" s="131"/>
      <c r="AT89" s="130"/>
      <c r="AU89" s="121"/>
      <c r="AV89" s="122"/>
      <c r="AW89" s="137"/>
      <c r="AX89" s="37"/>
      <c r="AY89" s="138"/>
      <c r="AZ89" s="239"/>
    </row>
    <row r="90" spans="1:52" ht="18" x14ac:dyDescent="0.3">
      <c r="A90" s="135"/>
      <c r="D90" s="131"/>
      <c r="F90" s="130"/>
      <c r="G90" s="139"/>
      <c r="H90" s="45"/>
      <c r="I90" s="140"/>
      <c r="J90" s="37"/>
      <c r="K90" s="120"/>
      <c r="L90" s="240"/>
      <c r="U90" s="135"/>
      <c r="W90" s="135"/>
      <c r="Z90" s="131"/>
      <c r="AB90" s="130"/>
      <c r="AC90" s="139"/>
      <c r="AD90" s="45"/>
      <c r="AE90" s="140"/>
      <c r="AF90" s="37"/>
      <c r="AG90" s="120"/>
      <c r="AH90" s="240"/>
      <c r="AO90" s="135"/>
      <c r="AR90" s="131"/>
      <c r="AT90" s="130"/>
      <c r="AU90" s="139"/>
      <c r="AV90" s="45"/>
      <c r="AW90" s="140"/>
      <c r="AX90" s="37"/>
      <c r="AY90" s="120"/>
      <c r="AZ90" s="240"/>
    </row>
    <row r="91" spans="1:52" ht="15" thickBot="1" x14ac:dyDescent="0.35">
      <c r="A91" s="118"/>
      <c r="B91" s="88"/>
      <c r="C91" s="141"/>
      <c r="D91" s="141"/>
      <c r="E91" s="37"/>
      <c r="F91" s="37"/>
      <c r="G91" s="37"/>
      <c r="H91" s="37"/>
      <c r="I91" s="37"/>
      <c r="J91" s="37"/>
      <c r="K91" s="37"/>
      <c r="L91" s="235"/>
      <c r="U91" s="118"/>
      <c r="V91" s="88"/>
      <c r="W91" s="118"/>
      <c r="X91" s="88"/>
      <c r="Y91" s="141"/>
      <c r="Z91" s="141"/>
      <c r="AA91" s="37"/>
      <c r="AB91" s="37"/>
      <c r="AC91" s="37"/>
      <c r="AD91" s="37"/>
      <c r="AE91" s="37"/>
      <c r="AF91" s="37"/>
      <c r="AG91" s="37"/>
      <c r="AH91" s="235"/>
      <c r="AO91" s="118"/>
      <c r="AP91" s="88"/>
      <c r="AQ91" s="141"/>
      <c r="AR91" s="141"/>
      <c r="AS91" s="37"/>
      <c r="AT91" s="37"/>
      <c r="AU91" s="37"/>
      <c r="AV91" s="37"/>
      <c r="AW91" s="37"/>
      <c r="AX91" s="37"/>
      <c r="AY91" s="37"/>
      <c r="AZ91" s="235"/>
    </row>
    <row r="92" spans="1:52" ht="16.8" thickTop="1" thickBot="1" x14ac:dyDescent="0.35">
      <c r="A92" s="142" t="s">
        <v>35</v>
      </c>
      <c r="B92" s="143"/>
      <c r="C92" s="363">
        <f>+C7</f>
        <v>0</v>
      </c>
      <c r="D92" s="363"/>
      <c r="E92" s="363"/>
      <c r="F92" s="144"/>
      <c r="G92" s="144"/>
      <c r="H92" s="144"/>
      <c r="I92" s="144"/>
      <c r="J92" s="145"/>
      <c r="K92" s="146" t="s">
        <v>36</v>
      </c>
      <c r="L92" s="241">
        <f>C8</f>
        <v>0</v>
      </c>
      <c r="U92" s="142" t="s">
        <v>35</v>
      </c>
      <c r="V92" s="143"/>
      <c r="W92" s="142" t="s">
        <v>35</v>
      </c>
      <c r="X92" s="143"/>
      <c r="Y92" s="363">
        <f>+Y7</f>
        <v>0</v>
      </c>
      <c r="Z92" s="363"/>
      <c r="AA92" s="363"/>
      <c r="AB92" s="144"/>
      <c r="AC92" s="144"/>
      <c r="AD92" s="144"/>
      <c r="AE92" s="144"/>
      <c r="AF92" s="145"/>
      <c r="AG92" s="146" t="s">
        <v>36</v>
      </c>
      <c r="AH92" s="241">
        <f>Y8</f>
        <v>0</v>
      </c>
      <c r="AO92" s="142" t="s">
        <v>35</v>
      </c>
      <c r="AP92" s="143"/>
      <c r="AQ92" s="363">
        <f>+AQ7</f>
        <v>0</v>
      </c>
      <c r="AR92" s="363"/>
      <c r="AS92" s="363"/>
      <c r="AT92" s="144"/>
      <c r="AU92" s="144"/>
      <c r="AV92" s="144"/>
      <c r="AW92" s="144"/>
      <c r="AX92" s="145"/>
      <c r="AY92" s="146" t="s">
        <v>36</v>
      </c>
      <c r="AZ92" s="241">
        <f>AQ8</f>
        <v>0</v>
      </c>
    </row>
    <row r="93" spans="1:52" ht="16.8" thickTop="1" thickBot="1" x14ac:dyDescent="0.35">
      <c r="A93" s="147"/>
      <c r="B93" s="148"/>
      <c r="C93" s="269"/>
      <c r="D93" s="269"/>
      <c r="E93" s="269"/>
      <c r="F93" s="269"/>
      <c r="G93" s="269"/>
      <c r="H93" s="269"/>
      <c r="I93" s="269"/>
      <c r="J93" s="327" t="s">
        <v>37</v>
      </c>
      <c r="K93" s="328"/>
      <c r="L93" s="242">
        <f>+H40+H18</f>
        <v>0</v>
      </c>
      <c r="U93" s="147"/>
      <c r="V93" s="148"/>
      <c r="W93" s="147"/>
      <c r="X93" s="148"/>
      <c r="Y93" s="269"/>
      <c r="Z93" s="269"/>
      <c r="AA93" s="269"/>
      <c r="AB93" s="269"/>
      <c r="AC93" s="269"/>
      <c r="AD93" s="269"/>
      <c r="AE93" s="269"/>
      <c r="AF93" s="327" t="s">
        <v>37</v>
      </c>
      <c r="AG93" s="328"/>
      <c r="AH93" s="242">
        <f>+AD40+AD18</f>
        <v>0</v>
      </c>
      <c r="AO93" s="147"/>
      <c r="AP93" s="148"/>
      <c r="AQ93" s="269"/>
      <c r="AR93" s="269"/>
      <c r="AS93" s="269"/>
      <c r="AT93" s="269"/>
      <c r="AU93" s="269"/>
      <c r="AV93" s="269"/>
      <c r="AW93" s="269"/>
      <c r="AX93" s="327" t="s">
        <v>37</v>
      </c>
      <c r="AY93" s="328"/>
      <c r="AZ93" s="242">
        <f>+AV40+AV18</f>
        <v>0</v>
      </c>
    </row>
    <row r="94" spans="1:52" ht="16.2" thickTop="1" x14ac:dyDescent="0.3">
      <c r="A94" s="150" t="s">
        <v>38</v>
      </c>
      <c r="B94" s="151" t="str">
        <f>C9</f>
        <v>1</v>
      </c>
      <c r="C94" s="152"/>
      <c r="D94" s="269"/>
      <c r="E94" s="153" t="s">
        <v>39</v>
      </c>
      <c r="F94" s="269"/>
      <c r="G94" s="269"/>
      <c r="H94" s="269"/>
      <c r="I94" s="269"/>
      <c r="J94" s="154"/>
      <c r="K94" s="154"/>
      <c r="L94" s="243"/>
      <c r="U94" s="150" t="s">
        <v>38</v>
      </c>
      <c r="V94" s="151" t="str">
        <f>W9</f>
        <v xml:space="preserve">Lot N° :   </v>
      </c>
      <c r="W94" s="150" t="s">
        <v>38</v>
      </c>
      <c r="X94" s="151" t="str">
        <f>Y9</f>
        <v>1</v>
      </c>
      <c r="Y94" s="152"/>
      <c r="Z94" s="269"/>
      <c r="AA94" s="153" t="s">
        <v>39</v>
      </c>
      <c r="AB94" s="269"/>
      <c r="AC94" s="269"/>
      <c r="AD94" s="269"/>
      <c r="AE94" s="269"/>
      <c r="AF94" s="154"/>
      <c r="AG94" s="154"/>
      <c r="AH94" s="243"/>
      <c r="AO94" s="150" t="s">
        <v>38</v>
      </c>
      <c r="AP94" s="151" t="str">
        <f>AQ9</f>
        <v>1</v>
      </c>
      <c r="AQ94" s="152"/>
      <c r="AR94" s="269"/>
      <c r="AS94" s="153" t="s">
        <v>39</v>
      </c>
      <c r="AT94" s="269"/>
      <c r="AU94" s="269"/>
      <c r="AV94" s="269"/>
      <c r="AW94" s="269"/>
      <c r="AX94" s="154"/>
      <c r="AY94" s="154"/>
      <c r="AZ94" s="243"/>
    </row>
    <row r="95" spans="1:52" ht="15.6" x14ac:dyDescent="0.3">
      <c r="A95" s="150" t="s">
        <v>40</v>
      </c>
      <c r="B95" s="329"/>
      <c r="C95" s="329"/>
      <c r="D95" s="330"/>
      <c r="E95" s="330"/>
      <c r="F95" s="269"/>
      <c r="G95" s="155"/>
      <c r="H95" s="156"/>
      <c r="I95" s="269"/>
      <c r="J95" s="154" t="s">
        <v>41</v>
      </c>
      <c r="K95" s="157"/>
      <c r="L95" s="244">
        <f>+E18</f>
        <v>0</v>
      </c>
      <c r="U95" s="150" t="s">
        <v>40</v>
      </c>
      <c r="V95" s="329"/>
      <c r="W95" s="329"/>
      <c r="X95" s="329"/>
      <c r="Y95" s="329"/>
      <c r="Z95" s="330"/>
      <c r="AA95" s="330"/>
      <c r="AB95" s="269"/>
      <c r="AC95" s="155"/>
      <c r="AD95" s="156"/>
      <c r="AE95" s="269"/>
      <c r="AF95" s="154" t="s">
        <v>41</v>
      </c>
      <c r="AG95" s="157"/>
      <c r="AH95" s="244">
        <f>+AA18</f>
        <v>0</v>
      </c>
      <c r="AO95" s="150" t="s">
        <v>40</v>
      </c>
      <c r="AP95" s="329"/>
      <c r="AQ95" s="329"/>
      <c r="AR95" s="330"/>
      <c r="AS95" s="330"/>
      <c r="AT95" s="269"/>
      <c r="AU95" s="155"/>
      <c r="AV95" s="156"/>
      <c r="AW95" s="269"/>
      <c r="AX95" s="154" t="s">
        <v>41</v>
      </c>
      <c r="AY95" s="157"/>
      <c r="AZ95" s="244">
        <f>+AS18</f>
        <v>0</v>
      </c>
    </row>
    <row r="96" spans="1:52" ht="15.6" x14ac:dyDescent="0.3">
      <c r="A96" s="158"/>
      <c r="B96" s="159"/>
      <c r="D96" s="160"/>
      <c r="E96" s="160"/>
      <c r="F96" s="161"/>
      <c r="G96" s="161"/>
      <c r="H96" s="161"/>
      <c r="J96" s="154" t="s">
        <v>42</v>
      </c>
      <c r="K96" s="157"/>
      <c r="L96" s="244">
        <f>+E40</f>
        <v>0</v>
      </c>
      <c r="U96" s="158"/>
      <c r="V96" s="159"/>
      <c r="W96" s="158"/>
      <c r="X96" s="159"/>
      <c r="Z96" s="160"/>
      <c r="AA96" s="160"/>
      <c r="AB96" s="161"/>
      <c r="AC96" s="161"/>
      <c r="AD96" s="161"/>
      <c r="AF96" s="154" t="s">
        <v>42</v>
      </c>
      <c r="AG96" s="157"/>
      <c r="AH96" s="244">
        <f>+AA40</f>
        <v>0</v>
      </c>
      <c r="AO96" s="158"/>
      <c r="AP96" s="159"/>
      <c r="AR96" s="160"/>
      <c r="AS96" s="160"/>
      <c r="AT96" s="161"/>
      <c r="AU96" s="161"/>
      <c r="AV96" s="161"/>
      <c r="AX96" s="154" t="s">
        <v>42</v>
      </c>
      <c r="AY96" s="157"/>
      <c r="AZ96" s="244">
        <f>+AS40</f>
        <v>0</v>
      </c>
    </row>
    <row r="97" spans="1:52" ht="15.6" x14ac:dyDescent="0.3">
      <c r="A97" s="162"/>
      <c r="B97" s="270"/>
      <c r="D97" s="164"/>
      <c r="E97" s="164"/>
      <c r="F97" s="154"/>
      <c r="G97" s="331"/>
      <c r="H97" s="165"/>
      <c r="I97" s="154"/>
      <c r="J97" s="154" t="s">
        <v>43</v>
      </c>
      <c r="K97" s="157"/>
      <c r="L97" s="245">
        <f>L95+L96</f>
        <v>0</v>
      </c>
      <c r="U97" s="162"/>
      <c r="V97" s="270"/>
      <c r="W97" s="162"/>
      <c r="X97" s="270"/>
      <c r="Z97" s="164"/>
      <c r="AA97" s="164"/>
      <c r="AB97" s="154"/>
      <c r="AC97" s="331"/>
      <c r="AD97" s="165"/>
      <c r="AE97" s="154"/>
      <c r="AF97" s="154" t="s">
        <v>43</v>
      </c>
      <c r="AG97" s="157"/>
      <c r="AH97" s="245">
        <f>AH95+AH96</f>
        <v>0</v>
      </c>
      <c r="AO97" s="162"/>
      <c r="AP97" s="270"/>
      <c r="AR97" s="164"/>
      <c r="AS97" s="164"/>
      <c r="AT97" s="154"/>
      <c r="AU97" s="331"/>
      <c r="AV97" s="165"/>
      <c r="AW97" s="154"/>
      <c r="AX97" s="154" t="s">
        <v>43</v>
      </c>
      <c r="AY97" s="157"/>
      <c r="AZ97" s="245">
        <f>AZ95+AZ96</f>
        <v>0</v>
      </c>
    </row>
    <row r="98" spans="1:52" ht="16.2" thickBot="1" x14ac:dyDescent="0.35">
      <c r="A98" s="162"/>
      <c r="B98" s="270"/>
      <c r="D98" s="166"/>
      <c r="E98" s="166"/>
      <c r="F98" s="154"/>
      <c r="G98" s="331"/>
      <c r="H98" s="165"/>
      <c r="I98" s="154"/>
      <c r="J98" s="154"/>
      <c r="K98" s="157"/>
      <c r="L98" s="246"/>
      <c r="U98" s="162"/>
      <c r="V98" s="270"/>
      <c r="W98" s="162"/>
      <c r="X98" s="270"/>
      <c r="Z98" s="166"/>
      <c r="AA98" s="166"/>
      <c r="AB98" s="154"/>
      <c r="AC98" s="331"/>
      <c r="AD98" s="165"/>
      <c r="AE98" s="154"/>
      <c r="AF98" s="154"/>
      <c r="AG98" s="157"/>
      <c r="AH98" s="246"/>
      <c r="AO98" s="162"/>
      <c r="AP98" s="270"/>
      <c r="AR98" s="166"/>
      <c r="AS98" s="166"/>
      <c r="AT98" s="154"/>
      <c r="AU98" s="331"/>
      <c r="AV98" s="165"/>
      <c r="AW98" s="154"/>
      <c r="AX98" s="154"/>
      <c r="AY98" s="157"/>
      <c r="AZ98" s="246"/>
    </row>
    <row r="99" spans="1:52" ht="15.6" x14ac:dyDescent="0.3">
      <c r="A99" s="341" t="s">
        <v>78</v>
      </c>
      <c r="B99" s="342"/>
      <c r="C99" s="342"/>
      <c r="D99" s="342"/>
      <c r="E99" s="343"/>
      <c r="F99" s="344" t="s">
        <v>44</v>
      </c>
      <c r="G99" s="345"/>
      <c r="H99" s="345"/>
      <c r="I99" s="346"/>
      <c r="J99" s="167" t="s">
        <v>45</v>
      </c>
      <c r="K99" s="167" t="s">
        <v>45</v>
      </c>
      <c r="L99" s="247" t="s">
        <v>45</v>
      </c>
      <c r="U99" s="341"/>
      <c r="V99" s="342"/>
      <c r="W99" s="342"/>
      <c r="X99" s="342"/>
      <c r="Y99" s="343"/>
      <c r="Z99" s="271" t="s">
        <v>44</v>
      </c>
      <c r="AA99" s="272"/>
      <c r="AB99" s="344" t="s">
        <v>44</v>
      </c>
      <c r="AC99" s="345"/>
      <c r="AD99" s="345"/>
      <c r="AE99" s="346"/>
      <c r="AF99" s="167" t="s">
        <v>45</v>
      </c>
      <c r="AG99" s="167" t="s">
        <v>45</v>
      </c>
      <c r="AH99" s="247" t="s">
        <v>45</v>
      </c>
      <c r="AO99" s="341"/>
      <c r="AP99" s="342"/>
      <c r="AQ99" s="342"/>
      <c r="AR99" s="342"/>
      <c r="AS99" s="343"/>
      <c r="AT99" s="344" t="s">
        <v>44</v>
      </c>
      <c r="AU99" s="345"/>
      <c r="AV99" s="345"/>
      <c r="AW99" s="346"/>
      <c r="AX99" s="167" t="s">
        <v>45</v>
      </c>
      <c r="AY99" s="167" t="s">
        <v>45</v>
      </c>
      <c r="AZ99" s="247" t="s">
        <v>45</v>
      </c>
    </row>
    <row r="100" spans="1:52" ht="28.2" thickBot="1" x14ac:dyDescent="0.35">
      <c r="A100" s="168"/>
      <c r="B100" s="169"/>
      <c r="C100" s="170"/>
      <c r="D100" s="171"/>
      <c r="E100" s="172"/>
      <c r="F100" s="347"/>
      <c r="G100" s="348"/>
      <c r="H100" s="348"/>
      <c r="I100" s="349"/>
      <c r="J100" s="173" t="s">
        <v>46</v>
      </c>
      <c r="K100" s="173" t="s">
        <v>47</v>
      </c>
      <c r="L100" s="248" t="s">
        <v>48</v>
      </c>
      <c r="U100" s="168"/>
      <c r="V100" s="169"/>
      <c r="W100" s="168"/>
      <c r="X100" s="169"/>
      <c r="Y100" s="170"/>
      <c r="Z100" s="171"/>
      <c r="AA100" s="172"/>
      <c r="AB100" s="347"/>
      <c r="AC100" s="348"/>
      <c r="AD100" s="348"/>
      <c r="AE100" s="349"/>
      <c r="AF100" s="173" t="s">
        <v>46</v>
      </c>
      <c r="AG100" s="173" t="s">
        <v>47</v>
      </c>
      <c r="AH100" s="248" t="s">
        <v>48</v>
      </c>
      <c r="AO100" s="168"/>
      <c r="AP100" s="169"/>
      <c r="AQ100" s="170"/>
      <c r="AR100" s="171"/>
      <c r="AS100" s="172"/>
      <c r="AT100" s="347"/>
      <c r="AU100" s="348"/>
      <c r="AV100" s="348"/>
      <c r="AW100" s="349"/>
      <c r="AX100" s="173" t="s">
        <v>46</v>
      </c>
      <c r="AY100" s="173" t="s">
        <v>47</v>
      </c>
      <c r="AZ100" s="248" t="s">
        <v>48</v>
      </c>
    </row>
    <row r="101" spans="1:52" ht="16.2" thickTop="1" x14ac:dyDescent="0.3">
      <c r="A101" s="174"/>
      <c r="B101" s="175"/>
      <c r="C101" s="176"/>
      <c r="D101" s="177"/>
      <c r="E101" s="178"/>
      <c r="F101" s="179"/>
      <c r="G101" s="180" t="s">
        <v>49</v>
      </c>
      <c r="H101" s="180"/>
      <c r="I101" s="180"/>
      <c r="J101" s="181"/>
      <c r="K101" s="181"/>
      <c r="L101" s="249">
        <f t="shared" ref="L101:L107" si="3">J101-K101</f>
        <v>0</v>
      </c>
      <c r="U101" s="174"/>
      <c r="V101" s="175"/>
      <c r="W101" s="174"/>
      <c r="X101" s="175"/>
      <c r="Y101" s="176"/>
      <c r="Z101" s="177"/>
      <c r="AA101" s="178"/>
      <c r="AB101" s="179"/>
      <c r="AC101" s="180" t="s">
        <v>49</v>
      </c>
      <c r="AD101" s="180"/>
      <c r="AE101" s="180"/>
      <c r="AF101" s="181"/>
      <c r="AG101" s="181"/>
      <c r="AH101" s="249">
        <f t="shared" ref="AH101:AH107" si="4">AF101-AG101</f>
        <v>0</v>
      </c>
      <c r="AO101" s="174"/>
      <c r="AP101" s="175"/>
      <c r="AQ101" s="176"/>
      <c r="AR101" s="177"/>
      <c r="AS101" s="178"/>
      <c r="AT101" s="179"/>
      <c r="AU101" s="180" t="s">
        <v>49</v>
      </c>
      <c r="AV101" s="180"/>
      <c r="AW101" s="180"/>
      <c r="AX101" s="181"/>
      <c r="AY101" s="181"/>
      <c r="AZ101" s="249">
        <f t="shared" ref="AZ101:AZ107" si="5">AX101-AY101</f>
        <v>0</v>
      </c>
    </row>
    <row r="102" spans="1:52" ht="15.6" x14ac:dyDescent="0.3">
      <c r="A102" s="174"/>
      <c r="B102" s="175"/>
      <c r="C102" s="176"/>
      <c r="D102" s="177"/>
      <c r="E102" s="178"/>
      <c r="F102" s="182"/>
      <c r="G102" s="130" t="s">
        <v>50</v>
      </c>
      <c r="H102" s="130"/>
      <c r="I102" s="130"/>
      <c r="J102" s="183"/>
      <c r="K102" s="183"/>
      <c r="L102" s="250">
        <f t="shared" si="3"/>
        <v>0</v>
      </c>
      <c r="U102" s="174"/>
      <c r="V102" s="175"/>
      <c r="W102" s="174"/>
      <c r="X102" s="175"/>
      <c r="Y102" s="176"/>
      <c r="Z102" s="177"/>
      <c r="AA102" s="178"/>
      <c r="AB102" s="182"/>
      <c r="AC102" s="130" t="s">
        <v>50</v>
      </c>
      <c r="AD102" s="130"/>
      <c r="AE102" s="130"/>
      <c r="AF102" s="183"/>
      <c r="AG102" s="183"/>
      <c r="AH102" s="250">
        <f t="shared" si="4"/>
        <v>0</v>
      </c>
      <c r="AO102" s="174"/>
      <c r="AP102" s="175"/>
      <c r="AQ102" s="176"/>
      <c r="AR102" s="177"/>
      <c r="AS102" s="178"/>
      <c r="AT102" s="182"/>
      <c r="AU102" s="130" t="s">
        <v>50</v>
      </c>
      <c r="AV102" s="130"/>
      <c r="AW102" s="130"/>
      <c r="AX102" s="183"/>
      <c r="AY102" s="183"/>
      <c r="AZ102" s="250">
        <f t="shared" si="5"/>
        <v>0</v>
      </c>
    </row>
    <row r="103" spans="1:52" ht="15.6" x14ac:dyDescent="0.3">
      <c r="A103" s="174"/>
      <c r="B103" s="175"/>
      <c r="C103" s="176"/>
      <c r="D103" s="177"/>
      <c r="E103" s="178"/>
      <c r="F103" s="184"/>
      <c r="G103" s="185"/>
      <c r="H103" s="186"/>
      <c r="I103" s="187" t="s">
        <v>51</v>
      </c>
      <c r="J103" s="2">
        <f>SUM(J101:J102)</f>
        <v>0</v>
      </c>
      <c r="K103" s="2">
        <f>SUM(K101:K102)</f>
        <v>0</v>
      </c>
      <c r="L103" s="2">
        <f t="shared" si="3"/>
        <v>0</v>
      </c>
      <c r="U103" s="174"/>
      <c r="V103" s="175"/>
      <c r="W103" s="174"/>
      <c r="X103" s="175"/>
      <c r="Y103" s="176"/>
      <c r="Z103" s="177"/>
      <c r="AA103" s="178"/>
      <c r="AB103" s="184"/>
      <c r="AC103" s="185"/>
      <c r="AD103" s="186"/>
      <c r="AE103" s="187" t="s">
        <v>51</v>
      </c>
      <c r="AF103" s="2">
        <f>SUM(AF101:AF102)</f>
        <v>0</v>
      </c>
      <c r="AG103" s="2">
        <f>SUM(AG101:AG102)</f>
        <v>0</v>
      </c>
      <c r="AH103" s="2">
        <f t="shared" si="4"/>
        <v>0</v>
      </c>
      <c r="AO103" s="174"/>
      <c r="AP103" s="175"/>
      <c r="AQ103" s="176"/>
      <c r="AR103" s="177"/>
      <c r="AS103" s="178"/>
      <c r="AT103" s="184"/>
      <c r="AU103" s="185"/>
      <c r="AV103" s="186"/>
      <c r="AW103" s="187" t="s">
        <v>51</v>
      </c>
      <c r="AX103" s="2">
        <f>SUM(AX101:AX102)</f>
        <v>0</v>
      </c>
      <c r="AY103" s="2">
        <f>SUM(AY101:AY102)</f>
        <v>0</v>
      </c>
      <c r="AZ103" s="2">
        <f t="shared" si="5"/>
        <v>0</v>
      </c>
    </row>
    <row r="104" spans="1:52" ht="15.6" x14ac:dyDescent="0.3">
      <c r="A104" s="174"/>
      <c r="B104" s="175"/>
      <c r="C104" s="176"/>
      <c r="D104" s="177"/>
      <c r="E104" s="178"/>
      <c r="F104" s="182"/>
      <c r="G104" s="130" t="s">
        <v>52</v>
      </c>
      <c r="H104" s="130"/>
      <c r="I104" s="130"/>
      <c r="J104" s="183"/>
      <c r="K104" s="183"/>
      <c r="L104" s="250">
        <f t="shared" si="3"/>
        <v>0</v>
      </c>
      <c r="U104" s="174"/>
      <c r="V104" s="175"/>
      <c r="W104" s="174"/>
      <c r="X104" s="175"/>
      <c r="Y104" s="176"/>
      <c r="Z104" s="177"/>
      <c r="AA104" s="178"/>
      <c r="AB104" s="182"/>
      <c r="AC104" s="130" t="s">
        <v>52</v>
      </c>
      <c r="AD104" s="130"/>
      <c r="AE104" s="130"/>
      <c r="AF104" s="183"/>
      <c r="AG104" s="183"/>
      <c r="AH104" s="250">
        <f t="shared" si="4"/>
        <v>0</v>
      </c>
      <c r="AO104" s="174"/>
      <c r="AP104" s="175"/>
      <c r="AQ104" s="176"/>
      <c r="AR104" s="177"/>
      <c r="AS104" s="178"/>
      <c r="AT104" s="182"/>
      <c r="AU104" s="130" t="s">
        <v>52</v>
      </c>
      <c r="AV104" s="130"/>
      <c r="AW104" s="130"/>
      <c r="AX104" s="183"/>
      <c r="AY104" s="183"/>
      <c r="AZ104" s="250">
        <f t="shared" si="5"/>
        <v>0</v>
      </c>
    </row>
    <row r="105" spans="1:52" ht="15.6" x14ac:dyDescent="0.3">
      <c r="A105" s="174"/>
      <c r="B105" s="175"/>
      <c r="C105" s="176"/>
      <c r="D105" s="177"/>
      <c r="E105" s="178"/>
      <c r="F105" s="179"/>
      <c r="G105" s="130" t="s">
        <v>53</v>
      </c>
      <c r="H105" s="130"/>
      <c r="I105" s="130"/>
      <c r="J105" s="183"/>
      <c r="K105" s="183"/>
      <c r="L105" s="250">
        <f t="shared" si="3"/>
        <v>0</v>
      </c>
      <c r="U105" s="174"/>
      <c r="V105" s="175"/>
      <c r="W105" s="174"/>
      <c r="X105" s="175"/>
      <c r="Y105" s="176"/>
      <c r="Z105" s="177"/>
      <c r="AA105" s="178"/>
      <c r="AB105" s="179"/>
      <c r="AC105" s="130" t="s">
        <v>53</v>
      </c>
      <c r="AD105" s="130"/>
      <c r="AE105" s="130"/>
      <c r="AF105" s="183"/>
      <c r="AG105" s="183"/>
      <c r="AH105" s="250">
        <f t="shared" si="4"/>
        <v>0</v>
      </c>
      <c r="AO105" s="174"/>
      <c r="AP105" s="175"/>
      <c r="AQ105" s="176"/>
      <c r="AR105" s="177"/>
      <c r="AS105" s="178"/>
      <c r="AT105" s="179"/>
      <c r="AU105" s="130" t="s">
        <v>53</v>
      </c>
      <c r="AV105" s="130"/>
      <c r="AW105" s="130"/>
      <c r="AX105" s="183"/>
      <c r="AY105" s="183"/>
      <c r="AZ105" s="250">
        <f t="shared" si="5"/>
        <v>0</v>
      </c>
    </row>
    <row r="106" spans="1:52" ht="15.6" x14ac:dyDescent="0.3">
      <c r="A106" s="174"/>
      <c r="B106" s="175"/>
      <c r="C106" s="176"/>
      <c r="D106" s="177"/>
      <c r="E106" s="178"/>
      <c r="F106" s="179"/>
      <c r="G106" s="130" t="s">
        <v>54</v>
      </c>
      <c r="H106" s="130"/>
      <c r="I106" s="130"/>
      <c r="J106" s="183"/>
      <c r="K106" s="183"/>
      <c r="L106" s="250">
        <f t="shared" si="3"/>
        <v>0</v>
      </c>
      <c r="U106" s="174"/>
      <c r="V106" s="175"/>
      <c r="W106" s="174"/>
      <c r="X106" s="175"/>
      <c r="Y106" s="176"/>
      <c r="Z106" s="177"/>
      <c r="AA106" s="178"/>
      <c r="AB106" s="179"/>
      <c r="AC106" s="130" t="s">
        <v>54</v>
      </c>
      <c r="AD106" s="130"/>
      <c r="AE106" s="130"/>
      <c r="AF106" s="183"/>
      <c r="AG106" s="183"/>
      <c r="AH106" s="250">
        <f t="shared" si="4"/>
        <v>0</v>
      </c>
      <c r="AO106" s="174"/>
      <c r="AP106" s="175"/>
      <c r="AQ106" s="176"/>
      <c r="AR106" s="177"/>
      <c r="AS106" s="178"/>
      <c r="AT106" s="179"/>
      <c r="AU106" s="130" t="s">
        <v>54</v>
      </c>
      <c r="AV106" s="130"/>
      <c r="AW106" s="130"/>
      <c r="AX106" s="183"/>
      <c r="AY106" s="183"/>
      <c r="AZ106" s="250">
        <f t="shared" si="5"/>
        <v>0</v>
      </c>
    </row>
    <row r="107" spans="1:52" ht="15.6" x14ac:dyDescent="0.3">
      <c r="A107" s="174"/>
      <c r="B107" s="175"/>
      <c r="C107" s="176"/>
      <c r="D107" s="177"/>
      <c r="E107" s="178"/>
      <c r="F107" s="179"/>
      <c r="G107" s="130" t="s">
        <v>55</v>
      </c>
      <c r="H107" s="130"/>
      <c r="I107" s="130"/>
      <c r="J107" s="183"/>
      <c r="K107" s="183"/>
      <c r="L107" s="250">
        <f t="shared" si="3"/>
        <v>0</v>
      </c>
      <c r="U107" s="174"/>
      <c r="V107" s="175"/>
      <c r="W107" s="174"/>
      <c r="X107" s="175"/>
      <c r="Y107" s="176"/>
      <c r="Z107" s="177"/>
      <c r="AA107" s="178"/>
      <c r="AB107" s="179"/>
      <c r="AC107" s="130" t="s">
        <v>55</v>
      </c>
      <c r="AD107" s="130"/>
      <c r="AE107" s="130"/>
      <c r="AF107" s="183"/>
      <c r="AG107" s="183"/>
      <c r="AH107" s="250">
        <f t="shared" si="4"/>
        <v>0</v>
      </c>
      <c r="AO107" s="174"/>
      <c r="AP107" s="175"/>
      <c r="AQ107" s="176"/>
      <c r="AR107" s="177"/>
      <c r="AS107" s="178"/>
      <c r="AT107" s="179"/>
      <c r="AU107" s="130" t="s">
        <v>55</v>
      </c>
      <c r="AV107" s="130"/>
      <c r="AW107" s="130"/>
      <c r="AX107" s="183"/>
      <c r="AY107" s="183"/>
      <c r="AZ107" s="250">
        <f t="shared" si="5"/>
        <v>0</v>
      </c>
    </row>
    <row r="108" spans="1:52" ht="15.6" x14ac:dyDescent="0.3">
      <c r="A108" s="174"/>
      <c r="B108" s="175"/>
      <c r="C108" s="176"/>
      <c r="D108" s="177"/>
      <c r="E108" s="178"/>
      <c r="F108" s="184"/>
      <c r="G108" s="185"/>
      <c r="H108" s="186"/>
      <c r="I108" s="188" t="s">
        <v>56</v>
      </c>
      <c r="J108" s="2">
        <f>SUM(J103:J107)</f>
        <v>0</v>
      </c>
      <c r="K108" s="2">
        <f>SUM(K103:K107)</f>
        <v>0</v>
      </c>
      <c r="L108" s="2">
        <f>SUM(L103:L107)</f>
        <v>0</v>
      </c>
      <c r="U108" s="174"/>
      <c r="V108" s="175"/>
      <c r="W108" s="174"/>
      <c r="X108" s="175"/>
      <c r="Y108" s="176"/>
      <c r="Z108" s="177"/>
      <c r="AA108" s="178"/>
      <c r="AB108" s="184"/>
      <c r="AC108" s="185"/>
      <c r="AD108" s="186"/>
      <c r="AE108" s="188" t="s">
        <v>56</v>
      </c>
      <c r="AF108" s="2">
        <f>SUM(AF103:AF107)</f>
        <v>0</v>
      </c>
      <c r="AG108" s="2">
        <f>SUM(AG103:AG107)</f>
        <v>0</v>
      </c>
      <c r="AH108" s="2">
        <f>SUM(AH103:AH107)</f>
        <v>0</v>
      </c>
      <c r="AO108" s="174"/>
      <c r="AP108" s="175"/>
      <c r="AQ108" s="176"/>
      <c r="AR108" s="177"/>
      <c r="AS108" s="178"/>
      <c r="AT108" s="184"/>
      <c r="AU108" s="185"/>
      <c r="AV108" s="186"/>
      <c r="AW108" s="188" t="s">
        <v>56</v>
      </c>
      <c r="AX108" s="2">
        <f>SUM(AX103:AX107)</f>
        <v>0</v>
      </c>
      <c r="AY108" s="2">
        <f>SUM(AY103:AY107)</f>
        <v>0</v>
      </c>
      <c r="AZ108" s="2">
        <f>SUM(AZ103:AZ107)</f>
        <v>0</v>
      </c>
    </row>
    <row r="109" spans="1:52" ht="15.6" x14ac:dyDescent="0.3">
      <c r="A109" s="174"/>
      <c r="B109" s="175"/>
      <c r="C109" s="176"/>
      <c r="D109" s="177"/>
      <c r="E109" s="178"/>
      <c r="F109" s="179"/>
      <c r="G109" s="130" t="s">
        <v>57</v>
      </c>
      <c r="H109" s="130"/>
      <c r="I109" s="130" t="s">
        <v>58</v>
      </c>
      <c r="J109" s="189">
        <f>IF(I109="oui",J108*0.05,0)</f>
        <v>0</v>
      </c>
      <c r="K109" s="189">
        <f>IF(I109="oui",K108*0.05,0)</f>
        <v>0</v>
      </c>
      <c r="L109" s="189">
        <f>J109-K109</f>
        <v>0</v>
      </c>
      <c r="U109" s="174"/>
      <c r="V109" s="175"/>
      <c r="W109" s="174"/>
      <c r="X109" s="175"/>
      <c r="Y109" s="176"/>
      <c r="Z109" s="177"/>
      <c r="AA109" s="178"/>
      <c r="AB109" s="179"/>
      <c r="AC109" s="130" t="s">
        <v>57</v>
      </c>
      <c r="AD109" s="130"/>
      <c r="AE109" s="130" t="s">
        <v>58</v>
      </c>
      <c r="AF109" s="189">
        <f>IF(AE109="oui",AF108*0.05,0)</f>
        <v>0</v>
      </c>
      <c r="AG109" s="189">
        <f>IF(AE109="oui",AG108*0.05,0)</f>
        <v>0</v>
      </c>
      <c r="AH109" s="189">
        <f>AF109-AG109</f>
        <v>0</v>
      </c>
      <c r="AO109" s="174"/>
      <c r="AP109" s="175"/>
      <c r="AQ109" s="176"/>
      <c r="AR109" s="177"/>
      <c r="AS109" s="178"/>
      <c r="AT109" s="179"/>
      <c r="AU109" s="130" t="s">
        <v>57</v>
      </c>
      <c r="AV109" s="130"/>
      <c r="AW109" s="130" t="s">
        <v>58</v>
      </c>
      <c r="AX109" s="189">
        <f>IF(AW109="oui",AX108*0.05,0)</f>
        <v>0</v>
      </c>
      <c r="AY109" s="189">
        <f>IF(AW109="oui",AY108*0.05,0)</f>
        <v>0</v>
      </c>
      <c r="AZ109" s="189">
        <f>AX109-AY109</f>
        <v>0</v>
      </c>
    </row>
    <row r="110" spans="1:52" ht="15.6" x14ac:dyDescent="0.3">
      <c r="A110" s="174"/>
      <c r="B110" s="175"/>
      <c r="C110" s="176"/>
      <c r="D110" s="177"/>
      <c r="E110" s="178"/>
      <c r="F110" s="130"/>
      <c r="G110" s="130" t="s">
        <v>59</v>
      </c>
      <c r="H110" s="130"/>
      <c r="I110" s="190"/>
      <c r="J110" s="183"/>
      <c r="K110" s="183"/>
      <c r="L110" s="250">
        <f t="shared" ref="L110:L120" si="6">+J110-K110</f>
        <v>0</v>
      </c>
      <c r="U110" s="174"/>
      <c r="V110" s="175"/>
      <c r="W110" s="174"/>
      <c r="X110" s="175"/>
      <c r="Y110" s="176"/>
      <c r="Z110" s="177"/>
      <c r="AA110" s="178"/>
      <c r="AB110" s="130"/>
      <c r="AC110" s="130" t="s">
        <v>59</v>
      </c>
      <c r="AD110" s="130"/>
      <c r="AE110" s="190"/>
      <c r="AF110" s="183"/>
      <c r="AG110" s="183"/>
      <c r="AH110" s="250">
        <f t="shared" ref="AH110:AH120" si="7">+AF110-AG110</f>
        <v>0</v>
      </c>
      <c r="AO110" s="174"/>
      <c r="AP110" s="175"/>
      <c r="AQ110" s="176"/>
      <c r="AR110" s="177"/>
      <c r="AS110" s="178"/>
      <c r="AT110" s="130"/>
      <c r="AU110" s="130" t="s">
        <v>59</v>
      </c>
      <c r="AV110" s="130"/>
      <c r="AW110" s="190"/>
      <c r="AX110" s="183"/>
      <c r="AY110" s="183"/>
      <c r="AZ110" s="250">
        <f t="shared" ref="AZ110:AZ120" si="8">+AX110-AY110</f>
        <v>0</v>
      </c>
    </row>
    <row r="111" spans="1:52" ht="15.6" x14ac:dyDescent="0.3">
      <c r="A111" s="174"/>
      <c r="B111" s="175"/>
      <c r="C111" s="176"/>
      <c r="D111" s="177"/>
      <c r="E111" s="178"/>
      <c r="F111" s="130"/>
      <c r="G111" s="191" t="s">
        <v>18</v>
      </c>
      <c r="H111" s="83"/>
      <c r="I111" s="130"/>
      <c r="J111" s="183"/>
      <c r="K111" s="183">
        <v>0</v>
      </c>
      <c r="L111" s="250">
        <f t="shared" si="6"/>
        <v>0</v>
      </c>
      <c r="U111" s="174"/>
      <c r="V111" s="175"/>
      <c r="W111" s="174"/>
      <c r="X111" s="175"/>
      <c r="Y111" s="176"/>
      <c r="Z111" s="177"/>
      <c r="AA111" s="178"/>
      <c r="AB111" s="130"/>
      <c r="AC111" s="191" t="s">
        <v>18</v>
      </c>
      <c r="AD111" s="83"/>
      <c r="AE111" s="130"/>
      <c r="AF111" s="183"/>
      <c r="AG111" s="183">
        <v>0</v>
      </c>
      <c r="AH111" s="250">
        <f t="shared" si="7"/>
        <v>0</v>
      </c>
      <c r="AO111" s="174"/>
      <c r="AP111" s="175"/>
      <c r="AQ111" s="176"/>
      <c r="AR111" s="177"/>
      <c r="AS111" s="178"/>
      <c r="AT111" s="130"/>
      <c r="AU111" s="191" t="s">
        <v>18</v>
      </c>
      <c r="AV111" s="83"/>
      <c r="AW111" s="130"/>
      <c r="AX111" s="183"/>
      <c r="AY111" s="183">
        <v>0</v>
      </c>
      <c r="AZ111" s="250">
        <f t="shared" si="8"/>
        <v>0</v>
      </c>
    </row>
    <row r="112" spans="1:52" ht="15.6" x14ac:dyDescent="0.3">
      <c r="A112" s="174"/>
      <c r="B112" s="175"/>
      <c r="C112" s="176"/>
      <c r="D112" s="177"/>
      <c r="E112" s="178"/>
      <c r="F112" s="130"/>
      <c r="G112" s="191" t="s">
        <v>19</v>
      </c>
      <c r="H112" s="83"/>
      <c r="I112" s="130"/>
      <c r="J112" s="183"/>
      <c r="K112" s="183">
        <v>0</v>
      </c>
      <c r="L112" s="250">
        <f t="shared" si="6"/>
        <v>0</v>
      </c>
      <c r="U112" s="174"/>
      <c r="V112" s="175"/>
      <c r="W112" s="174"/>
      <c r="X112" s="175"/>
      <c r="Y112" s="176"/>
      <c r="Z112" s="177"/>
      <c r="AA112" s="178"/>
      <c r="AB112" s="130"/>
      <c r="AC112" s="191" t="s">
        <v>19</v>
      </c>
      <c r="AD112" s="83"/>
      <c r="AE112" s="130"/>
      <c r="AF112" s="183"/>
      <c r="AG112" s="183">
        <v>0</v>
      </c>
      <c r="AH112" s="250">
        <f t="shared" si="7"/>
        <v>0</v>
      </c>
      <c r="AO112" s="174"/>
      <c r="AP112" s="175"/>
      <c r="AQ112" s="176"/>
      <c r="AR112" s="177"/>
      <c r="AS112" s="178"/>
      <c r="AT112" s="130"/>
      <c r="AU112" s="191" t="s">
        <v>19</v>
      </c>
      <c r="AV112" s="83"/>
      <c r="AW112" s="130"/>
      <c r="AX112" s="183"/>
      <c r="AY112" s="183">
        <v>0</v>
      </c>
      <c r="AZ112" s="250">
        <f t="shared" si="8"/>
        <v>0</v>
      </c>
    </row>
    <row r="113" spans="1:52" ht="15.6" x14ac:dyDescent="0.3">
      <c r="A113" s="174"/>
      <c r="B113" s="175"/>
      <c r="C113" s="176"/>
      <c r="D113" s="177"/>
      <c r="E113" s="178"/>
      <c r="F113" s="130"/>
      <c r="G113" s="191" t="s">
        <v>20</v>
      </c>
      <c r="H113" s="83"/>
      <c r="I113" s="130"/>
      <c r="J113" s="183">
        <f>K57</f>
        <v>0</v>
      </c>
      <c r="K113" s="183">
        <v>0</v>
      </c>
      <c r="L113" s="250">
        <f t="shared" si="6"/>
        <v>0</v>
      </c>
      <c r="U113" s="174"/>
      <c r="V113" s="175"/>
      <c r="W113" s="174"/>
      <c r="X113" s="175"/>
      <c r="Y113" s="176"/>
      <c r="Z113" s="177"/>
      <c r="AA113" s="178"/>
      <c r="AB113" s="130"/>
      <c r="AC113" s="191" t="s">
        <v>20</v>
      </c>
      <c r="AD113" s="83"/>
      <c r="AE113" s="130"/>
      <c r="AF113" s="183">
        <f>AG57</f>
        <v>0</v>
      </c>
      <c r="AG113" s="183">
        <v>0</v>
      </c>
      <c r="AH113" s="250">
        <f t="shared" si="7"/>
        <v>0</v>
      </c>
      <c r="AO113" s="174"/>
      <c r="AP113" s="175"/>
      <c r="AQ113" s="176"/>
      <c r="AR113" s="177"/>
      <c r="AS113" s="178"/>
      <c r="AT113" s="130"/>
      <c r="AU113" s="191" t="s">
        <v>20</v>
      </c>
      <c r="AV113" s="83"/>
      <c r="AW113" s="130"/>
      <c r="AX113" s="183">
        <f>AY57</f>
        <v>0</v>
      </c>
      <c r="AY113" s="183">
        <v>0</v>
      </c>
      <c r="AZ113" s="250">
        <f t="shared" si="8"/>
        <v>0</v>
      </c>
    </row>
    <row r="114" spans="1:52" ht="15.6" x14ac:dyDescent="0.3">
      <c r="A114" s="174"/>
      <c r="B114" s="175"/>
      <c r="C114" s="176"/>
      <c r="D114" s="177"/>
      <c r="E114" s="178"/>
      <c r="F114" s="130"/>
      <c r="G114" s="191" t="s">
        <v>69</v>
      </c>
      <c r="H114" s="83"/>
      <c r="I114" s="130"/>
      <c r="J114" s="183"/>
      <c r="K114" s="183">
        <v>0</v>
      </c>
      <c r="L114" s="250">
        <f t="shared" si="6"/>
        <v>0</v>
      </c>
      <c r="U114" s="174"/>
      <c r="V114" s="175"/>
      <c r="W114" s="174"/>
      <c r="X114" s="175"/>
      <c r="Y114" s="176"/>
      <c r="Z114" s="177"/>
      <c r="AA114" s="178"/>
      <c r="AB114" s="130"/>
      <c r="AC114" s="191" t="s">
        <v>69</v>
      </c>
      <c r="AD114" s="83"/>
      <c r="AE114" s="130"/>
      <c r="AF114" s="183"/>
      <c r="AG114" s="183">
        <v>0</v>
      </c>
      <c r="AH114" s="250">
        <f t="shared" si="7"/>
        <v>0</v>
      </c>
      <c r="AO114" s="174"/>
      <c r="AP114" s="175"/>
      <c r="AQ114" s="176"/>
      <c r="AR114" s="177"/>
      <c r="AS114" s="178"/>
      <c r="AT114" s="130"/>
      <c r="AU114" s="191" t="s">
        <v>69</v>
      </c>
      <c r="AV114" s="83"/>
      <c r="AW114" s="130"/>
      <c r="AX114" s="183"/>
      <c r="AY114" s="183">
        <v>0</v>
      </c>
      <c r="AZ114" s="250">
        <f t="shared" si="8"/>
        <v>0</v>
      </c>
    </row>
    <row r="115" spans="1:52" ht="15.6" x14ac:dyDescent="0.3">
      <c r="A115" s="174"/>
      <c r="B115" s="175"/>
      <c r="C115" s="176"/>
      <c r="D115" s="177"/>
      <c r="E115" s="178"/>
      <c r="F115" s="130"/>
      <c r="G115" s="192" t="s">
        <v>21</v>
      </c>
      <c r="H115" s="83"/>
      <c r="I115" s="130"/>
      <c r="J115" s="183"/>
      <c r="K115" s="183">
        <v>0</v>
      </c>
      <c r="L115" s="250">
        <f t="shared" si="6"/>
        <v>0</v>
      </c>
      <c r="U115" s="174"/>
      <c r="V115" s="175"/>
      <c r="W115" s="174"/>
      <c r="X115" s="175"/>
      <c r="Y115" s="176"/>
      <c r="Z115" s="177"/>
      <c r="AA115" s="178"/>
      <c r="AB115" s="130"/>
      <c r="AC115" s="192" t="s">
        <v>21</v>
      </c>
      <c r="AD115" s="83"/>
      <c r="AE115" s="130"/>
      <c r="AF115" s="183"/>
      <c r="AG115" s="183">
        <v>0</v>
      </c>
      <c r="AH115" s="250">
        <f t="shared" si="7"/>
        <v>0</v>
      </c>
      <c r="AO115" s="174"/>
      <c r="AP115" s="175"/>
      <c r="AQ115" s="176"/>
      <c r="AR115" s="177"/>
      <c r="AS115" s="178"/>
      <c r="AT115" s="130"/>
      <c r="AU115" s="192" t="s">
        <v>21</v>
      </c>
      <c r="AV115" s="83"/>
      <c r="AW115" s="130"/>
      <c r="AX115" s="183"/>
      <c r="AY115" s="183">
        <v>0</v>
      </c>
      <c r="AZ115" s="250">
        <f t="shared" si="8"/>
        <v>0</v>
      </c>
    </row>
    <row r="116" spans="1:52" ht="15.6" x14ac:dyDescent="0.3">
      <c r="A116" s="174"/>
      <c r="B116" s="175"/>
      <c r="C116" s="176"/>
      <c r="D116" s="177"/>
      <c r="E116" s="178"/>
      <c r="F116" s="130"/>
      <c r="G116" s="193" t="s">
        <v>22</v>
      </c>
      <c r="H116" s="83"/>
      <c r="I116" s="130"/>
      <c r="J116" s="183"/>
      <c r="K116" s="183">
        <v>0</v>
      </c>
      <c r="L116" s="250">
        <f t="shared" si="6"/>
        <v>0</v>
      </c>
      <c r="U116" s="174"/>
      <c r="V116" s="175"/>
      <c r="W116" s="174"/>
      <c r="X116" s="175"/>
      <c r="Y116" s="176"/>
      <c r="Z116" s="177"/>
      <c r="AA116" s="178"/>
      <c r="AB116" s="130"/>
      <c r="AC116" s="193" t="s">
        <v>22</v>
      </c>
      <c r="AD116" s="83"/>
      <c r="AE116" s="130"/>
      <c r="AF116" s="183"/>
      <c r="AG116" s="183">
        <v>0</v>
      </c>
      <c r="AH116" s="250">
        <f t="shared" si="7"/>
        <v>0</v>
      </c>
      <c r="AO116" s="174"/>
      <c r="AP116" s="175"/>
      <c r="AQ116" s="176"/>
      <c r="AR116" s="177"/>
      <c r="AS116" s="178"/>
      <c r="AT116" s="130"/>
      <c r="AU116" s="193" t="s">
        <v>22</v>
      </c>
      <c r="AV116" s="83"/>
      <c r="AW116" s="130"/>
      <c r="AX116" s="183"/>
      <c r="AY116" s="183">
        <v>0</v>
      </c>
      <c r="AZ116" s="250">
        <f t="shared" si="8"/>
        <v>0</v>
      </c>
    </row>
    <row r="117" spans="1:52" ht="15.6" x14ac:dyDescent="0.3">
      <c r="A117" s="174"/>
      <c r="B117" s="175"/>
      <c r="C117" s="176"/>
      <c r="D117" s="177"/>
      <c r="E117" s="178"/>
      <c r="F117" s="130"/>
      <c r="G117" s="191"/>
      <c r="H117" s="130"/>
      <c r="I117" s="130"/>
      <c r="J117" s="183"/>
      <c r="K117" s="183"/>
      <c r="L117" s="251">
        <f t="shared" si="6"/>
        <v>0</v>
      </c>
      <c r="U117" s="174"/>
      <c r="V117" s="175"/>
      <c r="W117" s="174"/>
      <c r="X117" s="175"/>
      <c r="Y117" s="176"/>
      <c r="Z117" s="177"/>
      <c r="AA117" s="178"/>
      <c r="AB117" s="130"/>
      <c r="AC117" s="191"/>
      <c r="AD117" s="130"/>
      <c r="AE117" s="130"/>
      <c r="AF117" s="183"/>
      <c r="AG117" s="183"/>
      <c r="AH117" s="251">
        <f t="shared" si="7"/>
        <v>0</v>
      </c>
      <c r="AO117" s="174"/>
      <c r="AP117" s="175"/>
      <c r="AQ117" s="176"/>
      <c r="AR117" s="177"/>
      <c r="AS117" s="178"/>
      <c r="AT117" s="130"/>
      <c r="AU117" s="191"/>
      <c r="AV117" s="130"/>
      <c r="AW117" s="130"/>
      <c r="AX117" s="183"/>
      <c r="AY117" s="183"/>
      <c r="AZ117" s="251">
        <f t="shared" si="8"/>
        <v>0</v>
      </c>
    </row>
    <row r="118" spans="1:52" ht="15.6" x14ac:dyDescent="0.3">
      <c r="A118" s="194"/>
      <c r="B118" s="175"/>
      <c r="C118" s="176"/>
      <c r="D118" s="195"/>
      <c r="E118" s="178"/>
      <c r="F118" s="130"/>
      <c r="G118" s="191"/>
      <c r="H118" s="130"/>
      <c r="I118" s="130"/>
      <c r="J118" s="183"/>
      <c r="K118" s="183"/>
      <c r="L118" s="251">
        <f t="shared" si="6"/>
        <v>0</v>
      </c>
      <c r="U118" s="194"/>
      <c r="V118" s="175"/>
      <c r="W118" s="194"/>
      <c r="X118" s="175"/>
      <c r="Y118" s="176"/>
      <c r="Z118" s="195"/>
      <c r="AA118" s="178"/>
      <c r="AB118" s="130"/>
      <c r="AC118" s="191"/>
      <c r="AD118" s="130"/>
      <c r="AE118" s="130"/>
      <c r="AF118" s="183"/>
      <c r="AG118" s="183"/>
      <c r="AH118" s="251">
        <f t="shared" si="7"/>
        <v>0</v>
      </c>
      <c r="AO118" s="194"/>
      <c r="AP118" s="175"/>
      <c r="AQ118" s="176"/>
      <c r="AR118" s="195"/>
      <c r="AS118" s="178"/>
      <c r="AT118" s="130"/>
      <c r="AU118" s="191"/>
      <c r="AV118" s="130"/>
      <c r="AW118" s="130"/>
      <c r="AX118" s="183"/>
      <c r="AY118" s="183"/>
      <c r="AZ118" s="251">
        <f t="shared" si="8"/>
        <v>0</v>
      </c>
    </row>
    <row r="119" spans="1:52" ht="15.6" x14ac:dyDescent="0.3">
      <c r="A119" s="194"/>
      <c r="B119" s="175"/>
      <c r="C119" s="176"/>
      <c r="D119" s="195"/>
      <c r="E119" s="178"/>
      <c r="F119" s="130"/>
      <c r="G119" s="130"/>
      <c r="H119" s="130"/>
      <c r="I119" s="130"/>
      <c r="J119" s="183"/>
      <c r="K119" s="183"/>
      <c r="L119" s="251">
        <f t="shared" si="6"/>
        <v>0</v>
      </c>
      <c r="U119" s="194"/>
      <c r="V119" s="175"/>
      <c r="W119" s="194"/>
      <c r="X119" s="175"/>
      <c r="Y119" s="176"/>
      <c r="Z119" s="195"/>
      <c r="AA119" s="178"/>
      <c r="AB119" s="130"/>
      <c r="AC119" s="130"/>
      <c r="AD119" s="130"/>
      <c r="AE119" s="130"/>
      <c r="AF119" s="183"/>
      <c r="AG119" s="183"/>
      <c r="AH119" s="251">
        <f t="shared" si="7"/>
        <v>0</v>
      </c>
      <c r="AO119" s="194"/>
      <c r="AP119" s="175"/>
      <c r="AQ119" s="176"/>
      <c r="AR119" s="195"/>
      <c r="AS119" s="178"/>
      <c r="AT119" s="130"/>
      <c r="AU119" s="130"/>
      <c r="AV119" s="130"/>
      <c r="AW119" s="130"/>
      <c r="AX119" s="183"/>
      <c r="AY119" s="183"/>
      <c r="AZ119" s="251">
        <f t="shared" si="8"/>
        <v>0</v>
      </c>
    </row>
    <row r="120" spans="1:52" ht="16.2" thickBot="1" x14ac:dyDescent="0.35">
      <c r="A120" s="196" t="s">
        <v>11</v>
      </c>
      <c r="B120" s="197" t="s">
        <v>60</v>
      </c>
      <c r="C120" s="198">
        <f>SUM(C101:C119)</f>
        <v>0</v>
      </c>
      <c r="D120" s="199" t="s">
        <v>61</v>
      </c>
      <c r="E120" s="200">
        <f>SUM(E101:E119)</f>
        <v>0</v>
      </c>
      <c r="F120" s="130"/>
      <c r="G120" s="130"/>
      <c r="H120" s="130"/>
      <c r="I120" s="130"/>
      <c r="J120" s="183"/>
      <c r="K120" s="183"/>
      <c r="L120" s="251">
        <f t="shared" si="6"/>
        <v>0</v>
      </c>
      <c r="U120" s="196" t="s">
        <v>11</v>
      </c>
      <c r="V120" s="197" t="s">
        <v>60</v>
      </c>
      <c r="W120" s="196" t="s">
        <v>11</v>
      </c>
      <c r="X120" s="197" t="s">
        <v>60</v>
      </c>
      <c r="Y120" s="198">
        <f>SUM(Y101:Y119)</f>
        <v>0</v>
      </c>
      <c r="Z120" s="199" t="s">
        <v>61</v>
      </c>
      <c r="AA120" s="200">
        <f>SUM(AA101:AA119)</f>
        <v>0</v>
      </c>
      <c r="AB120" s="130"/>
      <c r="AC120" s="130"/>
      <c r="AD120" s="130"/>
      <c r="AE120" s="130"/>
      <c r="AF120" s="183"/>
      <c r="AG120" s="183"/>
      <c r="AH120" s="251">
        <f t="shared" si="7"/>
        <v>0</v>
      </c>
      <c r="AO120" s="196" t="s">
        <v>11</v>
      </c>
      <c r="AP120" s="197" t="s">
        <v>60</v>
      </c>
      <c r="AQ120" s="198">
        <f>SUM(AQ101:AQ119)</f>
        <v>0</v>
      </c>
      <c r="AR120" s="199" t="s">
        <v>61</v>
      </c>
      <c r="AS120" s="200">
        <f>SUM(AS101:AS119)</f>
        <v>0</v>
      </c>
      <c r="AT120" s="130"/>
      <c r="AU120" s="130"/>
      <c r="AV120" s="130"/>
      <c r="AW120" s="130"/>
      <c r="AX120" s="183"/>
      <c r="AY120" s="183"/>
      <c r="AZ120" s="251">
        <f t="shared" si="8"/>
        <v>0</v>
      </c>
    </row>
    <row r="121" spans="1:52" ht="15" thickBot="1" x14ac:dyDescent="0.35">
      <c r="A121" s="350" t="s">
        <v>62</v>
      </c>
      <c r="B121" s="351"/>
      <c r="C121" s="351"/>
      <c r="D121" s="352"/>
      <c r="E121" s="201">
        <f>+C120+E120</f>
        <v>0</v>
      </c>
      <c r="F121" s="202"/>
      <c r="G121" s="203"/>
      <c r="H121" s="202"/>
      <c r="I121" s="204"/>
      <c r="J121" s="205">
        <f>J108-SUM(J109:J120)</f>
        <v>0</v>
      </c>
      <c r="K121" s="205">
        <f>K108-SUM(K109:K120)</f>
        <v>0</v>
      </c>
      <c r="L121" s="252">
        <f>+L108-SUM(L109:L120)</f>
        <v>0</v>
      </c>
      <c r="U121" s="350" t="s">
        <v>62</v>
      </c>
      <c r="V121" s="351"/>
      <c r="W121" s="351"/>
      <c r="X121" s="352"/>
      <c r="Y121" s="201" t="e">
        <f>+W120+Y120</f>
        <v>#VALUE!</v>
      </c>
      <c r="Z121" s="202"/>
      <c r="AA121" s="201">
        <f>+Y120+AA120</f>
        <v>0</v>
      </c>
      <c r="AB121" s="202"/>
      <c r="AC121" s="203"/>
      <c r="AD121" s="202"/>
      <c r="AE121" s="204"/>
      <c r="AF121" s="205">
        <f>AF108-SUM(AF109:AF120)</f>
        <v>0</v>
      </c>
      <c r="AG121" s="205">
        <f>AG108-SUM(AG109:AG120)</f>
        <v>0</v>
      </c>
      <c r="AH121" s="252">
        <f>+AH108-SUM(AH109:AH120)</f>
        <v>0</v>
      </c>
      <c r="AO121" s="350" t="s">
        <v>62</v>
      </c>
      <c r="AP121" s="351"/>
      <c r="AQ121" s="351"/>
      <c r="AR121" s="352"/>
      <c r="AS121" s="201">
        <f>+AQ120+AS120</f>
        <v>0</v>
      </c>
      <c r="AT121" s="202"/>
      <c r="AU121" s="203"/>
      <c r="AV121" s="202"/>
      <c r="AW121" s="204"/>
      <c r="AX121" s="205">
        <f>AX108-SUM(AX109:AX120)</f>
        <v>0</v>
      </c>
      <c r="AY121" s="205">
        <f>AY108-SUM(AY109:AY120)</f>
        <v>0</v>
      </c>
      <c r="AZ121" s="252">
        <f>+AZ108-SUM(AZ109:AZ120)</f>
        <v>0</v>
      </c>
    </row>
    <row r="122" spans="1:52" ht="15" thickBot="1" x14ac:dyDescent="0.35">
      <c r="A122" s="353"/>
      <c r="B122" s="354"/>
      <c r="C122" s="354"/>
      <c r="D122" s="355"/>
      <c r="E122" s="206"/>
      <c r="F122" s="207"/>
      <c r="G122" s="54"/>
      <c r="H122" s="208"/>
      <c r="I122" s="207"/>
      <c r="J122" s="209"/>
      <c r="K122" s="209"/>
      <c r="L122" s="253">
        <f>+J122-K122</f>
        <v>0</v>
      </c>
      <c r="U122" s="353"/>
      <c r="V122" s="354"/>
      <c r="W122" s="354"/>
      <c r="X122" s="355"/>
      <c r="Y122" s="206"/>
      <c r="Z122" s="207"/>
      <c r="AA122" s="206"/>
      <c r="AB122" s="207"/>
      <c r="AC122" s="54"/>
      <c r="AD122" s="208"/>
      <c r="AE122" s="207"/>
      <c r="AF122" s="209"/>
      <c r="AG122" s="209"/>
      <c r="AH122" s="253">
        <f>+AF122-AG122</f>
        <v>0</v>
      </c>
      <c r="AO122" s="353"/>
      <c r="AP122" s="354"/>
      <c r="AQ122" s="354"/>
      <c r="AR122" s="355"/>
      <c r="AS122" s="206"/>
      <c r="AT122" s="207"/>
      <c r="AU122" s="54"/>
      <c r="AV122" s="208"/>
      <c r="AW122" s="207"/>
      <c r="AX122" s="209"/>
      <c r="AY122" s="209"/>
      <c r="AZ122" s="253">
        <f>+AX122-AY122</f>
        <v>0</v>
      </c>
    </row>
    <row r="123" spans="1:52" ht="15.6" thickTop="1" thickBot="1" x14ac:dyDescent="0.35">
      <c r="A123" s="356"/>
      <c r="B123" s="357"/>
      <c r="C123" s="357"/>
      <c r="D123" s="358"/>
      <c r="E123" s="3"/>
      <c r="F123" s="210"/>
      <c r="G123" s="211"/>
      <c r="H123" s="210"/>
      <c r="I123" s="212"/>
      <c r="J123" s="213">
        <f>J121-J122</f>
        <v>0</v>
      </c>
      <c r="K123" s="213">
        <v>0</v>
      </c>
      <c r="L123" s="254">
        <f>J123-K123</f>
        <v>0</v>
      </c>
      <c r="U123" s="356"/>
      <c r="V123" s="357"/>
      <c r="W123" s="357"/>
      <c r="X123" s="358"/>
      <c r="Y123" s="3"/>
      <c r="Z123" s="210"/>
      <c r="AA123" s="3"/>
      <c r="AB123" s="210"/>
      <c r="AC123" s="211"/>
      <c r="AD123" s="210"/>
      <c r="AE123" s="212"/>
      <c r="AF123" s="213">
        <f>AF121-AF122</f>
        <v>0</v>
      </c>
      <c r="AG123" s="213">
        <v>0</v>
      </c>
      <c r="AH123" s="254">
        <f>AF123-AG123</f>
        <v>0</v>
      </c>
      <c r="AO123" s="356"/>
      <c r="AP123" s="357"/>
      <c r="AQ123" s="357"/>
      <c r="AR123" s="358"/>
      <c r="AS123" s="3"/>
      <c r="AT123" s="210"/>
      <c r="AU123" s="211"/>
      <c r="AV123" s="210"/>
      <c r="AW123" s="212"/>
      <c r="AX123" s="213">
        <f>AX121-AX122</f>
        <v>0</v>
      </c>
      <c r="AY123" s="213">
        <v>0</v>
      </c>
      <c r="AZ123" s="254">
        <f>AX123-AY123</f>
        <v>0</v>
      </c>
    </row>
    <row r="124" spans="1:52" ht="26.4" customHeight="1" thickTop="1" thickBot="1" x14ac:dyDescent="0.35">
      <c r="A124" s="356"/>
      <c r="B124" s="357"/>
      <c r="C124" s="357"/>
      <c r="D124" s="358"/>
      <c r="E124" s="3"/>
      <c r="F124" s="210"/>
      <c r="G124" s="359"/>
      <c r="H124" s="359"/>
      <c r="I124" s="360"/>
      <c r="J124" s="4" t="str">
        <f>+IF(G124="TVA 20%",J123*20%,"")</f>
        <v/>
      </c>
      <c r="K124" s="4" t="str">
        <f>+IF(G124="TVA 20%",K123*20%,"")</f>
        <v/>
      </c>
      <c r="L124" s="5" t="str">
        <f>IF(G124="TVA 20%",+J124-K124,"")</f>
        <v/>
      </c>
      <c r="U124" s="356"/>
      <c r="V124" s="357"/>
      <c r="W124" s="357"/>
      <c r="X124" s="358"/>
      <c r="Y124" s="3"/>
      <c r="Z124" s="210"/>
      <c r="AA124" s="3"/>
      <c r="AB124" s="210"/>
      <c r="AC124" s="359"/>
      <c r="AD124" s="359"/>
      <c r="AE124" s="360"/>
      <c r="AF124" s="4" t="str">
        <f>+IF(AC124="TVA 20%",AF123*20%,"")</f>
        <v/>
      </c>
      <c r="AG124" s="4" t="str">
        <f>+IF(AC124="TVA 20%",AG123*20%,"")</f>
        <v/>
      </c>
      <c r="AH124" s="5" t="str">
        <f>IF(AC124="TVA 20%",+AF124-AG124,"")</f>
        <v/>
      </c>
      <c r="AO124" s="356"/>
      <c r="AP124" s="357"/>
      <c r="AQ124" s="357"/>
      <c r="AR124" s="358"/>
      <c r="AS124" s="3"/>
      <c r="AT124" s="210"/>
      <c r="AU124" s="359"/>
      <c r="AV124" s="359"/>
      <c r="AW124" s="360"/>
      <c r="AX124" s="4" t="str">
        <f>+IF(AU124="TVA 20%",AX123*20%,"")</f>
        <v/>
      </c>
      <c r="AY124" s="4" t="str">
        <f>+IF(AU124="TVA 20%",AY123*20%,"")</f>
        <v/>
      </c>
      <c r="AZ124" s="5" t="str">
        <f>IF(AU124="TVA 20%",+AX124-AY124,"")</f>
        <v/>
      </c>
    </row>
    <row r="125" spans="1:52" ht="15.6" thickTop="1" thickBot="1" x14ac:dyDescent="0.35">
      <c r="A125" s="368"/>
      <c r="B125" s="369"/>
      <c r="C125" s="369"/>
      <c r="D125" s="370"/>
      <c r="E125" s="6"/>
      <c r="F125" s="214"/>
      <c r="G125" s="371" t="str">
        <f>IF($I$123&lt;&gt;"TVA","","MONTANT ACOMPTE TTC")</f>
        <v/>
      </c>
      <c r="H125" s="371"/>
      <c r="I125" s="372"/>
      <c r="J125" s="7" t="str">
        <f>+IF(G125&lt;&gt;"",J123+J124,"")</f>
        <v/>
      </c>
      <c r="K125" s="7" t="str">
        <f>+IF(G125&lt;&gt;"",K123+K124,"")</f>
        <v/>
      </c>
      <c r="L125" s="8" t="str">
        <f>IF(G124="TVA 20%",+J125-K125,"")</f>
        <v/>
      </c>
      <c r="U125" s="368"/>
      <c r="V125" s="369"/>
      <c r="W125" s="369"/>
      <c r="X125" s="370"/>
      <c r="Y125" s="6"/>
      <c r="Z125" s="214"/>
      <c r="AA125" s="6"/>
      <c r="AB125" s="214"/>
      <c r="AC125" s="371" t="str">
        <f>IF($I$123&lt;&gt;"TVA","","MONTANT ACOMPTE TTC")</f>
        <v/>
      </c>
      <c r="AD125" s="371"/>
      <c r="AE125" s="372"/>
      <c r="AF125" s="7" t="str">
        <f>+IF(AC125&lt;&gt;"",AF123+AF124,"")</f>
        <v/>
      </c>
      <c r="AG125" s="7" t="str">
        <f>+IF(AC125&lt;&gt;"",AG123+AG124,"")</f>
        <v/>
      </c>
      <c r="AH125" s="8" t="str">
        <f>IF(AC124="TVA 20%",+AF125-AG125,"")</f>
        <v/>
      </c>
      <c r="AO125" s="368"/>
      <c r="AP125" s="369"/>
      <c r="AQ125" s="369"/>
      <c r="AR125" s="370"/>
      <c r="AS125" s="6"/>
      <c r="AT125" s="214"/>
      <c r="AU125" s="371" t="str">
        <f>IF($I$123&lt;&gt;"TVA","","MONTANT ACOMPTE TTC")</f>
        <v/>
      </c>
      <c r="AV125" s="371"/>
      <c r="AW125" s="372"/>
      <c r="AX125" s="7" t="str">
        <f>+IF(AU125&lt;&gt;"",AX123+AX124,"")</f>
        <v/>
      </c>
      <c r="AY125" s="7" t="str">
        <f>+IF(AU125&lt;&gt;"",AY123+AY124,"")</f>
        <v/>
      </c>
      <c r="AZ125" s="8" t="str">
        <f>IF(AU124="TVA 20%",+AX125-AY125,"")</f>
        <v/>
      </c>
    </row>
    <row r="126" spans="1:52" ht="15" thickBot="1" x14ac:dyDescent="0.35">
      <c r="A126" s="18"/>
      <c r="B126" s="275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U126" s="18"/>
      <c r="V126" s="275"/>
      <c r="W126" s="18"/>
      <c r="X126" s="275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O126" s="18"/>
      <c r="AP126" s="275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</row>
    <row r="127" spans="1:52" x14ac:dyDescent="0.3">
      <c r="A127" s="373"/>
      <c r="B127" s="374"/>
      <c r="C127" s="374"/>
      <c r="D127" s="374"/>
      <c r="E127" s="374"/>
      <c r="F127" s="374"/>
      <c r="G127" s="374"/>
      <c r="H127" s="377"/>
      <c r="I127" s="18"/>
      <c r="J127" s="18"/>
      <c r="K127" s="18"/>
      <c r="L127" s="18"/>
      <c r="U127" s="373"/>
      <c r="V127" s="374"/>
      <c r="W127" s="374"/>
      <c r="X127" s="374"/>
      <c r="Y127" s="274"/>
      <c r="Z127" s="274"/>
      <c r="AA127" s="374"/>
      <c r="AB127" s="374"/>
      <c r="AC127" s="374"/>
      <c r="AD127" s="377"/>
      <c r="AE127" s="18"/>
      <c r="AF127" s="18"/>
      <c r="AG127" s="18"/>
      <c r="AH127" s="18"/>
      <c r="AO127" s="373"/>
      <c r="AP127" s="374"/>
      <c r="AQ127" s="374"/>
      <c r="AR127" s="374"/>
      <c r="AS127" s="374"/>
      <c r="AT127" s="374"/>
      <c r="AU127" s="374"/>
      <c r="AV127" s="377"/>
      <c r="AW127" s="18"/>
      <c r="AX127" s="18"/>
      <c r="AY127" s="18"/>
      <c r="AZ127" s="18"/>
    </row>
    <row r="128" spans="1:52" x14ac:dyDescent="0.3">
      <c r="A128" s="375"/>
      <c r="B128" s="376"/>
      <c r="C128" s="376"/>
      <c r="D128" s="376"/>
      <c r="E128" s="376"/>
      <c r="F128" s="376"/>
      <c r="G128" s="376"/>
      <c r="H128" s="378"/>
      <c r="I128" s="18"/>
      <c r="J128" s="18"/>
      <c r="K128" s="18"/>
      <c r="L128" s="18"/>
      <c r="U128" s="375"/>
      <c r="V128" s="376"/>
      <c r="W128" s="376"/>
      <c r="X128" s="376"/>
      <c r="Y128" s="275"/>
      <c r="Z128" s="275"/>
      <c r="AA128" s="376"/>
      <c r="AB128" s="376"/>
      <c r="AC128" s="376"/>
      <c r="AD128" s="378"/>
      <c r="AE128" s="18"/>
      <c r="AF128" s="18"/>
      <c r="AG128" s="18"/>
      <c r="AH128" s="18"/>
      <c r="AO128" s="375"/>
      <c r="AP128" s="376"/>
      <c r="AQ128" s="376"/>
      <c r="AR128" s="376"/>
      <c r="AS128" s="376"/>
      <c r="AT128" s="376"/>
      <c r="AU128" s="376"/>
      <c r="AV128" s="378"/>
      <c r="AW128" s="18"/>
      <c r="AX128" s="18"/>
      <c r="AY128" s="18"/>
      <c r="AZ128" s="18"/>
    </row>
    <row r="129" spans="1:52" x14ac:dyDescent="0.3">
      <c r="A129" s="375"/>
      <c r="B129" s="376"/>
      <c r="C129" s="376"/>
      <c r="D129" s="376"/>
      <c r="E129" s="376"/>
      <c r="F129" s="376"/>
      <c r="G129" s="376"/>
      <c r="H129" s="378"/>
      <c r="I129" s="18"/>
      <c r="J129" s="18"/>
      <c r="K129" s="18"/>
      <c r="L129" s="18"/>
      <c r="U129" s="375"/>
      <c r="V129" s="376"/>
      <c r="W129" s="376"/>
      <c r="X129" s="376"/>
      <c r="Y129" s="275"/>
      <c r="Z129" s="275"/>
      <c r="AA129" s="376"/>
      <c r="AB129" s="376"/>
      <c r="AC129" s="376"/>
      <c r="AD129" s="378"/>
      <c r="AE129" s="18"/>
      <c r="AF129" s="18"/>
      <c r="AG129" s="18"/>
      <c r="AH129" s="18"/>
      <c r="AO129" s="375"/>
      <c r="AP129" s="376"/>
      <c r="AQ129" s="376"/>
      <c r="AR129" s="376"/>
      <c r="AS129" s="376"/>
      <c r="AT129" s="376"/>
      <c r="AU129" s="376"/>
      <c r="AV129" s="378"/>
      <c r="AW129" s="18"/>
      <c r="AX129" s="18"/>
      <c r="AY129" s="18"/>
      <c r="AZ129" s="18"/>
    </row>
    <row r="130" spans="1:52" x14ac:dyDescent="0.3">
      <c r="A130" s="375"/>
      <c r="B130" s="376"/>
      <c r="C130" s="376"/>
      <c r="D130" s="376"/>
      <c r="E130" s="376"/>
      <c r="F130" s="376"/>
      <c r="G130" s="376"/>
      <c r="H130" s="378"/>
      <c r="I130" s="18"/>
      <c r="J130" s="18"/>
      <c r="K130" s="18"/>
      <c r="L130" s="18"/>
      <c r="U130" s="375"/>
      <c r="V130" s="376"/>
      <c r="W130" s="376"/>
      <c r="X130" s="376"/>
      <c r="Y130" s="275"/>
      <c r="Z130" s="275"/>
      <c r="AA130" s="376"/>
      <c r="AB130" s="376"/>
      <c r="AC130" s="376"/>
      <c r="AD130" s="378"/>
      <c r="AE130" s="18"/>
      <c r="AF130" s="18"/>
      <c r="AG130" s="18"/>
      <c r="AH130" s="18"/>
      <c r="AO130" s="375"/>
      <c r="AP130" s="376"/>
      <c r="AQ130" s="376"/>
      <c r="AR130" s="376"/>
      <c r="AS130" s="376"/>
      <c r="AT130" s="376"/>
      <c r="AU130" s="376"/>
      <c r="AV130" s="378"/>
      <c r="AW130" s="18"/>
      <c r="AX130" s="18"/>
      <c r="AY130" s="18"/>
      <c r="AZ130" s="18"/>
    </row>
    <row r="131" spans="1:52" x14ac:dyDescent="0.3">
      <c r="A131" s="375"/>
      <c r="B131" s="376"/>
      <c r="C131" s="376"/>
      <c r="D131" s="376"/>
      <c r="E131" s="376"/>
      <c r="F131" s="376"/>
      <c r="G131" s="376"/>
      <c r="H131" s="378"/>
      <c r="I131" s="18"/>
      <c r="J131" s="18"/>
      <c r="K131" s="18"/>
      <c r="L131" s="18"/>
      <c r="U131" s="375"/>
      <c r="V131" s="376"/>
      <c r="W131" s="376"/>
      <c r="X131" s="376"/>
      <c r="Y131" s="275"/>
      <c r="Z131" s="275"/>
      <c r="AA131" s="376"/>
      <c r="AB131" s="376"/>
      <c r="AC131" s="376"/>
      <c r="AD131" s="378"/>
      <c r="AE131" s="18"/>
      <c r="AF131" s="18"/>
      <c r="AG131" s="18"/>
      <c r="AH131" s="18"/>
      <c r="AO131" s="375"/>
      <c r="AP131" s="376"/>
      <c r="AQ131" s="376"/>
      <c r="AR131" s="376"/>
      <c r="AS131" s="376"/>
      <c r="AT131" s="376"/>
      <c r="AU131" s="376"/>
      <c r="AV131" s="378"/>
      <c r="AW131" s="18"/>
      <c r="AX131" s="18"/>
      <c r="AY131" s="18"/>
      <c r="AZ131" s="18"/>
    </row>
    <row r="132" spans="1:52" x14ac:dyDescent="0.3">
      <c r="A132" s="375"/>
      <c r="B132" s="376"/>
      <c r="C132" s="376"/>
      <c r="D132" s="376"/>
      <c r="E132" s="376"/>
      <c r="F132" s="376"/>
      <c r="G132" s="376"/>
      <c r="H132" s="378"/>
      <c r="I132" s="18"/>
      <c r="J132" s="18"/>
      <c r="K132" s="18"/>
      <c r="L132" s="18"/>
      <c r="U132" s="375"/>
      <c r="V132" s="376"/>
      <c r="W132" s="376"/>
      <c r="X132" s="376"/>
      <c r="Y132" s="275"/>
      <c r="Z132" s="275"/>
      <c r="AA132" s="376"/>
      <c r="AB132" s="376"/>
      <c r="AC132" s="376"/>
      <c r="AD132" s="378"/>
      <c r="AE132" s="18"/>
      <c r="AF132" s="18"/>
      <c r="AG132" s="18"/>
      <c r="AH132" s="18"/>
      <c r="AO132" s="375"/>
      <c r="AP132" s="376"/>
      <c r="AQ132" s="376"/>
      <c r="AR132" s="376"/>
      <c r="AS132" s="376"/>
      <c r="AT132" s="376"/>
      <c r="AU132" s="376"/>
      <c r="AV132" s="378"/>
      <c r="AW132" s="18"/>
      <c r="AX132" s="18"/>
      <c r="AY132" s="18"/>
      <c r="AZ132" s="18"/>
    </row>
    <row r="133" spans="1:52" ht="15.6" x14ac:dyDescent="0.3">
      <c r="A133" s="375"/>
      <c r="B133" s="376"/>
      <c r="C133" s="376"/>
      <c r="D133" s="376"/>
      <c r="E133" s="376"/>
      <c r="F133" s="376"/>
      <c r="G133" s="376"/>
      <c r="H133" s="378"/>
      <c r="I133" s="18"/>
      <c r="J133" s="215" t="str">
        <f>+IF(L123&lt;&gt;0,"Mode de règlement : ","")</f>
        <v/>
      </c>
      <c r="K133" s="216" t="str">
        <f>+IF(L123=0,"","VIRT")</f>
        <v/>
      </c>
      <c r="L133" s="379" t="str">
        <f>IF(L123=0,"",+IF(L125="",L123,L125))</f>
        <v/>
      </c>
      <c r="U133" s="375"/>
      <c r="V133" s="376"/>
      <c r="W133" s="376"/>
      <c r="X133" s="376"/>
      <c r="Y133" s="275"/>
      <c r="Z133" s="275"/>
      <c r="AA133" s="376"/>
      <c r="AB133" s="376"/>
      <c r="AC133" s="376"/>
      <c r="AD133" s="378"/>
      <c r="AE133" s="18"/>
      <c r="AF133" s="215" t="str">
        <f>+IF(AH123&lt;&gt;0,"Mode de règlement : ","")</f>
        <v/>
      </c>
      <c r="AG133" s="216" t="str">
        <f>+IF(AH123=0,"","VIRT")</f>
        <v/>
      </c>
      <c r="AH133" s="379" t="str">
        <f>IF(AH123=0,"",+IF(AH125="",AH123,AH125))</f>
        <v/>
      </c>
      <c r="AO133" s="375"/>
      <c r="AP133" s="376"/>
      <c r="AQ133" s="376"/>
      <c r="AR133" s="376"/>
      <c r="AS133" s="376"/>
      <c r="AT133" s="376"/>
      <c r="AU133" s="376"/>
      <c r="AV133" s="378"/>
      <c r="AW133" s="18"/>
      <c r="AX133" s="215" t="str">
        <f>+IF(AZ123&lt;&gt;0,"Mode de règlement : ","")</f>
        <v/>
      </c>
      <c r="AY133" s="216" t="str">
        <f>+IF(AZ123=0,"","VIRT")</f>
        <v/>
      </c>
      <c r="AZ133" s="379" t="str">
        <f>IF(AZ123=0,"",+IF(AZ125="",AZ123,AZ125))</f>
        <v/>
      </c>
    </row>
    <row r="134" spans="1:52" ht="14.4" customHeight="1" x14ac:dyDescent="0.3">
      <c r="A134" s="375"/>
      <c r="B134" s="376"/>
      <c r="C134" s="376"/>
      <c r="D134" s="376"/>
      <c r="E134" s="376"/>
      <c r="F134" s="376"/>
      <c r="G134" s="376"/>
      <c r="H134" s="378"/>
      <c r="I134" s="18"/>
      <c r="J134" s="215" t="str">
        <f>+IF(L123&lt;&gt;0,"Le :","")</f>
        <v/>
      </c>
      <c r="K134" s="18" t="str">
        <f>+IF(K133="","",".")</f>
        <v/>
      </c>
      <c r="L134" s="379" t="str">
        <f t="shared" ref="L134" si="9">+IF(J126="",J124,J126)</f>
        <v/>
      </c>
      <c r="U134" s="375"/>
      <c r="V134" s="376"/>
      <c r="W134" s="376"/>
      <c r="X134" s="376"/>
      <c r="Y134" s="275"/>
      <c r="Z134" s="275"/>
      <c r="AA134" s="376"/>
      <c r="AB134" s="376"/>
      <c r="AC134" s="376"/>
      <c r="AD134" s="378"/>
      <c r="AE134" s="18"/>
      <c r="AF134" s="215" t="str">
        <f>+IF(AH123&lt;&gt;0,"Le :","")</f>
        <v/>
      </c>
      <c r="AG134" s="18" t="str">
        <f>+IF(AG133="","",".")</f>
        <v/>
      </c>
      <c r="AH134" s="379" t="str">
        <f t="shared" ref="AH134" si="10">+IF(AF126="",AF124,AF126)</f>
        <v/>
      </c>
      <c r="AO134" s="375"/>
      <c r="AP134" s="376"/>
      <c r="AQ134" s="376"/>
      <c r="AR134" s="376"/>
      <c r="AS134" s="376"/>
      <c r="AT134" s="376"/>
      <c r="AU134" s="376"/>
      <c r="AV134" s="378"/>
      <c r="AW134" s="18"/>
      <c r="AX134" s="215" t="str">
        <f>+IF(AZ123&lt;&gt;0,"Le :","")</f>
        <v/>
      </c>
      <c r="AY134" s="18" t="str">
        <f>+IF(AY133="","",".")</f>
        <v/>
      </c>
      <c r="AZ134" s="379" t="str">
        <f t="shared" ref="AZ134" si="11">+IF(AX126="",AX124,AX126)</f>
        <v/>
      </c>
    </row>
    <row r="135" spans="1:52" x14ac:dyDescent="0.3">
      <c r="A135" s="375"/>
      <c r="B135" s="376"/>
      <c r="C135" s="376"/>
      <c r="D135" s="376"/>
      <c r="E135" s="376"/>
      <c r="F135" s="376"/>
      <c r="G135" s="376"/>
      <c r="H135" s="378"/>
      <c r="I135" s="18"/>
      <c r="J135" s="18"/>
      <c r="K135" s="18"/>
      <c r="L135" s="18"/>
      <c r="U135" s="375"/>
      <c r="V135" s="376"/>
      <c r="W135" s="376"/>
      <c r="X135" s="376"/>
      <c r="Y135" s="275"/>
      <c r="Z135" s="275"/>
      <c r="AA135" s="376"/>
      <c r="AB135" s="376"/>
      <c r="AC135" s="376"/>
      <c r="AD135" s="378"/>
      <c r="AE135" s="18"/>
      <c r="AF135" s="18"/>
      <c r="AG135" s="18"/>
      <c r="AH135" s="18"/>
      <c r="AO135" s="375"/>
      <c r="AP135" s="376"/>
      <c r="AQ135" s="376"/>
      <c r="AR135" s="376"/>
      <c r="AS135" s="376"/>
      <c r="AT135" s="376"/>
      <c r="AU135" s="376"/>
      <c r="AV135" s="378"/>
      <c r="AW135" s="18"/>
      <c r="AX135" s="18"/>
      <c r="AY135" s="18"/>
      <c r="AZ135" s="18"/>
    </row>
    <row r="136" spans="1:52" x14ac:dyDescent="0.3">
      <c r="A136" s="375"/>
      <c r="B136" s="376"/>
      <c r="C136" s="376"/>
      <c r="D136" s="376"/>
      <c r="E136" s="376"/>
      <c r="F136" s="376"/>
      <c r="G136" s="376"/>
      <c r="H136" s="378"/>
      <c r="I136" s="18"/>
      <c r="J136" s="18"/>
      <c r="K136" s="18"/>
      <c r="L136" s="18"/>
      <c r="U136" s="375"/>
      <c r="V136" s="376"/>
      <c r="W136" s="376"/>
      <c r="X136" s="376"/>
      <c r="Y136" s="275"/>
      <c r="Z136" s="275"/>
      <c r="AA136" s="376"/>
      <c r="AB136" s="376"/>
      <c r="AC136" s="376"/>
      <c r="AD136" s="378"/>
      <c r="AE136" s="18"/>
      <c r="AF136" s="18"/>
      <c r="AG136" s="18"/>
      <c r="AH136" s="18"/>
      <c r="AO136" s="375"/>
      <c r="AP136" s="376"/>
      <c r="AQ136" s="376"/>
      <c r="AR136" s="376"/>
      <c r="AS136" s="376"/>
      <c r="AT136" s="376"/>
      <c r="AU136" s="376"/>
      <c r="AV136" s="378"/>
      <c r="AW136" s="18"/>
      <c r="AX136" s="18"/>
      <c r="AY136" s="18"/>
      <c r="AZ136" s="18"/>
    </row>
    <row r="137" spans="1:52" x14ac:dyDescent="0.3">
      <c r="A137" s="375"/>
      <c r="B137" s="376"/>
      <c r="C137" s="376"/>
      <c r="D137" s="376"/>
      <c r="E137" s="376"/>
      <c r="F137" s="376"/>
      <c r="G137" s="376"/>
      <c r="H137" s="378"/>
      <c r="I137" s="18"/>
      <c r="J137" s="18"/>
      <c r="K137" s="18"/>
      <c r="L137" s="18"/>
      <c r="U137" s="375"/>
      <c r="V137" s="376"/>
      <c r="W137" s="376"/>
      <c r="X137" s="376"/>
      <c r="Y137" s="275"/>
      <c r="Z137" s="275"/>
      <c r="AA137" s="376"/>
      <c r="AB137" s="376"/>
      <c r="AC137" s="376"/>
      <c r="AD137" s="378"/>
      <c r="AE137" s="18"/>
      <c r="AF137" s="18"/>
      <c r="AG137" s="18"/>
      <c r="AH137" s="18"/>
      <c r="AO137" s="375"/>
      <c r="AP137" s="376"/>
      <c r="AQ137" s="376"/>
      <c r="AR137" s="376"/>
      <c r="AS137" s="376"/>
      <c r="AT137" s="376"/>
      <c r="AU137" s="376"/>
      <c r="AV137" s="378"/>
      <c r="AW137" s="18"/>
      <c r="AX137" s="18"/>
      <c r="AY137" s="18"/>
      <c r="AZ137" s="18"/>
    </row>
    <row r="138" spans="1:52" x14ac:dyDescent="0.3">
      <c r="A138" s="375"/>
      <c r="B138" s="376"/>
      <c r="C138" s="376"/>
      <c r="D138" s="376"/>
      <c r="E138" s="376"/>
      <c r="F138" s="376"/>
      <c r="G138" s="376"/>
      <c r="H138" s="378"/>
      <c r="I138" s="18"/>
      <c r="J138" s="18"/>
      <c r="K138" s="18"/>
      <c r="L138" s="18"/>
      <c r="U138" s="375"/>
      <c r="V138" s="376"/>
      <c r="W138" s="376"/>
      <c r="X138" s="376"/>
      <c r="Y138" s="275"/>
      <c r="Z138" s="275"/>
      <c r="AA138" s="376"/>
      <c r="AB138" s="376"/>
      <c r="AC138" s="376"/>
      <c r="AD138" s="378"/>
      <c r="AE138" s="18"/>
      <c r="AF138" s="18"/>
      <c r="AG138" s="18"/>
      <c r="AH138" s="18"/>
      <c r="AO138" s="375"/>
      <c r="AP138" s="376"/>
      <c r="AQ138" s="376"/>
      <c r="AR138" s="376"/>
      <c r="AS138" s="376"/>
      <c r="AT138" s="376"/>
      <c r="AU138" s="376"/>
      <c r="AV138" s="378"/>
      <c r="AW138" s="18"/>
      <c r="AX138" s="18"/>
      <c r="AY138" s="18"/>
      <c r="AZ138" s="18"/>
    </row>
    <row r="139" spans="1:52" x14ac:dyDescent="0.3">
      <c r="A139" s="375"/>
      <c r="B139" s="376"/>
      <c r="C139" s="376"/>
      <c r="D139" s="376"/>
      <c r="E139" s="376"/>
      <c r="F139" s="376"/>
      <c r="G139" s="376"/>
      <c r="H139" s="378"/>
      <c r="I139" s="18"/>
      <c r="J139" s="18"/>
      <c r="K139" s="18"/>
      <c r="L139" s="18"/>
      <c r="U139" s="375"/>
      <c r="V139" s="376"/>
      <c r="W139" s="376"/>
      <c r="X139" s="376"/>
      <c r="Y139" s="275"/>
      <c r="Z139" s="275"/>
      <c r="AA139" s="376"/>
      <c r="AB139" s="376"/>
      <c r="AC139" s="376"/>
      <c r="AD139" s="378"/>
      <c r="AE139" s="18"/>
      <c r="AF139" s="18"/>
      <c r="AG139" s="18"/>
      <c r="AH139" s="18"/>
      <c r="AO139" s="375"/>
      <c r="AP139" s="376"/>
      <c r="AQ139" s="376"/>
      <c r="AR139" s="376"/>
      <c r="AS139" s="376"/>
      <c r="AT139" s="376"/>
      <c r="AU139" s="376"/>
      <c r="AV139" s="378"/>
      <c r="AW139" s="18"/>
      <c r="AX139" s="18"/>
      <c r="AY139" s="18"/>
      <c r="AZ139" s="18"/>
    </row>
    <row r="140" spans="1:52" ht="15" thickBot="1" x14ac:dyDescent="0.35">
      <c r="A140" s="380"/>
      <c r="B140" s="381"/>
      <c r="C140" s="381"/>
      <c r="D140" s="381"/>
      <c r="E140" s="381"/>
      <c r="F140" s="381"/>
      <c r="G140" s="381"/>
      <c r="H140" s="382"/>
      <c r="I140" s="217"/>
      <c r="J140" s="218"/>
      <c r="K140" s="218"/>
      <c r="L140" s="218"/>
      <c r="U140" s="380"/>
      <c r="V140" s="381"/>
      <c r="W140" s="381"/>
      <c r="X140" s="381"/>
      <c r="Y140" s="276"/>
      <c r="Z140" s="276"/>
      <c r="AA140" s="381"/>
      <c r="AB140" s="381"/>
      <c r="AC140" s="381"/>
      <c r="AD140" s="382"/>
      <c r="AE140" s="217"/>
      <c r="AF140" s="218"/>
      <c r="AG140" s="218"/>
      <c r="AH140" s="218"/>
      <c r="AO140" s="380"/>
      <c r="AP140" s="381"/>
      <c r="AQ140" s="381"/>
      <c r="AR140" s="381"/>
      <c r="AS140" s="381"/>
      <c r="AT140" s="381"/>
      <c r="AU140" s="381"/>
      <c r="AV140" s="382"/>
      <c r="AW140" s="217"/>
      <c r="AX140" s="218"/>
      <c r="AY140" s="218"/>
      <c r="AZ140" s="218"/>
    </row>
    <row r="141" spans="1:52" x14ac:dyDescent="0.3">
      <c r="A141" s="219"/>
      <c r="B141" s="220"/>
      <c r="C141" s="219"/>
      <c r="D141" s="219"/>
      <c r="E141" s="219"/>
      <c r="F141" s="219"/>
      <c r="G141" s="219"/>
      <c r="H141" s="219"/>
      <c r="I141" s="219"/>
      <c r="J141" s="219"/>
      <c r="K141" s="219"/>
      <c r="L141" s="219"/>
      <c r="U141" s="219"/>
      <c r="V141" s="220"/>
      <c r="W141" s="219"/>
      <c r="X141" s="220"/>
      <c r="Y141" s="219"/>
      <c r="Z141" s="219"/>
      <c r="AA141" s="219"/>
      <c r="AB141" s="219"/>
      <c r="AC141" s="219"/>
      <c r="AD141" s="219"/>
      <c r="AE141" s="219"/>
      <c r="AF141" s="219"/>
      <c r="AG141" s="219"/>
      <c r="AH141" s="219"/>
      <c r="AO141" s="219"/>
      <c r="AP141" s="220"/>
      <c r="AQ141" s="219"/>
      <c r="AR141" s="219"/>
      <c r="AS141" s="219"/>
      <c r="AT141" s="219"/>
      <c r="AU141" s="219"/>
      <c r="AV141" s="219"/>
      <c r="AW141" s="219"/>
      <c r="AX141" s="219"/>
      <c r="AY141" s="219"/>
      <c r="AZ141" s="219"/>
    </row>
    <row r="142" spans="1:52" x14ac:dyDescent="0.3">
      <c r="A142" s="221" t="s">
        <v>63</v>
      </c>
      <c r="B142" s="222"/>
      <c r="C142" s="223"/>
      <c r="D142" s="223"/>
      <c r="E142" s="223"/>
      <c r="F142" s="223"/>
      <c r="G142" s="223"/>
      <c r="H142" s="223"/>
      <c r="I142" s="223"/>
      <c r="J142" s="224" t="s">
        <v>64</v>
      </c>
      <c r="K142" s="223"/>
      <c r="L142" s="223"/>
      <c r="U142" s="221" t="s">
        <v>63</v>
      </c>
      <c r="V142" s="222"/>
      <c r="W142" s="221" t="s">
        <v>63</v>
      </c>
      <c r="X142" s="222"/>
      <c r="Y142" s="223"/>
      <c r="Z142" s="223"/>
      <c r="AA142" s="223"/>
      <c r="AB142" s="223"/>
      <c r="AC142" s="223"/>
      <c r="AD142" s="223"/>
      <c r="AE142" s="223"/>
      <c r="AF142" s="224" t="s">
        <v>64</v>
      </c>
      <c r="AG142" s="223"/>
      <c r="AH142" s="223"/>
      <c r="AO142" s="221" t="s">
        <v>63</v>
      </c>
      <c r="AP142" s="222"/>
      <c r="AQ142" s="223"/>
      <c r="AR142" s="223"/>
      <c r="AS142" s="223"/>
      <c r="AT142" s="223"/>
      <c r="AU142" s="223"/>
      <c r="AV142" s="223"/>
      <c r="AW142" s="223"/>
      <c r="AX142" s="224" t="s">
        <v>64</v>
      </c>
      <c r="AY142" s="223"/>
      <c r="AZ142" s="223"/>
    </row>
    <row r="143" spans="1:52" ht="15.6" x14ac:dyDescent="0.3">
      <c r="A143" s="140" t="s">
        <v>65</v>
      </c>
      <c r="B143" s="225"/>
      <c r="C143" s="226"/>
      <c r="D143" s="226"/>
      <c r="E143" s="226"/>
      <c r="F143" s="226"/>
      <c r="G143" s="225"/>
      <c r="H143" s="227"/>
      <c r="I143" s="226"/>
      <c r="J143" s="228" t="s">
        <v>65</v>
      </c>
      <c r="L143" s="227"/>
      <c r="U143" s="140" t="s">
        <v>65</v>
      </c>
      <c r="V143" s="225"/>
      <c r="W143" s="140" t="s">
        <v>65</v>
      </c>
      <c r="X143" s="225"/>
      <c r="Y143" s="226"/>
      <c r="Z143" s="226"/>
      <c r="AA143" s="226"/>
      <c r="AB143" s="226"/>
      <c r="AC143" s="225"/>
      <c r="AD143" s="227"/>
      <c r="AE143" s="226"/>
      <c r="AF143" s="228" t="s">
        <v>65</v>
      </c>
      <c r="AH143" s="227"/>
      <c r="AO143" s="140" t="s">
        <v>65</v>
      </c>
      <c r="AP143" s="225"/>
      <c r="AQ143" s="226"/>
      <c r="AR143" s="226"/>
      <c r="AS143" s="226"/>
      <c r="AT143" s="226"/>
      <c r="AU143" s="225"/>
      <c r="AV143" s="227"/>
      <c r="AW143" s="226"/>
      <c r="AX143" s="228" t="s">
        <v>65</v>
      </c>
      <c r="AZ143" s="227"/>
    </row>
    <row r="144" spans="1:52" ht="15.6" customHeight="1" x14ac:dyDescent="0.3">
      <c r="A144" s="366" t="str">
        <f>IF(L97&gt;J121,"","ERREUR ! Le montant des acomptes payés dépasse la valeur du marché" )</f>
        <v>ERREUR ! Le montant des acomptes payés dépasse la valeur du marché</v>
      </c>
      <c r="B144" s="366"/>
      <c r="C144" s="366"/>
      <c r="D144" s="366"/>
      <c r="E144" s="366"/>
      <c r="F144" s="366"/>
      <c r="G144" s="366"/>
      <c r="H144" s="366"/>
      <c r="I144" s="366"/>
      <c r="J144" s="366"/>
      <c r="K144" s="366"/>
      <c r="L144" s="366"/>
      <c r="U144" s="366" t="str">
        <f>IF(AF97&gt;AD121,"","ERREUR ! Le montant des acomptes payés dépasse la valeur du marché" )</f>
        <v/>
      </c>
      <c r="V144" s="366"/>
      <c r="W144" s="366"/>
      <c r="X144" s="366"/>
      <c r="Y144" s="366"/>
      <c r="Z144" s="366"/>
      <c r="AA144" s="366"/>
      <c r="AB144" s="366"/>
      <c r="AC144" s="366"/>
      <c r="AD144" s="366"/>
      <c r="AE144" s="366"/>
      <c r="AF144" s="366"/>
      <c r="AG144"/>
      <c r="AH144"/>
      <c r="AO144" s="366" t="str">
        <f>IF(AZ97&gt;AX121,"","ERREUR ! Le montant des acomptes payés dépasse la valeur du marché" )</f>
        <v>ERREUR ! Le montant des acomptes payés dépasse la valeur du marché</v>
      </c>
      <c r="AP144" s="366"/>
      <c r="AQ144" s="366"/>
      <c r="AR144" s="366"/>
      <c r="AS144" s="366"/>
      <c r="AT144" s="366"/>
      <c r="AU144" s="366"/>
      <c r="AV144" s="366"/>
      <c r="AW144" s="366"/>
      <c r="AX144" s="366"/>
      <c r="AY144" s="366"/>
      <c r="AZ144" s="366"/>
    </row>
    <row r="145" spans="1:52" ht="15.6" x14ac:dyDescent="0.3">
      <c r="A145" s="367" t="str">
        <f>IF(J122&gt;L93,"ERREUR ! La part de paiement XXX dépasse la part prévue","")</f>
        <v/>
      </c>
      <c r="B145" s="367"/>
      <c r="C145" s="367"/>
      <c r="D145" s="367"/>
      <c r="E145" s="367"/>
      <c r="F145" s="367"/>
      <c r="G145" s="367"/>
      <c r="H145" s="367"/>
      <c r="I145" s="367"/>
      <c r="J145" s="367"/>
      <c r="K145" s="367"/>
      <c r="L145" s="367"/>
      <c r="U145" s="367" t="str">
        <f>IF(AD122&gt;AF93,"ERREUR ! La part de paiement XXX dépasse la part prévue","")</f>
        <v/>
      </c>
      <c r="V145" s="367"/>
      <c r="W145" s="367"/>
      <c r="X145" s="367"/>
      <c r="Y145" s="367"/>
      <c r="Z145" s="367"/>
      <c r="AA145" s="367"/>
      <c r="AB145" s="367"/>
      <c r="AC145" s="367"/>
      <c r="AD145" s="367"/>
      <c r="AE145" s="367"/>
      <c r="AF145" s="367"/>
      <c r="AG145"/>
      <c r="AH145"/>
      <c r="AO145" s="367" t="str">
        <f>IF(AX122&gt;AZ93,"ERREUR ! La part de paiement XXX dépasse la part prévue","")</f>
        <v/>
      </c>
      <c r="AP145" s="367"/>
      <c r="AQ145" s="367"/>
      <c r="AR145" s="367"/>
      <c r="AS145" s="367"/>
      <c r="AT145" s="367"/>
      <c r="AU145" s="367"/>
      <c r="AV145" s="367"/>
      <c r="AW145" s="367"/>
      <c r="AX145" s="367"/>
      <c r="AY145" s="367"/>
      <c r="AZ145" s="367"/>
    </row>
    <row r="149" spans="1:52" ht="15.6" x14ac:dyDescent="0.3">
      <c r="A149" s="364" t="str">
        <f>IF((J123&lt;=(L97-L93)),"","ERREUR!! Acompte supérieur au marché!")</f>
        <v/>
      </c>
      <c r="B149" s="364"/>
      <c r="C149" s="364"/>
      <c r="D149" s="364"/>
      <c r="E149" s="364"/>
      <c r="F149" s="364"/>
      <c r="G149" s="364"/>
      <c r="H149" s="364"/>
      <c r="I149" s="229"/>
      <c r="J149" s="229"/>
      <c r="K149" s="229"/>
      <c r="L149" s="229"/>
      <c r="U149" s="364" t="e">
        <f>IF((AD123&lt;=(AF97-AF93)),"","ERREUR!! Acompte supérieur au marché!")</f>
        <v>#VALUE!</v>
      </c>
      <c r="V149" s="364"/>
      <c r="W149" s="364"/>
      <c r="X149" s="364"/>
      <c r="Y149" s="364"/>
      <c r="Z149" s="364"/>
      <c r="AA149" s="364"/>
      <c r="AB149" s="364"/>
      <c r="AC149" s="229"/>
      <c r="AD149" s="229"/>
      <c r="AE149" s="229"/>
      <c r="AF149" s="229"/>
      <c r="AG149" s="229"/>
      <c r="AH149" s="229"/>
      <c r="AO149" s="364" t="str">
        <f>IF((AX123&lt;=(AZ97-AZ93)),"","ERREUR!! Acompte supérieur au marché!")</f>
        <v/>
      </c>
      <c r="AP149" s="364"/>
      <c r="AQ149" s="364"/>
      <c r="AR149" s="364"/>
      <c r="AS149" s="364"/>
      <c r="AT149" s="364"/>
      <c r="AU149" s="364"/>
      <c r="AV149" s="364"/>
      <c r="AW149" s="229"/>
      <c r="AX149" s="229"/>
      <c r="AY149" s="229"/>
      <c r="AZ149" s="229"/>
    </row>
    <row r="150" spans="1:52" ht="15.6" x14ac:dyDescent="0.3">
      <c r="A150" s="364" t="str">
        <f>IF((E121=K121),"","ERREUR!! Total acomptes perçus différent du total situation valeur de base")</f>
        <v/>
      </c>
      <c r="B150" s="364"/>
      <c r="C150" s="364"/>
      <c r="D150" s="364"/>
      <c r="E150" s="364"/>
      <c r="F150" s="364"/>
      <c r="G150" s="364"/>
      <c r="H150" s="364"/>
      <c r="I150" s="229"/>
      <c r="J150" s="229"/>
      <c r="K150" s="229"/>
      <c r="L150" s="229"/>
      <c r="U150" s="364" t="e">
        <f>IF((Y121=AE121),"","ERREUR!! Total acomptes perçus différent du total situation valeur de base")</f>
        <v>#VALUE!</v>
      </c>
      <c r="V150" s="364"/>
      <c r="W150" s="364"/>
      <c r="X150" s="364"/>
      <c r="Y150" s="364"/>
      <c r="Z150" s="364"/>
      <c r="AA150" s="364"/>
      <c r="AB150" s="364"/>
      <c r="AC150" s="229"/>
      <c r="AD150" s="229"/>
      <c r="AE150" s="229"/>
      <c r="AF150" s="229"/>
      <c r="AG150" s="229"/>
      <c r="AH150" s="229"/>
      <c r="AO150" s="364" t="str">
        <f>IF((AS121=AY121),"","ERREUR!! Total acomptes perçus différent du total situation valeur de base")</f>
        <v/>
      </c>
      <c r="AP150" s="364"/>
      <c r="AQ150" s="364"/>
      <c r="AR150" s="364"/>
      <c r="AS150" s="364"/>
      <c r="AT150" s="364"/>
      <c r="AU150" s="364"/>
      <c r="AV150" s="364"/>
      <c r="AW150" s="229"/>
      <c r="AX150" s="229"/>
      <c r="AY150" s="229"/>
      <c r="AZ150" s="229"/>
    </row>
    <row r="151" spans="1:52" ht="15.6" x14ac:dyDescent="0.3">
      <c r="A151" s="364" t="str">
        <f>IF(I109="oui",(IF(E124&lt;=J58*0.95,"","ERREUR!! Total HT supérieur au montant objectif DGD - retenue de garantie")),"")</f>
        <v/>
      </c>
      <c r="B151" s="364"/>
      <c r="C151" s="364"/>
      <c r="D151" s="364"/>
      <c r="E151" s="364"/>
      <c r="F151" s="364"/>
      <c r="G151" s="364"/>
      <c r="H151" s="364"/>
      <c r="I151" s="364"/>
      <c r="J151" s="364"/>
      <c r="K151" s="229"/>
      <c r="L151" s="229"/>
      <c r="U151" s="364" t="str">
        <f>IF(AC109="oui",(IF(Y124&lt;=AD58*0.95,"","ERREUR!! Total HT supérieur au montant objectif DGD - retenue de garantie")),"")</f>
        <v/>
      </c>
      <c r="V151" s="364"/>
      <c r="W151" s="364"/>
      <c r="X151" s="364"/>
      <c r="Y151" s="364"/>
      <c r="Z151" s="364"/>
      <c r="AA151" s="364"/>
      <c r="AB151" s="364"/>
      <c r="AC151" s="364"/>
      <c r="AD151" s="364"/>
      <c r="AE151" s="229"/>
      <c r="AF151" s="229"/>
      <c r="AG151" s="229"/>
      <c r="AH151" s="229"/>
      <c r="AO151" s="364" t="str">
        <f>IF(AW109="oui",(IF(AS124&lt;=AX58*0.95,"","ERREUR!! Total HT supérieur au montant objectif DGD - retenue de garantie")),"")</f>
        <v/>
      </c>
      <c r="AP151" s="364"/>
      <c r="AQ151" s="364"/>
      <c r="AR151" s="364"/>
      <c r="AS151" s="364"/>
      <c r="AT151" s="364"/>
      <c r="AU151" s="364"/>
      <c r="AV151" s="364"/>
      <c r="AW151" s="364"/>
      <c r="AX151" s="364"/>
      <c r="AY151" s="229"/>
      <c r="AZ151" s="229"/>
    </row>
    <row r="152" spans="1:52" ht="15.6" x14ac:dyDescent="0.3">
      <c r="A152" s="364" t="str">
        <f>IF((J122&lt;=L93),"","ERREUR!! Montant cumulé paiement direct supérieur au montant prévu!")</f>
        <v/>
      </c>
      <c r="B152" s="364"/>
      <c r="C152" s="364"/>
      <c r="D152" s="364"/>
      <c r="E152" s="364"/>
      <c r="F152" s="364"/>
      <c r="G152" s="364"/>
      <c r="H152" s="364"/>
      <c r="I152" s="229"/>
      <c r="J152" s="229"/>
      <c r="K152" s="229"/>
      <c r="L152" s="229"/>
      <c r="U152" s="364" t="str">
        <f>IF((AD122&lt;=AF93),"","ERREUR!! Montant cumulé paiement direct supérieur au montant prévu!")</f>
        <v/>
      </c>
      <c r="V152" s="364"/>
      <c r="W152" s="364"/>
      <c r="X152" s="364"/>
      <c r="Y152" s="364"/>
      <c r="Z152" s="364"/>
      <c r="AA152" s="364"/>
      <c r="AB152" s="364"/>
      <c r="AC152" s="229"/>
      <c r="AD152" s="229"/>
      <c r="AE152" s="229"/>
      <c r="AF152" s="229"/>
      <c r="AG152" s="229"/>
      <c r="AH152" s="229"/>
      <c r="AO152" s="364" t="str">
        <f>IF((AX122&lt;=AZ93),"","ERREUR!! Montant cumulé paiement direct supérieur au montant prévu!")</f>
        <v/>
      </c>
      <c r="AP152" s="364"/>
      <c r="AQ152" s="364"/>
      <c r="AR152" s="364"/>
      <c r="AS152" s="364"/>
      <c r="AT152" s="364"/>
      <c r="AU152" s="364"/>
      <c r="AV152" s="364"/>
      <c r="AW152" s="229"/>
      <c r="AX152" s="229"/>
      <c r="AY152" s="229"/>
      <c r="AZ152" s="229"/>
    </row>
    <row r="153" spans="1:52" ht="15.6" x14ac:dyDescent="0.3">
      <c r="A153" s="364" t="str">
        <f>IF(I109="NON",(IF(E124&lt;J58*0.9,"","ERREUR!! Total HT supérieur au montant objectif DGD-retenue gestion marché")),"")</f>
        <v/>
      </c>
      <c r="B153" s="364"/>
      <c r="C153" s="364"/>
      <c r="D153" s="364"/>
      <c r="E153" s="364"/>
      <c r="F153" s="364"/>
      <c r="G153" s="364"/>
      <c r="H153" s="364"/>
      <c r="I153" s="364"/>
      <c r="J153" s="364"/>
      <c r="K153" s="230"/>
      <c r="L153" s="230"/>
      <c r="U153" s="364" t="str">
        <f>IF(AC109="NON",(IF(Y124&lt;AD58*0.9,"","ERREUR!! Total HT supérieur au montant objectif DGD-retenue gestion marché")),"")</f>
        <v/>
      </c>
      <c r="V153" s="364"/>
      <c r="W153" s="364"/>
      <c r="X153" s="364"/>
      <c r="Y153" s="364"/>
      <c r="Z153" s="364"/>
      <c r="AA153" s="364"/>
      <c r="AB153" s="364"/>
      <c r="AC153" s="364"/>
      <c r="AD153" s="364"/>
      <c r="AE153" s="230"/>
      <c r="AF153" s="230"/>
      <c r="AG153" s="230"/>
      <c r="AH153" s="230"/>
      <c r="AO153" s="364" t="str">
        <f>IF(AW109="NON",(IF(AS124&lt;AX58*0.9,"","ERREUR!! Total HT supérieur au montant objectif DGD-retenue gestion marché")),"")</f>
        <v/>
      </c>
      <c r="AP153" s="364"/>
      <c r="AQ153" s="364"/>
      <c r="AR153" s="364"/>
      <c r="AS153" s="364"/>
      <c r="AT153" s="364"/>
      <c r="AU153" s="364"/>
      <c r="AV153" s="364"/>
      <c r="AW153" s="364"/>
      <c r="AX153" s="364"/>
      <c r="AY153" s="230"/>
      <c r="AZ153" s="230"/>
    </row>
    <row r="154" spans="1:52" ht="15.6" x14ac:dyDescent="0.3">
      <c r="A154" s="365" t="str">
        <f>IF((J102&lt;=L96),"","ERREUR!! Montant avancement travaux avenants supérieur au montant total des avenants!")</f>
        <v/>
      </c>
      <c r="B154" s="365"/>
      <c r="C154" s="365"/>
      <c r="D154" s="365"/>
      <c r="E154" s="365"/>
      <c r="F154" s="365"/>
      <c r="G154" s="365"/>
      <c r="H154" s="365"/>
      <c r="I154" s="365"/>
      <c r="J154" s="365"/>
      <c r="K154" s="365"/>
      <c r="L154" s="365"/>
      <c r="U154" s="365" t="str">
        <f>IF((AD102&lt;=AF96),"","ERREUR!! Montant avancement travaux avenants supérieur au montant total des avenants!")</f>
        <v/>
      </c>
      <c r="V154" s="365"/>
      <c r="W154" s="365"/>
      <c r="X154" s="365"/>
      <c r="Y154" s="365"/>
      <c r="Z154" s="365"/>
      <c r="AA154" s="365"/>
      <c r="AB154" s="365"/>
      <c r="AC154" s="365"/>
      <c r="AD154" s="365"/>
      <c r="AE154" s="365"/>
      <c r="AF154" s="365"/>
      <c r="AG154"/>
      <c r="AH154"/>
      <c r="AO154" s="365" t="str">
        <f>IF((AX102&lt;=AZ96),"","ERREUR!! Montant avancement travaux avenants supérieur au montant total des avenants!")</f>
        <v/>
      </c>
      <c r="AP154" s="365"/>
      <c r="AQ154" s="365"/>
      <c r="AR154" s="365"/>
      <c r="AS154" s="365"/>
      <c r="AT154" s="365"/>
      <c r="AU154" s="365"/>
      <c r="AV154" s="365"/>
      <c r="AW154" s="365"/>
      <c r="AX154" s="365"/>
      <c r="AY154" s="365"/>
      <c r="AZ154" s="365"/>
    </row>
  </sheetData>
  <sheetProtection pivotTables="0"/>
  <protectedRanges>
    <protectedRange sqref="A21:K22 A29:I31 K39 K47:K55 J23:K38 U21:AG22 U29:AE31 AG39 AG47:AG55 AF23:AG38 AO21:AY22 AO29:AW31 AY39 AY47:AY55 AX23:AY38" name="Plage1_1"/>
    <protectedRange sqref="A39:J39 A23:I28 A32:I38 U39:AF39 U23:AE28 U32:AE38 AO39:AX39 AO23:AW28 AO32:AW38" name="Plage2_1"/>
    <protectedRange sqref="A47:J54 U47:AF54 AO47:AX54" name="Plage3_1"/>
    <protectedRange sqref="C87 Y87 AQ87" name="Plage5_1"/>
    <protectedRange sqref="D95:D96 I86 Z95:Z96 AE86 AR95:AR96 AW86" name="Plage6_1"/>
    <protectedRange sqref="B101:B119 E120 C101:E117 V101:V119 X101:X119 AA120 Y101:AA117 AP101:AP119 AS120 AQ101:AS117" name="Plage7_1"/>
    <protectedRange sqref="J101:J102 AF101:AF102 AX101:AX102" name="Plage8_1"/>
  </protectedRanges>
  <mergeCells count="365">
    <mergeCell ref="AX7:AY7"/>
    <mergeCell ref="A8:B8"/>
    <mergeCell ref="C8:G8"/>
    <mergeCell ref="H8:I8"/>
    <mergeCell ref="J8:K8"/>
    <mergeCell ref="U8:V8"/>
    <mergeCell ref="W8:X8"/>
    <mergeCell ref="Y8:AC8"/>
    <mergeCell ref="AD8:AE8"/>
    <mergeCell ref="AF8:AG8"/>
    <mergeCell ref="Y7:AC7"/>
    <mergeCell ref="AD7:AE7"/>
    <mergeCell ref="AF7:AG7"/>
    <mergeCell ref="AO7:AP7"/>
    <mergeCell ref="AQ7:AU7"/>
    <mergeCell ref="AV7:AW7"/>
    <mergeCell ref="A7:B7"/>
    <mergeCell ref="C7:G7"/>
    <mergeCell ref="H7:I7"/>
    <mergeCell ref="J7:K7"/>
    <mergeCell ref="U7:V7"/>
    <mergeCell ref="W7:X7"/>
    <mergeCell ref="AX9:AY9"/>
    <mergeCell ref="A10:B10"/>
    <mergeCell ref="E10:I10"/>
    <mergeCell ref="U10:V10"/>
    <mergeCell ref="W10:X10"/>
    <mergeCell ref="AA10:AE10"/>
    <mergeCell ref="AO10:AP10"/>
    <mergeCell ref="AS10:AW10"/>
    <mergeCell ref="AO8:AP8"/>
    <mergeCell ref="AQ8:AU8"/>
    <mergeCell ref="AV8:AW8"/>
    <mergeCell ref="AX8:AY8"/>
    <mergeCell ref="A9:B9"/>
    <mergeCell ref="J9:K9"/>
    <mergeCell ref="U9:V9"/>
    <mergeCell ref="W9:X9"/>
    <mergeCell ref="AF9:AG9"/>
    <mergeCell ref="AO9:AP9"/>
    <mergeCell ref="A12:K12"/>
    <mergeCell ref="U12:AE12"/>
    <mergeCell ref="AO12:AY12"/>
    <mergeCell ref="E16:G16"/>
    <mergeCell ref="H16:I16"/>
    <mergeCell ref="J16:K16"/>
    <mergeCell ref="AA16:AC16"/>
    <mergeCell ref="AD16:AE16"/>
    <mergeCell ref="AF16:AG16"/>
    <mergeCell ref="AS16:AU16"/>
    <mergeCell ref="AV16:AW16"/>
    <mergeCell ref="AX16:AY16"/>
    <mergeCell ref="E18:G18"/>
    <mergeCell ref="H18:I18"/>
    <mergeCell ref="J18:K18"/>
    <mergeCell ref="AA18:AC18"/>
    <mergeCell ref="AD18:AE18"/>
    <mergeCell ref="AF18:AG18"/>
    <mergeCell ref="AS18:AU18"/>
    <mergeCell ref="AV18:AW18"/>
    <mergeCell ref="AX18:AY18"/>
    <mergeCell ref="E20:G20"/>
    <mergeCell ref="H20:I20"/>
    <mergeCell ref="J20:K20"/>
    <mergeCell ref="AA20:AC20"/>
    <mergeCell ref="AD20:AE20"/>
    <mergeCell ref="AF20:AG20"/>
    <mergeCell ref="AS20:AU20"/>
    <mergeCell ref="AV20:AW20"/>
    <mergeCell ref="AX20:AY20"/>
    <mergeCell ref="AX21:AY21"/>
    <mergeCell ref="E22:G22"/>
    <mergeCell ref="H22:I22"/>
    <mergeCell ref="J22:K22"/>
    <mergeCell ref="AA22:AC22"/>
    <mergeCell ref="AD22:AE22"/>
    <mergeCell ref="AF22:AG22"/>
    <mergeCell ref="AS22:AU22"/>
    <mergeCell ref="E21:G21"/>
    <mergeCell ref="H21:I21"/>
    <mergeCell ref="J21:K21"/>
    <mergeCell ref="AA21:AC21"/>
    <mergeCell ref="AD21:AE21"/>
    <mergeCell ref="AF21:AG21"/>
    <mergeCell ref="E23:G23"/>
    <mergeCell ref="H23:I23"/>
    <mergeCell ref="J23:K23"/>
    <mergeCell ref="AA23:AC23"/>
    <mergeCell ref="AD23:AE23"/>
    <mergeCell ref="AF23:AG23"/>
    <mergeCell ref="AS23:AU23"/>
    <mergeCell ref="AV23:AW23"/>
    <mergeCell ref="AS21:AU21"/>
    <mergeCell ref="AV21:AW21"/>
    <mergeCell ref="AX23:AY23"/>
    <mergeCell ref="H24:I24"/>
    <mergeCell ref="J24:K24"/>
    <mergeCell ref="AD24:AE24"/>
    <mergeCell ref="AF24:AG24"/>
    <mergeCell ref="AV24:AW24"/>
    <mergeCell ref="AX24:AY24"/>
    <mergeCell ref="AV22:AW22"/>
    <mergeCell ref="AX22:AY22"/>
    <mergeCell ref="H26:I26"/>
    <mergeCell ref="J26:K26"/>
    <mergeCell ref="AD26:AE26"/>
    <mergeCell ref="AF26:AG26"/>
    <mergeCell ref="AV26:AW26"/>
    <mergeCell ref="AX26:AY26"/>
    <mergeCell ref="H25:I25"/>
    <mergeCell ref="J25:K25"/>
    <mergeCell ref="AD25:AE25"/>
    <mergeCell ref="AF25:AG25"/>
    <mergeCell ref="AV25:AW25"/>
    <mergeCell ref="AX25:AY25"/>
    <mergeCell ref="H28:I28"/>
    <mergeCell ref="J28:K28"/>
    <mergeCell ref="AD28:AE28"/>
    <mergeCell ref="AF28:AG28"/>
    <mergeCell ref="AV28:AW28"/>
    <mergeCell ref="AX28:AY28"/>
    <mergeCell ref="H27:I27"/>
    <mergeCell ref="J27:K27"/>
    <mergeCell ref="AD27:AE27"/>
    <mergeCell ref="AF27:AG27"/>
    <mergeCell ref="AV27:AW27"/>
    <mergeCell ref="AX27:AY27"/>
    <mergeCell ref="AS29:AU29"/>
    <mergeCell ref="AV29:AW29"/>
    <mergeCell ref="AX29:AY29"/>
    <mergeCell ref="E30:G30"/>
    <mergeCell ref="H30:I30"/>
    <mergeCell ref="J30:K30"/>
    <mergeCell ref="AA30:AC30"/>
    <mergeCell ref="AD30:AE30"/>
    <mergeCell ref="AF30:AG30"/>
    <mergeCell ref="AS30:AU30"/>
    <mergeCell ref="E29:G29"/>
    <mergeCell ref="H29:I29"/>
    <mergeCell ref="J29:K29"/>
    <mergeCell ref="AA29:AC29"/>
    <mergeCell ref="AD29:AE29"/>
    <mergeCell ref="AF29:AG29"/>
    <mergeCell ref="AV30:AW30"/>
    <mergeCell ref="AX30:AY30"/>
    <mergeCell ref="E31:G31"/>
    <mergeCell ref="H31:I31"/>
    <mergeCell ref="J31:K31"/>
    <mergeCell ref="AA31:AC31"/>
    <mergeCell ref="AD31:AE31"/>
    <mergeCell ref="AF31:AG31"/>
    <mergeCell ref="AS31:AU31"/>
    <mergeCell ref="AV31:AW31"/>
    <mergeCell ref="AX31:AY31"/>
    <mergeCell ref="E32:G32"/>
    <mergeCell ref="H32:I32"/>
    <mergeCell ref="J32:K32"/>
    <mergeCell ref="AA32:AC32"/>
    <mergeCell ref="AD32:AE32"/>
    <mergeCell ref="AF32:AG32"/>
    <mergeCell ref="AS32:AU32"/>
    <mergeCell ref="AV32:AW32"/>
    <mergeCell ref="AX32:AY32"/>
    <mergeCell ref="AS33:AU33"/>
    <mergeCell ref="AV33:AW33"/>
    <mergeCell ref="AX33:AY33"/>
    <mergeCell ref="E34:G34"/>
    <mergeCell ref="H34:I34"/>
    <mergeCell ref="J34:K34"/>
    <mergeCell ref="AA34:AC34"/>
    <mergeCell ref="AD34:AE34"/>
    <mergeCell ref="AF34:AG34"/>
    <mergeCell ref="AS34:AU34"/>
    <mergeCell ref="E33:G33"/>
    <mergeCell ref="H33:I33"/>
    <mergeCell ref="J33:K33"/>
    <mergeCell ref="AA33:AC33"/>
    <mergeCell ref="AD33:AE33"/>
    <mergeCell ref="AF33:AG33"/>
    <mergeCell ref="AV34:AW34"/>
    <mergeCell ref="AX34:AY34"/>
    <mergeCell ref="E35:G35"/>
    <mergeCell ref="H35:I35"/>
    <mergeCell ref="J35:K35"/>
    <mergeCell ref="AA35:AC35"/>
    <mergeCell ref="AD35:AE35"/>
    <mergeCell ref="AF35:AG35"/>
    <mergeCell ref="AS35:AU35"/>
    <mergeCell ref="AV35:AW35"/>
    <mergeCell ref="AX35:AY35"/>
    <mergeCell ref="E36:G36"/>
    <mergeCell ref="H36:I36"/>
    <mergeCell ref="J36:K36"/>
    <mergeCell ref="AA36:AC36"/>
    <mergeCell ref="AD36:AE36"/>
    <mergeCell ref="AF36:AG36"/>
    <mergeCell ref="AS36:AU36"/>
    <mergeCell ref="AV36:AW36"/>
    <mergeCell ref="AX36:AY36"/>
    <mergeCell ref="E38:G38"/>
    <mergeCell ref="H38:I38"/>
    <mergeCell ref="J38:K38"/>
    <mergeCell ref="AA38:AC38"/>
    <mergeCell ref="AD38:AE38"/>
    <mergeCell ref="AF38:AG38"/>
    <mergeCell ref="AS38:AU38"/>
    <mergeCell ref="E37:G37"/>
    <mergeCell ref="H37:I37"/>
    <mergeCell ref="J37:K37"/>
    <mergeCell ref="AA37:AC37"/>
    <mergeCell ref="AD37:AE37"/>
    <mergeCell ref="AF37:AG37"/>
    <mergeCell ref="AV38:AW38"/>
    <mergeCell ref="AX38:AY38"/>
    <mergeCell ref="H39:I39"/>
    <mergeCell ref="J39:K39"/>
    <mergeCell ref="AD39:AE39"/>
    <mergeCell ref="AF39:AG39"/>
    <mergeCell ref="AV39:AW39"/>
    <mergeCell ref="AX39:AY39"/>
    <mergeCell ref="AS37:AU37"/>
    <mergeCell ref="AV37:AW37"/>
    <mergeCell ref="AX37:AY37"/>
    <mergeCell ref="AS40:AU40"/>
    <mergeCell ref="AV40:AW40"/>
    <mergeCell ref="AX40:AY40"/>
    <mergeCell ref="D58:I58"/>
    <mergeCell ref="J58:K58"/>
    <mergeCell ref="Z58:AE58"/>
    <mergeCell ref="AF58:AG58"/>
    <mergeCell ref="AR58:AW58"/>
    <mergeCell ref="AX58:AY58"/>
    <mergeCell ref="E40:G40"/>
    <mergeCell ref="H40:I40"/>
    <mergeCell ref="J40:K40"/>
    <mergeCell ref="AA40:AC40"/>
    <mergeCell ref="AD40:AE40"/>
    <mergeCell ref="AF40:AG40"/>
    <mergeCell ref="A59:K59"/>
    <mergeCell ref="U59:AE59"/>
    <mergeCell ref="AO59:AY59"/>
    <mergeCell ref="H61:L63"/>
    <mergeCell ref="AD61:AH63"/>
    <mergeCell ref="AV61:AZ63"/>
    <mergeCell ref="C62:D62"/>
    <mergeCell ref="Y62:Z62"/>
    <mergeCell ref="AQ62:AR62"/>
    <mergeCell ref="C63:D63"/>
    <mergeCell ref="AY77:AZ77"/>
    <mergeCell ref="K78:L78"/>
    <mergeCell ref="AG78:AH78"/>
    <mergeCell ref="AY78:AZ78"/>
    <mergeCell ref="A81:L81"/>
    <mergeCell ref="U81:AF81"/>
    <mergeCell ref="AO81:AZ81"/>
    <mergeCell ref="Y63:Z63"/>
    <mergeCell ref="AQ63:AR63"/>
    <mergeCell ref="H67:L70"/>
    <mergeCell ref="AD67:AH70"/>
    <mergeCell ref="AV67:AZ70"/>
    <mergeCell ref="I77:J77"/>
    <mergeCell ref="K77:L77"/>
    <mergeCell ref="AE77:AF77"/>
    <mergeCell ref="AG77:AH77"/>
    <mergeCell ref="AW77:AX77"/>
    <mergeCell ref="A86:B86"/>
    <mergeCell ref="U86:V86"/>
    <mergeCell ref="W86:X86"/>
    <mergeCell ref="AO86:AP86"/>
    <mergeCell ref="A87:B87"/>
    <mergeCell ref="U87:V87"/>
    <mergeCell ref="W87:X87"/>
    <mergeCell ref="AO87:AP87"/>
    <mergeCell ref="A82:L82"/>
    <mergeCell ref="U82:AF82"/>
    <mergeCell ref="AO82:AZ82"/>
    <mergeCell ref="A83:L83"/>
    <mergeCell ref="U83:AF83"/>
    <mergeCell ref="AO83:AZ83"/>
    <mergeCell ref="AX93:AY93"/>
    <mergeCell ref="B95:C95"/>
    <mergeCell ref="D95:E95"/>
    <mergeCell ref="V95:W95"/>
    <mergeCell ref="X95:Y95"/>
    <mergeCell ref="Z95:AA95"/>
    <mergeCell ref="AP95:AQ95"/>
    <mergeCell ref="A88:B88"/>
    <mergeCell ref="U88:V88"/>
    <mergeCell ref="W88:X88"/>
    <mergeCell ref="AO88:AP88"/>
    <mergeCell ref="C92:E92"/>
    <mergeCell ref="Y92:AA92"/>
    <mergeCell ref="AU97:AU98"/>
    <mergeCell ref="A99:E99"/>
    <mergeCell ref="F99:I100"/>
    <mergeCell ref="U99:Y99"/>
    <mergeCell ref="AB99:AE100"/>
    <mergeCell ref="AO99:AS99"/>
    <mergeCell ref="AT99:AW100"/>
    <mergeCell ref="AQ92:AS92"/>
    <mergeCell ref="J93:K93"/>
    <mergeCell ref="AF93:AG93"/>
    <mergeCell ref="A121:D121"/>
    <mergeCell ref="U121:X121"/>
    <mergeCell ref="AO121:AR121"/>
    <mergeCell ref="A122:D122"/>
    <mergeCell ref="U122:X122"/>
    <mergeCell ref="AO122:AR122"/>
    <mergeCell ref="AR95:AS95"/>
    <mergeCell ref="G97:G98"/>
    <mergeCell ref="AC97:AC98"/>
    <mergeCell ref="AU124:AW124"/>
    <mergeCell ref="A125:D125"/>
    <mergeCell ref="G125:I125"/>
    <mergeCell ref="U125:X125"/>
    <mergeCell ref="AC125:AE125"/>
    <mergeCell ref="AO125:AR125"/>
    <mergeCell ref="AU125:AW125"/>
    <mergeCell ref="A123:D123"/>
    <mergeCell ref="U123:X123"/>
    <mergeCell ref="AO123:AR123"/>
    <mergeCell ref="A124:D124"/>
    <mergeCell ref="G124:I124"/>
    <mergeCell ref="U124:X124"/>
    <mergeCell ref="AC124:AE124"/>
    <mergeCell ref="AO124:AR124"/>
    <mergeCell ref="AZ133:AZ134"/>
    <mergeCell ref="A134:D140"/>
    <mergeCell ref="E134:H140"/>
    <mergeCell ref="U134:X140"/>
    <mergeCell ref="AA134:AD140"/>
    <mergeCell ref="AO134:AR140"/>
    <mergeCell ref="AS134:AV140"/>
    <mergeCell ref="A127:D133"/>
    <mergeCell ref="E127:H133"/>
    <mergeCell ref="U127:X133"/>
    <mergeCell ref="AA127:AD133"/>
    <mergeCell ref="AO127:AR133"/>
    <mergeCell ref="AS127:AV133"/>
    <mergeCell ref="L133:L134"/>
    <mergeCell ref="AH133:AH134"/>
    <mergeCell ref="A149:H149"/>
    <mergeCell ref="U149:AB149"/>
    <mergeCell ref="AO149:AV149"/>
    <mergeCell ref="A150:H150"/>
    <mergeCell ref="U150:AB150"/>
    <mergeCell ref="AO150:AV150"/>
    <mergeCell ref="A144:L144"/>
    <mergeCell ref="U144:AF144"/>
    <mergeCell ref="AO144:AZ144"/>
    <mergeCell ref="A145:L145"/>
    <mergeCell ref="U145:AF145"/>
    <mergeCell ref="AO145:AZ145"/>
    <mergeCell ref="A153:J153"/>
    <mergeCell ref="U153:AD153"/>
    <mergeCell ref="AO153:AX153"/>
    <mergeCell ref="A154:L154"/>
    <mergeCell ref="U154:AF154"/>
    <mergeCell ref="AO154:AZ154"/>
    <mergeCell ref="A151:J151"/>
    <mergeCell ref="U151:AD151"/>
    <mergeCell ref="AO151:AX151"/>
    <mergeCell ref="A152:H152"/>
    <mergeCell ref="U152:AB152"/>
    <mergeCell ref="AO152:AV152"/>
  </mergeCells>
  <conditionalFormatting sqref="J122">
    <cfRule type="cellIs" dxfId="135" priority="63" stopIfTrue="1" operator="greaterThan">
      <formula>$J$122</formula>
    </cfRule>
  </conditionalFormatting>
  <conditionalFormatting sqref="L93">
    <cfRule type="containsBlanks" dxfId="134" priority="64" stopIfTrue="1">
      <formula>LEN(TRIM(L93))=0</formula>
    </cfRule>
  </conditionalFormatting>
  <conditionalFormatting sqref="A144:B144">
    <cfRule type="expression" dxfId="133" priority="62" stopIfTrue="1">
      <formula>J121&gt;L97</formula>
    </cfRule>
  </conditionalFormatting>
  <conditionalFormatting sqref="A59">
    <cfRule type="expression" dxfId="132" priority="60">
      <formula>K121&gt;J121</formula>
    </cfRule>
    <cfRule type="expression" dxfId="131" priority="61" stopIfTrue="1">
      <formula>K53&gt;J53</formula>
    </cfRule>
  </conditionalFormatting>
  <conditionalFormatting sqref="A145:L145">
    <cfRule type="expression" dxfId="130" priority="59">
      <formula>$J$122&gt;$L$93</formula>
    </cfRule>
  </conditionalFormatting>
  <conditionalFormatting sqref="H13 J7:K9 C8:G8 I10">
    <cfRule type="containsBlanks" dxfId="129" priority="56" stopIfTrue="1">
      <formula>LEN(TRIM(C7))=0</formula>
    </cfRule>
  </conditionalFormatting>
  <conditionalFormatting sqref="J7:K7">
    <cfRule type="cellIs" dxfId="128" priority="55" stopIfTrue="1" operator="equal">
      <formula>"Sous Traitant 1"</formula>
    </cfRule>
  </conditionalFormatting>
  <conditionalFormatting sqref="J8:K9">
    <cfRule type="cellIs" dxfId="127" priority="54" stopIfTrue="1" operator="equal">
      <formula>"ADRESSE"</formula>
    </cfRule>
  </conditionalFormatting>
  <conditionalFormatting sqref="C7:G7">
    <cfRule type="containsBlanks" dxfId="126" priority="57" stopIfTrue="1">
      <formula>LEN(TRIM(C7))=0</formula>
    </cfRule>
    <cfRule type="containsBlanks" dxfId="125" priority="58" stopIfTrue="1">
      <formula>LEN(TRIM(C7))=0</formula>
    </cfRule>
  </conditionalFormatting>
  <conditionalFormatting sqref="G124:I124">
    <cfRule type="cellIs" dxfId="124" priority="53" operator="equal">
      <formula>"AUTO LIQUIDATION DE LA TVA selon l'article 283-2 nonies du CGI"</formula>
    </cfRule>
  </conditionalFormatting>
  <conditionalFormatting sqref="I86">
    <cfRule type="containsBlanks" dxfId="123" priority="52" stopIfTrue="1">
      <formula>LEN(TRIM(I86))=0</formula>
    </cfRule>
  </conditionalFormatting>
  <conditionalFormatting sqref="B95">
    <cfRule type="containsBlanks" dxfId="122" priority="51">
      <formula>LEN(TRIM(B95))=0</formula>
    </cfRule>
  </conditionalFormatting>
  <conditionalFormatting sqref="J133:L134">
    <cfRule type="notContainsBlanks" dxfId="121" priority="50">
      <formula>LEN(TRIM(J133))&gt;0</formula>
    </cfRule>
  </conditionalFormatting>
  <conditionalFormatting sqref="L133:L134">
    <cfRule type="notContainsBlanks" dxfId="120" priority="49">
      <formula>LEN(TRIM(L133))&gt;0</formula>
    </cfRule>
  </conditionalFormatting>
  <conditionalFormatting sqref="I110">
    <cfRule type="expression" dxfId="119" priority="48">
      <formula>AND($I$109="NON",$I$110="")</formula>
    </cfRule>
  </conditionalFormatting>
  <conditionalFormatting sqref="E144:L144">
    <cfRule type="expression" dxfId="118" priority="65" stopIfTrue="1">
      <formula>#REF!&gt;#REF!</formula>
    </cfRule>
  </conditionalFormatting>
  <conditionalFormatting sqref="C144:D144">
    <cfRule type="expression" dxfId="117" priority="66" stopIfTrue="1">
      <formula>L121&gt;#REF!</formula>
    </cfRule>
  </conditionalFormatting>
  <conditionalFormatting sqref="L59">
    <cfRule type="expression" dxfId="116" priority="67">
      <formula>#REF!&gt;#REF!</formula>
    </cfRule>
    <cfRule type="expression" dxfId="115" priority="68" stopIfTrue="1">
      <formula>#REF!&gt;#REF!</formula>
    </cfRule>
  </conditionalFormatting>
  <conditionalFormatting sqref="U144:V144">
    <cfRule type="expression" dxfId="114" priority="47" stopIfTrue="1">
      <formula>AD121&gt;AF97</formula>
    </cfRule>
  </conditionalFormatting>
  <conditionalFormatting sqref="U59">
    <cfRule type="expression" dxfId="113" priority="45">
      <formula>AE121&gt;AD121</formula>
    </cfRule>
    <cfRule type="expression" dxfId="112" priority="46" stopIfTrue="1">
      <formula>AE53&gt;AD53</formula>
    </cfRule>
  </conditionalFormatting>
  <conditionalFormatting sqref="U145:V145">
    <cfRule type="expression" dxfId="111" priority="44">
      <formula>$J$122&gt;$L$93</formula>
    </cfRule>
  </conditionalFormatting>
  <conditionalFormatting sqref="V95">
    <cfRule type="containsBlanks" dxfId="110" priority="43">
      <formula>LEN(TRIM(V95))=0</formula>
    </cfRule>
  </conditionalFormatting>
  <conditionalFormatting sqref="AF122">
    <cfRule type="cellIs" dxfId="109" priority="37" stopIfTrue="1" operator="greaterThan">
      <formula>$J$122</formula>
    </cfRule>
  </conditionalFormatting>
  <conditionalFormatting sqref="AH93">
    <cfRule type="containsBlanks" dxfId="108" priority="38" stopIfTrue="1">
      <formula>LEN(TRIM(AH93))=0</formula>
    </cfRule>
  </conditionalFormatting>
  <conditionalFormatting sqref="W144:X144">
    <cfRule type="expression" dxfId="107" priority="36" stopIfTrue="1">
      <formula>AF121&gt;AH97</formula>
    </cfRule>
  </conditionalFormatting>
  <conditionalFormatting sqref="W59">
    <cfRule type="expression" dxfId="106" priority="34">
      <formula>AG121&gt;AF121</formula>
    </cfRule>
    <cfRule type="expression" dxfId="105" priority="35" stopIfTrue="1">
      <formula>AG53&gt;AF53</formula>
    </cfRule>
  </conditionalFormatting>
  <conditionalFormatting sqref="W145:AH145">
    <cfRule type="expression" dxfId="104" priority="33">
      <formula>$J$122&gt;$L$93</formula>
    </cfRule>
  </conditionalFormatting>
  <conditionalFormatting sqref="AD13 AF7:AG9 Y8:AC8 AE10">
    <cfRule type="containsBlanks" dxfId="103" priority="30" stopIfTrue="1">
      <formula>LEN(TRIM(Y7))=0</formula>
    </cfRule>
  </conditionalFormatting>
  <conditionalFormatting sqref="AF7:AG7">
    <cfRule type="cellIs" dxfId="102" priority="29" stopIfTrue="1" operator="equal">
      <formula>"Sous Traitant 1"</formula>
    </cfRule>
  </conditionalFormatting>
  <conditionalFormatting sqref="AF8:AG9">
    <cfRule type="cellIs" dxfId="101" priority="28" stopIfTrue="1" operator="equal">
      <formula>"ADRESSE"</formula>
    </cfRule>
  </conditionalFormatting>
  <conditionalFormatting sqref="Y7:AC7">
    <cfRule type="containsBlanks" dxfId="100" priority="31" stopIfTrue="1">
      <formula>LEN(TRIM(Y7))=0</formula>
    </cfRule>
    <cfRule type="containsBlanks" dxfId="99" priority="32" stopIfTrue="1">
      <formula>LEN(TRIM(Y7))=0</formula>
    </cfRule>
  </conditionalFormatting>
  <conditionalFormatting sqref="AC124:AE124">
    <cfRule type="cellIs" dxfId="98" priority="27" operator="equal">
      <formula>"AUTO LIQUIDATION DE LA TVA selon l'article 283-2 nonies du CGI"</formula>
    </cfRule>
  </conditionalFormatting>
  <conditionalFormatting sqref="AE86">
    <cfRule type="containsBlanks" dxfId="97" priority="26" stopIfTrue="1">
      <formula>LEN(TRIM(AE86))=0</formula>
    </cfRule>
  </conditionalFormatting>
  <conditionalFormatting sqref="X95">
    <cfRule type="containsBlanks" dxfId="96" priority="25">
      <formula>LEN(TRIM(X95))=0</formula>
    </cfRule>
  </conditionalFormatting>
  <conditionalFormatting sqref="AF133:AH134">
    <cfRule type="notContainsBlanks" dxfId="95" priority="24">
      <formula>LEN(TRIM(AF133))&gt;0</formula>
    </cfRule>
  </conditionalFormatting>
  <conditionalFormatting sqref="AH133:AH134">
    <cfRule type="notContainsBlanks" dxfId="94" priority="23">
      <formula>LEN(TRIM(AH133))&gt;0</formula>
    </cfRule>
  </conditionalFormatting>
  <conditionalFormatting sqref="AE110">
    <cfRule type="expression" dxfId="93" priority="22">
      <formula>AND($I$109="NON",$I$110="")</formula>
    </cfRule>
  </conditionalFormatting>
  <conditionalFormatting sqref="AA144:AH144">
    <cfRule type="expression" dxfId="92" priority="39" stopIfTrue="1">
      <formula>#REF!&gt;#REF!</formula>
    </cfRule>
  </conditionalFormatting>
  <conditionalFormatting sqref="Y144:Z144">
    <cfRule type="expression" dxfId="91" priority="40" stopIfTrue="1">
      <formula>AH121&gt;#REF!</formula>
    </cfRule>
  </conditionalFormatting>
  <conditionalFormatting sqref="AH59">
    <cfRule type="expression" dxfId="90" priority="41">
      <formula>#REF!&gt;#REF!</formula>
    </cfRule>
    <cfRule type="expression" dxfId="89" priority="42" stopIfTrue="1">
      <formula>#REF!&gt;#REF!</formula>
    </cfRule>
  </conditionalFormatting>
  <conditionalFormatting sqref="AX122">
    <cfRule type="cellIs" dxfId="88" priority="16" stopIfTrue="1" operator="greaterThan">
      <formula>$J$122</formula>
    </cfRule>
  </conditionalFormatting>
  <conditionalFormatting sqref="AZ93">
    <cfRule type="containsBlanks" dxfId="87" priority="17" stopIfTrue="1">
      <formula>LEN(TRIM(AZ93))=0</formula>
    </cfRule>
  </conditionalFormatting>
  <conditionalFormatting sqref="AO144:AP144">
    <cfRule type="expression" dxfId="86" priority="15" stopIfTrue="1">
      <formula>AX121&gt;AZ97</formula>
    </cfRule>
  </conditionalFormatting>
  <conditionalFormatting sqref="AO59">
    <cfRule type="expression" dxfId="85" priority="13">
      <formula>AY121&gt;AX121</formula>
    </cfRule>
    <cfRule type="expression" dxfId="84" priority="14" stopIfTrue="1">
      <formula>AY53&gt;AX53</formula>
    </cfRule>
  </conditionalFormatting>
  <conditionalFormatting sqref="AO145:AZ145">
    <cfRule type="expression" dxfId="83" priority="12">
      <formula>$J$122&gt;$L$93</formula>
    </cfRule>
  </conditionalFormatting>
  <conditionalFormatting sqref="AV13 AX7:AY9 AQ8:AU8 AW10">
    <cfRule type="containsBlanks" dxfId="82" priority="9" stopIfTrue="1">
      <formula>LEN(TRIM(AQ7))=0</formula>
    </cfRule>
  </conditionalFormatting>
  <conditionalFormatting sqref="AX7:AY7">
    <cfRule type="cellIs" dxfId="81" priority="8" stopIfTrue="1" operator="equal">
      <formula>"Sous Traitant 1"</formula>
    </cfRule>
  </conditionalFormatting>
  <conditionalFormatting sqref="AX8:AY9">
    <cfRule type="cellIs" dxfId="80" priority="7" stopIfTrue="1" operator="equal">
      <formula>"ADRESSE"</formula>
    </cfRule>
  </conditionalFormatting>
  <conditionalFormatting sqref="AQ7:AU7">
    <cfRule type="containsBlanks" dxfId="79" priority="10" stopIfTrue="1">
      <formula>LEN(TRIM(AQ7))=0</formula>
    </cfRule>
    <cfRule type="containsBlanks" dxfId="78" priority="11" stopIfTrue="1">
      <formula>LEN(TRIM(AQ7))=0</formula>
    </cfRule>
  </conditionalFormatting>
  <conditionalFormatting sqref="AU124:AW124">
    <cfRule type="cellIs" dxfId="77" priority="6" operator="equal">
      <formula>"AUTO LIQUIDATION DE LA TVA selon l'article 283-2 nonies du CGI"</formula>
    </cfRule>
  </conditionalFormatting>
  <conditionalFormatting sqref="AW86">
    <cfRule type="containsBlanks" dxfId="76" priority="5" stopIfTrue="1">
      <formula>LEN(TRIM(AW86))=0</formula>
    </cfRule>
  </conditionalFormatting>
  <conditionalFormatting sqref="AP95">
    <cfRule type="containsBlanks" dxfId="75" priority="4">
      <formula>LEN(TRIM(AP95))=0</formula>
    </cfRule>
  </conditionalFormatting>
  <conditionalFormatting sqref="AX133:AZ134">
    <cfRule type="notContainsBlanks" dxfId="74" priority="3">
      <formula>LEN(TRIM(AX133))&gt;0</formula>
    </cfRule>
  </conditionalFormatting>
  <conditionalFormatting sqref="AZ133:AZ134">
    <cfRule type="notContainsBlanks" dxfId="73" priority="2">
      <formula>LEN(TRIM(AZ133))&gt;0</formula>
    </cfRule>
  </conditionalFormatting>
  <conditionalFormatting sqref="AW110">
    <cfRule type="expression" dxfId="72" priority="1">
      <formula>AND($I$109="NON",$I$110="")</formula>
    </cfRule>
  </conditionalFormatting>
  <conditionalFormatting sqref="AS144:AZ144">
    <cfRule type="expression" dxfId="71" priority="18" stopIfTrue="1">
      <formula>#REF!&gt;#REF!</formula>
    </cfRule>
  </conditionalFormatting>
  <conditionalFormatting sqref="AQ144:AR144">
    <cfRule type="expression" dxfId="70" priority="19" stopIfTrue="1">
      <formula>AZ121&gt;#REF!</formula>
    </cfRule>
  </conditionalFormatting>
  <conditionalFormatting sqref="AZ59">
    <cfRule type="expression" dxfId="69" priority="20">
      <formula>#REF!&gt;#REF!</formula>
    </cfRule>
    <cfRule type="expression" dxfId="68" priority="21" stopIfTrue="1">
      <formula>#REF!&gt;#REF!</formula>
    </cfRule>
  </conditionalFormatting>
  <dataValidations count="5">
    <dataValidation type="list" allowBlank="1" showInputMessage="1" showErrorMessage="1" sqref="A82:L82" xr:uid="{73E5DCD6-1A9B-423F-8613-B56A5944B950}">
      <formula1>$O$82:$O$89</formula1>
    </dataValidation>
    <dataValidation type="list" showInputMessage="1" showErrorMessage="1" error="Choisir &quot;oui&quot; ou &quot;non&quot;" prompt="Dérouler liste" sqref="I109 AE109 AW109" xr:uid="{DF383A6A-17F7-4D8E-A9C7-462A6C7C3DC9}">
      <formula1>#REF!</formula1>
    </dataValidation>
    <dataValidation type="decimal" operator="greaterThanOrEqual" allowBlank="1" showInputMessage="1" showErrorMessage="1" errorTitle="Saisie incorrercte" error="Saisir le montant de la caution : format nombre !!!" prompt="Saisir le montant de la caution : format nombre" sqref="I110 AE110 AW110" xr:uid="{F0729DC0-0675-47D6-837B-EC9AE5D9AB71}">
      <formula1>0</formula1>
    </dataValidation>
    <dataValidation type="list" allowBlank="1" showInputMessage="1" showErrorMessage="1" sqref="I123 AE123 AW123" xr:uid="{F59CB943-21B9-40C1-8B9F-C9DA2964E900}">
      <formula1>"_,TVA"</formula1>
    </dataValidation>
    <dataValidation type="list" allowBlank="1" showInputMessage="1" showErrorMessage="1" sqref="AO82:AZ82 U82:AH82" xr:uid="{38657AEE-410D-411B-8A4C-94FAF4307CA8}">
      <formula1>$M$6:$M$9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B8EDB9-C6D8-41B0-895F-FF46D1C6722B}">
  <sheetPr codeName="Feuil3"/>
  <dimension ref="A1:AZ154"/>
  <sheetViews>
    <sheetView topLeftCell="A81" workbookViewId="0">
      <selection activeCell="H67" sqref="H67:L70"/>
    </sheetView>
  </sheetViews>
  <sheetFormatPr baseColWidth="10" defaultRowHeight="14.4" x14ac:dyDescent="0.3"/>
  <cols>
    <col min="1" max="1" width="14.33203125" style="39" customWidth="1"/>
    <col min="2" max="2" width="3.33203125" style="136" customWidth="1"/>
    <col min="3" max="3" width="14.6640625" style="39" customWidth="1"/>
    <col min="4" max="4" width="3.33203125" style="39" customWidth="1"/>
    <col min="5" max="5" width="15.5546875" style="39" bestFit="1" customWidth="1"/>
    <col min="6" max="6" width="2" style="39" customWidth="1"/>
    <col min="7" max="7" width="8.6640625" style="39" customWidth="1"/>
    <col min="8" max="8" width="18.88671875" style="39" customWidth="1"/>
    <col min="9" max="9" width="11.44140625" style="39" customWidth="1"/>
    <col min="10" max="10" width="14.88671875" style="39" customWidth="1"/>
    <col min="11" max="11" width="16.109375" style="39" customWidth="1"/>
    <col min="12" max="12" width="14.5546875" style="39" customWidth="1"/>
    <col min="21" max="21" width="14.33203125" style="39" customWidth="1"/>
    <col min="22" max="22" width="3.33203125" style="136" customWidth="1"/>
    <col min="23" max="23" width="14.33203125" style="39" customWidth="1"/>
    <col min="24" max="24" width="3.33203125" style="136" customWidth="1"/>
    <col min="25" max="25" width="14.6640625" style="39" customWidth="1"/>
    <col min="26" max="26" width="3.33203125" style="39" customWidth="1"/>
    <col min="27" max="27" width="15.5546875" style="39" bestFit="1" customWidth="1"/>
    <col min="28" max="28" width="2" style="39" customWidth="1"/>
    <col min="29" max="29" width="8.6640625" style="39" customWidth="1"/>
    <col min="30" max="30" width="18.88671875" style="39" customWidth="1"/>
    <col min="31" max="31" width="11.44140625" style="39" customWidth="1"/>
    <col min="32" max="32" width="14.88671875" style="39" customWidth="1"/>
    <col min="33" max="33" width="16.109375" style="39" customWidth="1"/>
    <col min="34" max="34" width="14.5546875" style="39" customWidth="1"/>
    <col min="41" max="41" width="14.33203125" style="39" customWidth="1"/>
    <col min="42" max="42" width="3.33203125" style="136" customWidth="1"/>
    <col min="43" max="43" width="14.6640625" style="39" customWidth="1"/>
    <col min="44" max="44" width="3.33203125" style="39" customWidth="1"/>
    <col min="45" max="45" width="15.5546875" style="39" bestFit="1" customWidth="1"/>
    <col min="46" max="46" width="2" style="39" customWidth="1"/>
    <col min="47" max="47" width="8.6640625" style="39" customWidth="1"/>
    <col min="48" max="48" width="18.88671875" style="39" customWidth="1"/>
    <col min="49" max="49" width="11.44140625" style="39" customWidth="1"/>
    <col min="50" max="50" width="14.88671875" style="39" customWidth="1"/>
    <col min="51" max="51" width="16.109375" style="39" customWidth="1"/>
    <col min="52" max="52" width="14.5546875" style="39" customWidth="1"/>
  </cols>
  <sheetData>
    <row r="1" spans="1:52" ht="15.6" x14ac:dyDescent="0.3">
      <c r="A1" s="18"/>
      <c r="B1" s="275"/>
      <c r="C1" s="18"/>
      <c r="D1" s="18"/>
      <c r="E1" s="18"/>
      <c r="F1" s="18"/>
      <c r="G1" s="18"/>
      <c r="H1" s="18"/>
      <c r="I1" s="18"/>
      <c r="J1" s="18"/>
      <c r="K1" s="18"/>
      <c r="L1" s="37"/>
      <c r="U1" s="18"/>
      <c r="V1" s="275"/>
      <c r="W1" s="18"/>
      <c r="X1" s="275"/>
      <c r="Y1" s="18"/>
      <c r="Z1" s="18"/>
      <c r="AA1" s="18"/>
      <c r="AB1" s="18"/>
      <c r="AC1" s="18"/>
      <c r="AD1" s="18"/>
      <c r="AE1" s="18"/>
      <c r="AF1" s="18"/>
      <c r="AG1" s="18"/>
      <c r="AH1" s="37"/>
      <c r="AO1" s="273"/>
      <c r="AP1" s="275"/>
      <c r="AQ1" s="18"/>
      <c r="AR1" s="18"/>
      <c r="AS1" s="18"/>
      <c r="AT1" s="18"/>
      <c r="AU1" s="18"/>
      <c r="AV1" s="18"/>
      <c r="AW1" s="18"/>
      <c r="AX1" s="18"/>
      <c r="AY1" s="18"/>
      <c r="AZ1" s="37"/>
    </row>
    <row r="2" spans="1:52" x14ac:dyDescent="0.3">
      <c r="A2" s="18"/>
      <c r="B2" s="275"/>
      <c r="C2" s="18"/>
      <c r="D2" s="18"/>
      <c r="E2" s="18"/>
      <c r="F2" s="18"/>
      <c r="G2" s="18"/>
      <c r="H2" s="18"/>
      <c r="I2" s="18"/>
      <c r="J2" s="18"/>
      <c r="K2" s="18"/>
      <c r="L2" s="37"/>
      <c r="U2" s="18"/>
      <c r="V2" s="275"/>
      <c r="W2" s="18"/>
      <c r="X2" s="275"/>
      <c r="Y2" s="18"/>
      <c r="Z2" s="18"/>
      <c r="AA2" s="18"/>
      <c r="AB2" s="18"/>
      <c r="AC2" s="18"/>
      <c r="AD2" s="18"/>
      <c r="AE2" s="18"/>
      <c r="AF2" s="18"/>
      <c r="AG2" s="18"/>
      <c r="AH2" s="37"/>
      <c r="AO2" s="18"/>
      <c r="AP2" s="275"/>
      <c r="AQ2" s="18"/>
      <c r="AR2" s="18"/>
      <c r="AS2" s="18"/>
      <c r="AT2" s="18"/>
      <c r="AU2" s="18"/>
      <c r="AV2" s="18"/>
      <c r="AW2" s="18"/>
      <c r="AX2" s="18"/>
      <c r="AY2" s="18"/>
      <c r="AZ2" s="37"/>
    </row>
    <row r="3" spans="1:52" ht="18" x14ac:dyDescent="0.35">
      <c r="A3" s="18"/>
      <c r="B3" s="275"/>
      <c r="C3" s="18"/>
      <c r="D3" s="18"/>
      <c r="E3" s="18"/>
      <c r="F3" s="18"/>
      <c r="G3" s="18"/>
      <c r="H3" s="18"/>
      <c r="I3" s="18"/>
      <c r="J3" s="18"/>
      <c r="K3" s="20"/>
      <c r="U3" s="18"/>
      <c r="V3" s="275"/>
      <c r="W3" s="18"/>
      <c r="X3" s="275"/>
      <c r="Y3" s="18"/>
      <c r="Z3" s="18"/>
      <c r="AA3" s="18"/>
      <c r="AB3" s="18"/>
      <c r="AC3" s="18"/>
      <c r="AD3" s="18"/>
      <c r="AE3" s="18"/>
      <c r="AF3" s="18"/>
      <c r="AG3" s="20"/>
      <c r="AO3" s="18"/>
      <c r="AP3" s="275"/>
      <c r="AQ3" s="18"/>
      <c r="AR3" s="18"/>
      <c r="AS3" s="18"/>
      <c r="AT3" s="18"/>
      <c r="AU3" s="18"/>
      <c r="AV3" s="18"/>
      <c r="AW3" s="18"/>
      <c r="AX3" s="18"/>
      <c r="AY3" s="20"/>
    </row>
    <row r="4" spans="1:52" x14ac:dyDescent="0.3">
      <c r="A4" s="18"/>
      <c r="B4" s="275"/>
      <c r="C4" s="18"/>
      <c r="D4" s="18"/>
      <c r="E4" s="18"/>
      <c r="F4" s="18"/>
      <c r="G4" s="18"/>
      <c r="H4" s="18"/>
      <c r="I4" s="18"/>
      <c r="J4" s="18"/>
      <c r="K4" s="18"/>
      <c r="U4" s="18"/>
      <c r="V4" s="275"/>
      <c r="W4" s="18"/>
      <c r="X4" s="275"/>
      <c r="Y4" s="18"/>
      <c r="Z4" s="18"/>
      <c r="AA4" s="18"/>
      <c r="AB4" s="18"/>
      <c r="AC4" s="18"/>
      <c r="AD4" s="18"/>
      <c r="AE4" s="18"/>
      <c r="AF4" s="18"/>
      <c r="AG4" s="18"/>
      <c r="AO4" s="18"/>
      <c r="AP4" s="275"/>
      <c r="AQ4" s="18"/>
      <c r="AR4" s="18"/>
      <c r="AS4" s="18"/>
      <c r="AT4" s="18"/>
      <c r="AU4" s="18"/>
      <c r="AV4" s="18"/>
      <c r="AW4" s="18"/>
      <c r="AX4" s="18"/>
      <c r="AY4" s="18"/>
    </row>
    <row r="5" spans="1:52" x14ac:dyDescent="0.3">
      <c r="A5" s="18"/>
      <c r="B5" s="275"/>
      <c r="C5" s="18"/>
      <c r="D5" s="18"/>
      <c r="E5" s="18"/>
      <c r="F5" s="18"/>
      <c r="G5" s="18"/>
      <c r="H5" s="18"/>
      <c r="I5" s="18"/>
      <c r="J5" s="18"/>
      <c r="K5" s="21"/>
      <c r="U5" s="18"/>
      <c r="V5" s="275"/>
      <c r="W5" s="18"/>
      <c r="X5" s="275"/>
      <c r="Y5" s="18"/>
      <c r="Z5" s="18"/>
      <c r="AA5" s="18"/>
      <c r="AB5" s="18"/>
      <c r="AC5" s="18"/>
      <c r="AD5" s="18"/>
      <c r="AE5" s="18"/>
      <c r="AF5" s="18"/>
      <c r="AG5" s="21"/>
      <c r="AO5" s="18"/>
      <c r="AP5" s="275"/>
      <c r="AQ5" s="18"/>
      <c r="AR5" s="18"/>
      <c r="AS5" s="18"/>
      <c r="AT5" s="18"/>
      <c r="AU5" s="18"/>
      <c r="AV5" s="18"/>
      <c r="AW5" s="18"/>
      <c r="AX5" s="18"/>
      <c r="AY5" s="21"/>
    </row>
    <row r="6" spans="1:52" x14ac:dyDescent="0.3">
      <c r="A6" s="18"/>
      <c r="B6" s="275"/>
      <c r="C6" s="18"/>
      <c r="D6" s="18"/>
      <c r="E6" s="18"/>
      <c r="F6" s="18"/>
      <c r="G6" s="18"/>
      <c r="H6" s="18"/>
      <c r="I6" s="18"/>
      <c r="J6" s="18"/>
      <c r="K6" s="18"/>
      <c r="U6" s="18"/>
      <c r="V6" s="275"/>
      <c r="W6" s="18"/>
      <c r="X6" s="275"/>
      <c r="Y6" s="18"/>
      <c r="Z6" s="18"/>
      <c r="AA6" s="18"/>
      <c r="AB6" s="18"/>
      <c r="AC6" s="18"/>
      <c r="AD6" s="18"/>
      <c r="AE6" s="18"/>
      <c r="AF6" s="18"/>
      <c r="AG6" s="18"/>
      <c r="AO6" s="18"/>
      <c r="AP6" s="275"/>
      <c r="AQ6" s="18"/>
      <c r="AR6" s="18"/>
      <c r="AS6" s="18"/>
      <c r="AT6" s="18"/>
      <c r="AU6" s="18"/>
      <c r="AV6" s="18"/>
      <c r="AW6" s="18"/>
      <c r="AX6" s="18"/>
      <c r="AY6" s="18"/>
    </row>
    <row r="7" spans="1:52" ht="18" x14ac:dyDescent="0.3">
      <c r="A7" s="277" t="s">
        <v>0</v>
      </c>
      <c r="B7" s="277"/>
      <c r="C7" s="278"/>
      <c r="D7" s="278"/>
      <c r="E7" s="278"/>
      <c r="F7" s="278"/>
      <c r="G7" s="278"/>
      <c r="H7" s="277" t="s">
        <v>1</v>
      </c>
      <c r="I7" s="277"/>
      <c r="J7" s="279" t="s">
        <v>2</v>
      </c>
      <c r="K7" s="279"/>
      <c r="U7" s="277" t="s">
        <v>0</v>
      </c>
      <c r="V7" s="277"/>
      <c r="W7" s="277" t="s">
        <v>0</v>
      </c>
      <c r="X7" s="277"/>
      <c r="Y7" s="278"/>
      <c r="Z7" s="278"/>
      <c r="AA7" s="278"/>
      <c r="AB7" s="278"/>
      <c r="AC7" s="278"/>
      <c r="AD7" s="277" t="s">
        <v>1</v>
      </c>
      <c r="AE7" s="277"/>
      <c r="AF7" s="279" t="s">
        <v>2</v>
      </c>
      <c r="AG7" s="279"/>
      <c r="AO7" s="277" t="s">
        <v>0</v>
      </c>
      <c r="AP7" s="277"/>
      <c r="AQ7" s="278"/>
      <c r="AR7" s="278"/>
      <c r="AS7" s="278"/>
      <c r="AT7" s="278"/>
      <c r="AU7" s="278"/>
      <c r="AV7" s="277" t="s">
        <v>1</v>
      </c>
      <c r="AW7" s="277"/>
      <c r="AX7" s="279" t="s">
        <v>2</v>
      </c>
      <c r="AY7" s="279"/>
    </row>
    <row r="8" spans="1:52" ht="18" customHeight="1" x14ac:dyDescent="0.3">
      <c r="A8" s="277" t="s">
        <v>3</v>
      </c>
      <c r="B8" s="277"/>
      <c r="C8" s="278"/>
      <c r="D8" s="278"/>
      <c r="E8" s="278"/>
      <c r="F8" s="278"/>
      <c r="G8" s="278"/>
      <c r="H8" s="280" t="s">
        <v>4</v>
      </c>
      <c r="I8" s="280"/>
      <c r="J8" s="281"/>
      <c r="K8" s="281"/>
      <c r="U8" s="277" t="s">
        <v>3</v>
      </c>
      <c r="V8" s="277"/>
      <c r="W8" s="277" t="s">
        <v>3</v>
      </c>
      <c r="X8" s="277"/>
      <c r="Y8" s="278"/>
      <c r="Z8" s="278"/>
      <c r="AA8" s="278"/>
      <c r="AB8" s="278"/>
      <c r="AC8" s="278"/>
      <c r="AD8" s="280" t="s">
        <v>4</v>
      </c>
      <c r="AE8" s="280"/>
      <c r="AF8" s="281"/>
      <c r="AG8" s="281"/>
      <c r="AO8" s="277" t="s">
        <v>3</v>
      </c>
      <c r="AP8" s="277"/>
      <c r="AQ8" s="278"/>
      <c r="AR8" s="278"/>
      <c r="AS8" s="278"/>
      <c r="AT8" s="278"/>
      <c r="AU8" s="278"/>
      <c r="AV8" s="280" t="s">
        <v>4</v>
      </c>
      <c r="AW8" s="280"/>
      <c r="AX8" s="281"/>
      <c r="AY8" s="281"/>
    </row>
    <row r="9" spans="1:52" ht="18" x14ac:dyDescent="0.35">
      <c r="A9" s="277" t="s">
        <v>5</v>
      </c>
      <c r="B9" s="277"/>
      <c r="C9" s="22" t="s">
        <v>6</v>
      </c>
      <c r="D9" s="23"/>
      <c r="E9" s="24"/>
      <c r="F9" s="23"/>
      <c r="G9" s="23"/>
      <c r="H9" s="25"/>
      <c r="I9" s="25"/>
      <c r="J9" s="281"/>
      <c r="K9" s="281"/>
      <c r="L9" s="120"/>
      <c r="U9" s="277" t="s">
        <v>5</v>
      </c>
      <c r="V9" s="277"/>
      <c r="W9" s="277" t="s">
        <v>5</v>
      </c>
      <c r="X9" s="277"/>
      <c r="Y9" s="22" t="s">
        <v>6</v>
      </c>
      <c r="Z9" s="23"/>
      <c r="AA9" s="24"/>
      <c r="AB9" s="23"/>
      <c r="AC9" s="23"/>
      <c r="AD9" s="25"/>
      <c r="AE9" s="25"/>
      <c r="AF9" s="281"/>
      <c r="AG9" s="281"/>
      <c r="AH9" s="120"/>
      <c r="AO9" s="277" t="s">
        <v>5</v>
      </c>
      <c r="AP9" s="277"/>
      <c r="AQ9" s="22" t="s">
        <v>6</v>
      </c>
      <c r="AR9" s="23"/>
      <c r="AS9" s="24"/>
      <c r="AT9" s="23"/>
      <c r="AU9" s="23"/>
      <c r="AV9" s="25"/>
      <c r="AW9" s="25"/>
      <c r="AX9" s="281"/>
      <c r="AY9" s="281"/>
      <c r="AZ9" s="120"/>
    </row>
    <row r="10" spans="1:52" ht="18" x14ac:dyDescent="0.35">
      <c r="A10" s="277" t="s">
        <v>7</v>
      </c>
      <c r="B10" s="277"/>
      <c r="C10" s="26" t="s">
        <v>8</v>
      </c>
      <c r="D10" s="26"/>
      <c r="E10" s="278" t="str">
        <f>IF(C10="GO","GROS ŒUVRE",IF(C10="CES","CORPS D'ETAT SECONDAIRE",""))</f>
        <v>CORPS D'ETAT SECONDAIRE</v>
      </c>
      <c r="F10" s="278"/>
      <c r="G10" s="278"/>
      <c r="H10" s="278"/>
      <c r="I10" s="278"/>
      <c r="J10" s="27"/>
      <c r="K10" s="27"/>
      <c r="L10" s="37"/>
      <c r="U10" s="277" t="s">
        <v>7</v>
      </c>
      <c r="V10" s="277"/>
      <c r="W10" s="277" t="s">
        <v>7</v>
      </c>
      <c r="X10" s="277"/>
      <c r="Y10" s="26" t="s">
        <v>8</v>
      </c>
      <c r="Z10" s="26"/>
      <c r="AA10" s="278" t="str">
        <f>IF(Y10="GO","GROS ŒUVRE",IF(Y10="CES","CORPS D'ETAT SECONDAIRE",""))</f>
        <v>CORPS D'ETAT SECONDAIRE</v>
      </c>
      <c r="AB10" s="278"/>
      <c r="AC10" s="278"/>
      <c r="AD10" s="278"/>
      <c r="AE10" s="278"/>
      <c r="AF10" s="27"/>
      <c r="AG10" s="27"/>
      <c r="AH10" s="37"/>
      <c r="AO10" s="277" t="s">
        <v>7</v>
      </c>
      <c r="AP10" s="277"/>
      <c r="AQ10" s="26" t="s">
        <v>8</v>
      </c>
      <c r="AR10" s="26"/>
      <c r="AS10" s="278" t="str">
        <f>IF(AQ10="GO","GROS ŒUVRE",IF(AQ10="CES","CORPS D'ETAT SECONDAIRE",""))</f>
        <v>CORPS D'ETAT SECONDAIRE</v>
      </c>
      <c r="AT10" s="278"/>
      <c r="AU10" s="278"/>
      <c r="AV10" s="278"/>
      <c r="AW10" s="278"/>
      <c r="AX10" s="27"/>
      <c r="AY10" s="27"/>
      <c r="AZ10" s="37"/>
    </row>
    <row r="11" spans="1:52" ht="18.600000000000001" thickBot="1" x14ac:dyDescent="0.4">
      <c r="A11" s="27"/>
      <c r="B11" s="28"/>
      <c r="C11" s="27"/>
      <c r="D11" s="27"/>
      <c r="E11" s="27"/>
      <c r="F11" s="27"/>
      <c r="G11" s="27"/>
      <c r="H11" s="27"/>
      <c r="I11" s="27"/>
      <c r="J11" s="27"/>
      <c r="K11" s="27"/>
      <c r="L11" s="37"/>
      <c r="U11" s="27"/>
      <c r="V11" s="28"/>
      <c r="W11" s="27"/>
      <c r="X11" s="28"/>
      <c r="Y11" s="27"/>
      <c r="Z11" s="27"/>
      <c r="AA11" s="27"/>
      <c r="AB11" s="27"/>
      <c r="AC11" s="27"/>
      <c r="AD11" s="27"/>
      <c r="AE11" s="27"/>
      <c r="AF11" s="27"/>
      <c r="AG11" s="27"/>
      <c r="AH11" s="37"/>
      <c r="AO11" s="27"/>
      <c r="AP11" s="28"/>
      <c r="AQ11" s="27"/>
      <c r="AR11" s="27"/>
      <c r="AS11" s="27"/>
      <c r="AT11" s="27"/>
      <c r="AU11" s="27"/>
      <c r="AV11" s="27"/>
      <c r="AW11" s="27"/>
      <c r="AX11" s="27"/>
      <c r="AY11" s="27"/>
      <c r="AZ11" s="37"/>
    </row>
    <row r="12" spans="1:52" ht="18" thickTop="1" x14ac:dyDescent="0.3">
      <c r="A12" s="291" t="s">
        <v>9</v>
      </c>
      <c r="B12" s="292"/>
      <c r="C12" s="292"/>
      <c r="D12" s="292"/>
      <c r="E12" s="292"/>
      <c r="F12" s="292"/>
      <c r="G12" s="292"/>
      <c r="H12" s="292"/>
      <c r="I12" s="292"/>
      <c r="J12" s="292"/>
      <c r="K12" s="293"/>
      <c r="L12" s="231"/>
      <c r="U12" s="291" t="s">
        <v>9</v>
      </c>
      <c r="V12" s="292"/>
      <c r="W12" s="292"/>
      <c r="X12" s="292"/>
      <c r="Y12" s="292"/>
      <c r="Z12" s="292"/>
      <c r="AA12" s="292"/>
      <c r="AB12" s="292"/>
      <c r="AC12" s="292"/>
      <c r="AD12" s="292"/>
      <c r="AE12" s="293"/>
      <c r="AF12" s="231"/>
      <c r="AG12"/>
      <c r="AH12" s="231"/>
      <c r="AO12" s="291" t="s">
        <v>9</v>
      </c>
      <c r="AP12" s="292"/>
      <c r="AQ12" s="292"/>
      <c r="AR12" s="292"/>
      <c r="AS12" s="292"/>
      <c r="AT12" s="292"/>
      <c r="AU12" s="292"/>
      <c r="AV12" s="292"/>
      <c r="AW12" s="292"/>
      <c r="AX12" s="292"/>
      <c r="AY12" s="293"/>
      <c r="AZ12" s="231"/>
    </row>
    <row r="13" spans="1:52" ht="18" thickBot="1" x14ac:dyDescent="0.35">
      <c r="A13" s="29"/>
      <c r="B13" s="30"/>
      <c r="C13" s="31"/>
      <c r="D13" s="31"/>
      <c r="E13" s="31"/>
      <c r="F13" s="31"/>
      <c r="G13" s="32" t="s">
        <v>10</v>
      </c>
      <c r="H13" s="33"/>
      <c r="I13" s="31"/>
      <c r="J13" s="31"/>
      <c r="K13" s="34"/>
      <c r="L13" s="231"/>
      <c r="U13" s="29"/>
      <c r="V13" s="30"/>
      <c r="W13" s="29"/>
      <c r="X13" s="30"/>
      <c r="Y13" s="31"/>
      <c r="Z13" s="31"/>
      <c r="AA13" s="31"/>
      <c r="AB13" s="31"/>
      <c r="AC13" s="32" t="s">
        <v>10</v>
      </c>
      <c r="AD13" s="33"/>
      <c r="AE13" s="31"/>
      <c r="AF13" s="31"/>
      <c r="AG13" s="34"/>
      <c r="AH13" s="231"/>
      <c r="AO13" s="29"/>
      <c r="AP13" s="30"/>
      <c r="AQ13" s="31"/>
      <c r="AR13" s="31"/>
      <c r="AS13" s="31"/>
      <c r="AT13" s="31"/>
      <c r="AU13" s="32" t="s">
        <v>10</v>
      </c>
      <c r="AV13" s="33"/>
      <c r="AW13" s="31"/>
      <c r="AX13" s="31"/>
      <c r="AY13" s="34"/>
      <c r="AZ13" s="231"/>
    </row>
    <row r="14" spans="1:52" ht="15" thickTop="1" x14ac:dyDescent="0.3">
      <c r="A14" s="35"/>
      <c r="B14" s="275"/>
      <c r="C14" s="18"/>
      <c r="D14" s="18"/>
      <c r="E14" s="18"/>
      <c r="F14" s="36"/>
      <c r="G14" s="37"/>
      <c r="H14" s="37"/>
      <c r="I14" s="37"/>
      <c r="J14" s="38"/>
      <c r="K14" s="18"/>
      <c r="L14" s="37"/>
      <c r="U14" s="35"/>
      <c r="V14" s="275"/>
      <c r="W14" s="35"/>
      <c r="X14" s="275"/>
      <c r="Y14" s="18"/>
      <c r="Z14" s="18"/>
      <c r="AA14" s="18"/>
      <c r="AB14" s="36"/>
      <c r="AC14" s="37"/>
      <c r="AD14" s="37"/>
      <c r="AE14" s="37"/>
      <c r="AF14" s="38"/>
      <c r="AG14" s="18"/>
      <c r="AH14" s="37"/>
      <c r="AO14" s="35"/>
      <c r="AP14" s="275"/>
      <c r="AQ14" s="18"/>
      <c r="AR14" s="18"/>
      <c r="AS14" s="18"/>
      <c r="AT14" s="36"/>
      <c r="AU14" s="37"/>
      <c r="AV14" s="37"/>
      <c r="AW14" s="37"/>
      <c r="AX14" s="38"/>
      <c r="AY14" s="18"/>
      <c r="AZ14" s="37"/>
    </row>
    <row r="15" spans="1:52" ht="18" thickBot="1" x14ac:dyDescent="0.35">
      <c r="B15" s="40"/>
      <c r="C15" s="41"/>
      <c r="D15" s="41"/>
      <c r="E15" s="41"/>
      <c r="F15" s="42"/>
      <c r="G15" s="42"/>
      <c r="H15" s="42"/>
      <c r="I15" s="42"/>
      <c r="J15" s="43"/>
      <c r="K15" s="44"/>
      <c r="L15" s="37"/>
      <c r="V15" s="40"/>
      <c r="X15" s="40"/>
      <c r="Y15" s="41"/>
      <c r="Z15" s="41"/>
      <c r="AA15" s="41"/>
      <c r="AB15" s="42"/>
      <c r="AC15" s="42"/>
      <c r="AD15" s="42"/>
      <c r="AE15" s="42"/>
      <c r="AF15" s="43"/>
      <c r="AG15" s="44"/>
      <c r="AH15" s="37"/>
      <c r="AP15" s="40"/>
      <c r="AQ15" s="41"/>
      <c r="AR15" s="41"/>
      <c r="AS15" s="41"/>
      <c r="AT15" s="42"/>
      <c r="AU15" s="42"/>
      <c r="AV15" s="42"/>
      <c r="AW15" s="42"/>
      <c r="AX15" s="43"/>
      <c r="AY15" s="44"/>
      <c r="AZ15" s="37"/>
    </row>
    <row r="16" spans="1:52" ht="17.399999999999999" thickBot="1" x14ac:dyDescent="0.35">
      <c r="A16" s="45"/>
      <c r="B16" s="40"/>
      <c r="C16" s="46"/>
      <c r="D16" s="45"/>
      <c r="E16" s="288" t="s">
        <v>11</v>
      </c>
      <c r="F16" s="289"/>
      <c r="G16" s="290"/>
      <c r="H16" s="289" t="s">
        <v>12</v>
      </c>
      <c r="I16" s="289"/>
      <c r="J16" s="289" t="s">
        <v>66</v>
      </c>
      <c r="K16" s="290"/>
      <c r="L16" s="120"/>
      <c r="U16" s="45"/>
      <c r="V16" s="40"/>
      <c r="W16" s="45"/>
      <c r="X16" s="40"/>
      <c r="Y16" s="46"/>
      <c r="Z16" s="45"/>
      <c r="AA16" s="288" t="s">
        <v>11</v>
      </c>
      <c r="AB16" s="289"/>
      <c r="AC16" s="290"/>
      <c r="AD16" s="289" t="s">
        <v>12</v>
      </c>
      <c r="AE16" s="289"/>
      <c r="AF16" s="289" t="s">
        <v>66</v>
      </c>
      <c r="AG16" s="290"/>
      <c r="AH16" s="120"/>
      <c r="AO16" s="45"/>
      <c r="AP16" s="40"/>
      <c r="AQ16" s="46"/>
      <c r="AR16" s="45"/>
      <c r="AS16" s="288" t="s">
        <v>11</v>
      </c>
      <c r="AT16" s="289"/>
      <c r="AU16" s="290"/>
      <c r="AV16" s="289" t="s">
        <v>12</v>
      </c>
      <c r="AW16" s="289"/>
      <c r="AX16" s="289" t="s">
        <v>66</v>
      </c>
      <c r="AY16" s="290"/>
      <c r="AZ16" s="120"/>
    </row>
    <row r="17" spans="1:52" ht="18" thickBot="1" x14ac:dyDescent="0.35">
      <c r="B17" s="40"/>
      <c r="C17" s="41"/>
      <c r="D17" s="41"/>
      <c r="E17" s="41"/>
      <c r="F17" s="47">
        <f>F15-F16</f>
        <v>0</v>
      </c>
      <c r="G17" s="47"/>
      <c r="H17" s="47"/>
      <c r="I17" s="47"/>
      <c r="J17" s="43"/>
      <c r="K17" s="44"/>
      <c r="L17" s="37"/>
      <c r="V17" s="40"/>
      <c r="X17" s="40"/>
      <c r="Y17" s="41"/>
      <c r="Z17" s="41"/>
      <c r="AA17" s="41"/>
      <c r="AB17" s="47">
        <f>AB15-AB16</f>
        <v>0</v>
      </c>
      <c r="AC17" s="47"/>
      <c r="AD17" s="47"/>
      <c r="AE17" s="47"/>
      <c r="AF17" s="43"/>
      <c r="AG17" s="44"/>
      <c r="AH17" s="37"/>
      <c r="AP17" s="40"/>
      <c r="AQ17" s="41"/>
      <c r="AR17" s="41"/>
      <c r="AS17" s="41"/>
      <c r="AT17" s="47">
        <f>AT15-AT16</f>
        <v>0</v>
      </c>
      <c r="AU17" s="47"/>
      <c r="AV17" s="47"/>
      <c r="AW17" s="47"/>
      <c r="AX17" s="43"/>
      <c r="AY17" s="44"/>
      <c r="AZ17" s="37"/>
    </row>
    <row r="18" spans="1:52" ht="17.399999999999999" thickBot="1" x14ac:dyDescent="0.35">
      <c r="A18" s="48" t="s">
        <v>13</v>
      </c>
      <c r="B18" s="49"/>
      <c r="C18" s="50"/>
      <c r="D18" s="50"/>
      <c r="E18" s="282">
        <v>0</v>
      </c>
      <c r="F18" s="283"/>
      <c r="G18" s="284"/>
      <c r="H18" s="285">
        <v>0</v>
      </c>
      <c r="I18" s="285"/>
      <c r="J18" s="286">
        <f>+E18-H18</f>
        <v>0</v>
      </c>
      <c r="K18" s="287"/>
      <c r="L18" s="120"/>
      <c r="U18" s="48" t="s">
        <v>13</v>
      </c>
      <c r="V18" s="49"/>
      <c r="W18" s="48" t="s">
        <v>13</v>
      </c>
      <c r="X18" s="49"/>
      <c r="Y18" s="50"/>
      <c r="Z18" s="50"/>
      <c r="AA18" s="282">
        <v>0</v>
      </c>
      <c r="AB18" s="283"/>
      <c r="AC18" s="284"/>
      <c r="AD18" s="285">
        <v>0</v>
      </c>
      <c r="AE18" s="285"/>
      <c r="AF18" s="286">
        <f>+AA18-AD18</f>
        <v>0</v>
      </c>
      <c r="AG18" s="287"/>
      <c r="AH18" s="120"/>
      <c r="AO18" s="48" t="s">
        <v>13</v>
      </c>
      <c r="AP18" s="49"/>
      <c r="AQ18" s="50"/>
      <c r="AR18" s="50"/>
      <c r="AS18" s="282">
        <v>0</v>
      </c>
      <c r="AT18" s="283"/>
      <c r="AU18" s="284"/>
      <c r="AV18" s="285">
        <v>0</v>
      </c>
      <c r="AW18" s="285"/>
      <c r="AX18" s="286">
        <f>+AS18-AV18</f>
        <v>0</v>
      </c>
      <c r="AY18" s="287"/>
      <c r="AZ18" s="120"/>
    </row>
    <row r="19" spans="1:52" ht="15" thickBot="1" x14ac:dyDescent="0.35">
      <c r="A19" s="45"/>
      <c r="B19" s="51"/>
      <c r="C19" s="52"/>
      <c r="D19" s="52"/>
      <c r="E19" s="52"/>
      <c r="F19" s="52"/>
      <c r="G19" s="52"/>
      <c r="H19" s="53"/>
      <c r="I19" s="54"/>
      <c r="J19" s="54"/>
      <c r="K19" s="54"/>
      <c r="L19" s="120"/>
      <c r="U19" s="45"/>
      <c r="V19" s="51"/>
      <c r="W19" s="45"/>
      <c r="X19" s="51"/>
      <c r="Y19" s="52"/>
      <c r="Z19" s="52"/>
      <c r="AA19" s="52"/>
      <c r="AB19" s="52"/>
      <c r="AC19" s="52"/>
      <c r="AD19" s="53"/>
      <c r="AE19" s="54"/>
      <c r="AF19" s="54"/>
      <c r="AG19" s="54"/>
      <c r="AH19" s="120"/>
      <c r="AO19" s="45"/>
      <c r="AP19" s="51"/>
      <c r="AQ19" s="52"/>
      <c r="AR19" s="52"/>
      <c r="AS19" s="52"/>
      <c r="AT19" s="52"/>
      <c r="AU19" s="52"/>
      <c r="AV19" s="53"/>
      <c r="AW19" s="54"/>
      <c r="AX19" s="54"/>
      <c r="AY19" s="54"/>
      <c r="AZ19" s="120"/>
    </row>
    <row r="20" spans="1:52" ht="17.399999999999999" thickBot="1" x14ac:dyDescent="0.35">
      <c r="A20" s="55" t="s">
        <v>14</v>
      </c>
      <c r="B20" s="56" t="s">
        <v>15</v>
      </c>
      <c r="C20" s="57" t="s">
        <v>16</v>
      </c>
      <c r="D20" s="58"/>
      <c r="E20" s="288" t="s">
        <v>11</v>
      </c>
      <c r="F20" s="289"/>
      <c r="G20" s="290"/>
      <c r="H20" s="289" t="s">
        <v>12</v>
      </c>
      <c r="I20" s="289"/>
      <c r="J20" s="289" t="s">
        <v>67</v>
      </c>
      <c r="K20" s="290"/>
      <c r="L20" s="232"/>
      <c r="U20" s="55" t="s">
        <v>14</v>
      </c>
      <c r="V20" s="56" t="s">
        <v>15</v>
      </c>
      <c r="W20" s="55" t="s">
        <v>14</v>
      </c>
      <c r="X20" s="56" t="s">
        <v>15</v>
      </c>
      <c r="Y20" s="57" t="s">
        <v>16</v>
      </c>
      <c r="Z20" s="58"/>
      <c r="AA20" s="288" t="s">
        <v>11</v>
      </c>
      <c r="AB20" s="289"/>
      <c r="AC20" s="290"/>
      <c r="AD20" s="289" t="s">
        <v>12</v>
      </c>
      <c r="AE20" s="289"/>
      <c r="AF20" s="289" t="s">
        <v>67</v>
      </c>
      <c r="AG20" s="290"/>
      <c r="AH20" s="232"/>
      <c r="AO20" s="55" t="s">
        <v>14</v>
      </c>
      <c r="AP20" s="56" t="s">
        <v>15</v>
      </c>
      <c r="AQ20" s="57" t="s">
        <v>16</v>
      </c>
      <c r="AR20" s="58"/>
      <c r="AS20" s="288" t="s">
        <v>11</v>
      </c>
      <c r="AT20" s="289"/>
      <c r="AU20" s="290"/>
      <c r="AV20" s="289" t="s">
        <v>12</v>
      </c>
      <c r="AW20" s="289"/>
      <c r="AX20" s="289" t="s">
        <v>67</v>
      </c>
      <c r="AY20" s="290"/>
      <c r="AZ20" s="232"/>
    </row>
    <row r="21" spans="1:52" ht="15.6" x14ac:dyDescent="0.3">
      <c r="A21" s="59"/>
      <c r="B21" s="60"/>
      <c r="C21" s="59"/>
      <c r="D21" s="61"/>
      <c r="E21" s="301"/>
      <c r="F21" s="302"/>
      <c r="G21" s="303"/>
      <c r="H21" s="304"/>
      <c r="I21" s="305"/>
      <c r="J21" s="306">
        <f>+E21-H21</f>
        <v>0</v>
      </c>
      <c r="K21" s="307"/>
      <c r="L21" s="232"/>
      <c r="U21" s="59"/>
      <c r="V21" s="60"/>
      <c r="W21" s="59"/>
      <c r="X21" s="60"/>
      <c r="Y21" s="59"/>
      <c r="Z21" s="61"/>
      <c r="AA21" s="301"/>
      <c r="AB21" s="302"/>
      <c r="AC21" s="303"/>
      <c r="AD21" s="304"/>
      <c r="AE21" s="305"/>
      <c r="AF21" s="306">
        <f>+AA21-AD21</f>
        <v>0</v>
      </c>
      <c r="AG21" s="307"/>
      <c r="AH21" s="232"/>
      <c r="AO21" s="59"/>
      <c r="AP21" s="60"/>
      <c r="AQ21" s="59"/>
      <c r="AR21" s="61"/>
      <c r="AS21" s="301"/>
      <c r="AT21" s="302"/>
      <c r="AU21" s="303"/>
      <c r="AV21" s="304"/>
      <c r="AW21" s="305"/>
      <c r="AX21" s="306">
        <f>+AS21-AV21</f>
        <v>0</v>
      </c>
      <c r="AY21" s="307"/>
      <c r="AZ21" s="232"/>
    </row>
    <row r="22" spans="1:52" ht="15.6" x14ac:dyDescent="0.3">
      <c r="A22" s="62"/>
      <c r="B22" s="63"/>
      <c r="C22" s="62"/>
      <c r="D22" s="64"/>
      <c r="E22" s="294"/>
      <c r="F22" s="295"/>
      <c r="G22" s="296"/>
      <c r="H22" s="297"/>
      <c r="I22" s="298"/>
      <c r="J22" s="299">
        <f>+E22-H22</f>
        <v>0</v>
      </c>
      <c r="K22" s="300"/>
      <c r="L22" s="232"/>
      <c r="U22" s="62"/>
      <c r="V22" s="63"/>
      <c r="W22" s="62"/>
      <c r="X22" s="63"/>
      <c r="Y22" s="62"/>
      <c r="Z22" s="64"/>
      <c r="AA22" s="294"/>
      <c r="AB22" s="295"/>
      <c r="AC22" s="296"/>
      <c r="AD22" s="297"/>
      <c r="AE22" s="298"/>
      <c r="AF22" s="299">
        <f>+AA22-AD22</f>
        <v>0</v>
      </c>
      <c r="AG22" s="300"/>
      <c r="AH22" s="232"/>
      <c r="AO22" s="62"/>
      <c r="AP22" s="63"/>
      <c r="AQ22" s="62"/>
      <c r="AR22" s="64"/>
      <c r="AS22" s="294"/>
      <c r="AT22" s="295"/>
      <c r="AU22" s="296"/>
      <c r="AV22" s="297"/>
      <c r="AW22" s="298"/>
      <c r="AX22" s="299">
        <f>+AS22-AV22</f>
        <v>0</v>
      </c>
      <c r="AY22" s="300"/>
      <c r="AZ22" s="232"/>
    </row>
    <row r="23" spans="1:52" ht="15.6" x14ac:dyDescent="0.3">
      <c r="A23" s="62"/>
      <c r="B23" s="63"/>
      <c r="C23" s="62"/>
      <c r="D23" s="64"/>
      <c r="E23" s="294"/>
      <c r="F23" s="295"/>
      <c r="G23" s="296"/>
      <c r="H23" s="297"/>
      <c r="I23" s="298"/>
      <c r="J23" s="299"/>
      <c r="K23" s="300"/>
      <c r="L23" s="232"/>
      <c r="U23" s="62"/>
      <c r="V23" s="63"/>
      <c r="W23" s="62"/>
      <c r="X23" s="63"/>
      <c r="Y23" s="62"/>
      <c r="Z23" s="64"/>
      <c r="AA23" s="294"/>
      <c r="AB23" s="295"/>
      <c r="AC23" s="296"/>
      <c r="AD23" s="297"/>
      <c r="AE23" s="298"/>
      <c r="AF23" s="299"/>
      <c r="AG23" s="300"/>
      <c r="AH23" s="232"/>
      <c r="AO23" s="62"/>
      <c r="AP23" s="63"/>
      <c r="AQ23" s="62"/>
      <c r="AR23" s="64"/>
      <c r="AS23" s="294"/>
      <c r="AT23" s="295"/>
      <c r="AU23" s="296"/>
      <c r="AV23" s="297"/>
      <c r="AW23" s="298"/>
      <c r="AX23" s="299"/>
      <c r="AY23" s="300"/>
      <c r="AZ23" s="232"/>
    </row>
    <row r="24" spans="1:52" ht="15.6" x14ac:dyDescent="0.3">
      <c r="A24" s="62"/>
      <c r="B24" s="63"/>
      <c r="C24" s="62"/>
      <c r="D24" s="64"/>
      <c r="E24" s="266"/>
      <c r="F24" s="267"/>
      <c r="G24" s="268"/>
      <c r="H24" s="297"/>
      <c r="I24" s="298"/>
      <c r="J24" s="299"/>
      <c r="K24" s="300"/>
      <c r="L24" s="232"/>
      <c r="U24" s="62"/>
      <c r="V24" s="63"/>
      <c r="W24" s="62"/>
      <c r="X24" s="63"/>
      <c r="Y24" s="62"/>
      <c r="Z24" s="64"/>
      <c r="AA24" s="266"/>
      <c r="AB24" s="267"/>
      <c r="AC24" s="268"/>
      <c r="AD24" s="297"/>
      <c r="AE24" s="298"/>
      <c r="AF24" s="299"/>
      <c r="AG24" s="300"/>
      <c r="AH24" s="232"/>
      <c r="AO24" s="62"/>
      <c r="AP24" s="63"/>
      <c r="AQ24" s="62"/>
      <c r="AR24" s="64"/>
      <c r="AS24" s="266"/>
      <c r="AT24" s="267"/>
      <c r="AU24" s="268"/>
      <c r="AV24" s="297"/>
      <c r="AW24" s="298"/>
      <c r="AX24" s="299"/>
      <c r="AY24" s="300"/>
      <c r="AZ24" s="232"/>
    </row>
    <row r="25" spans="1:52" ht="15.6" x14ac:dyDescent="0.3">
      <c r="A25" s="62"/>
      <c r="B25" s="63"/>
      <c r="C25" s="62"/>
      <c r="D25" s="64"/>
      <c r="E25" s="266"/>
      <c r="F25" s="267"/>
      <c r="G25" s="268"/>
      <c r="H25" s="297"/>
      <c r="I25" s="298"/>
      <c r="J25" s="299"/>
      <c r="K25" s="300"/>
      <c r="L25" s="232"/>
      <c r="U25" s="62"/>
      <c r="V25" s="63"/>
      <c r="W25" s="62"/>
      <c r="X25" s="63"/>
      <c r="Y25" s="62"/>
      <c r="Z25" s="64"/>
      <c r="AA25" s="266"/>
      <c r="AB25" s="267"/>
      <c r="AC25" s="268"/>
      <c r="AD25" s="297"/>
      <c r="AE25" s="298"/>
      <c r="AF25" s="299"/>
      <c r="AG25" s="300"/>
      <c r="AH25" s="232"/>
      <c r="AO25" s="62"/>
      <c r="AP25" s="63"/>
      <c r="AQ25" s="62"/>
      <c r="AR25" s="64"/>
      <c r="AS25" s="266"/>
      <c r="AT25" s="267"/>
      <c r="AU25" s="268"/>
      <c r="AV25" s="297"/>
      <c r="AW25" s="298"/>
      <c r="AX25" s="299"/>
      <c r="AY25" s="300"/>
      <c r="AZ25" s="232"/>
    </row>
    <row r="26" spans="1:52" ht="15.6" x14ac:dyDescent="0.3">
      <c r="A26" s="62"/>
      <c r="B26" s="63"/>
      <c r="C26" s="62"/>
      <c r="D26" s="64"/>
      <c r="E26" s="266"/>
      <c r="F26" s="267"/>
      <c r="G26" s="268"/>
      <c r="H26" s="297"/>
      <c r="I26" s="298"/>
      <c r="J26" s="299"/>
      <c r="K26" s="300"/>
      <c r="L26" s="232"/>
      <c r="U26" s="62"/>
      <c r="V26" s="63"/>
      <c r="W26" s="62"/>
      <c r="X26" s="63"/>
      <c r="Y26" s="62"/>
      <c r="Z26" s="64"/>
      <c r="AA26" s="266"/>
      <c r="AB26" s="267"/>
      <c r="AC26" s="268"/>
      <c r="AD26" s="297"/>
      <c r="AE26" s="298"/>
      <c r="AF26" s="299"/>
      <c r="AG26" s="300"/>
      <c r="AH26" s="232"/>
      <c r="AO26" s="62"/>
      <c r="AP26" s="63"/>
      <c r="AQ26" s="62"/>
      <c r="AR26" s="64"/>
      <c r="AS26" s="266"/>
      <c r="AT26" s="267"/>
      <c r="AU26" s="268"/>
      <c r="AV26" s="297"/>
      <c r="AW26" s="298"/>
      <c r="AX26" s="299"/>
      <c r="AY26" s="300"/>
      <c r="AZ26" s="232"/>
    </row>
    <row r="27" spans="1:52" ht="15.6" x14ac:dyDescent="0.3">
      <c r="A27" s="62"/>
      <c r="B27" s="63"/>
      <c r="C27" s="62"/>
      <c r="D27" s="64"/>
      <c r="E27" s="266"/>
      <c r="F27" s="267"/>
      <c r="G27" s="268"/>
      <c r="H27" s="297"/>
      <c r="I27" s="298"/>
      <c r="J27" s="299"/>
      <c r="K27" s="300"/>
      <c r="L27" s="232"/>
      <c r="U27" s="62"/>
      <c r="V27" s="63"/>
      <c r="W27" s="62"/>
      <c r="X27" s="63"/>
      <c r="Y27" s="62"/>
      <c r="Z27" s="64"/>
      <c r="AA27" s="266"/>
      <c r="AB27" s="267"/>
      <c r="AC27" s="268"/>
      <c r="AD27" s="297"/>
      <c r="AE27" s="298"/>
      <c r="AF27" s="299"/>
      <c r="AG27" s="300"/>
      <c r="AH27" s="232"/>
      <c r="AO27" s="62"/>
      <c r="AP27" s="63"/>
      <c r="AQ27" s="62"/>
      <c r="AR27" s="64"/>
      <c r="AS27" s="266"/>
      <c r="AT27" s="267"/>
      <c r="AU27" s="268"/>
      <c r="AV27" s="297"/>
      <c r="AW27" s="298"/>
      <c r="AX27" s="299"/>
      <c r="AY27" s="300"/>
      <c r="AZ27" s="232"/>
    </row>
    <row r="28" spans="1:52" ht="15.6" x14ac:dyDescent="0.3">
      <c r="A28" s="62"/>
      <c r="B28" s="63"/>
      <c r="C28" s="62"/>
      <c r="D28" s="64"/>
      <c r="E28" s="266"/>
      <c r="F28" s="267"/>
      <c r="G28" s="268"/>
      <c r="H28" s="297"/>
      <c r="I28" s="298"/>
      <c r="J28" s="299"/>
      <c r="K28" s="300"/>
      <c r="L28" s="232"/>
      <c r="U28" s="62"/>
      <c r="V28" s="63"/>
      <c r="W28" s="62"/>
      <c r="X28" s="63"/>
      <c r="Y28" s="62"/>
      <c r="Z28" s="64"/>
      <c r="AA28" s="266"/>
      <c r="AB28" s="267"/>
      <c r="AC28" s="268"/>
      <c r="AD28" s="297"/>
      <c r="AE28" s="298"/>
      <c r="AF28" s="299"/>
      <c r="AG28" s="300"/>
      <c r="AH28" s="232"/>
      <c r="AO28" s="62"/>
      <c r="AP28" s="63"/>
      <c r="AQ28" s="62"/>
      <c r="AR28" s="64"/>
      <c r="AS28" s="266"/>
      <c r="AT28" s="267"/>
      <c r="AU28" s="268"/>
      <c r="AV28" s="297"/>
      <c r="AW28" s="298"/>
      <c r="AX28" s="299"/>
      <c r="AY28" s="300"/>
      <c r="AZ28" s="232"/>
    </row>
    <row r="29" spans="1:52" ht="15.6" x14ac:dyDescent="0.3">
      <c r="A29" s="62"/>
      <c r="B29" s="68"/>
      <c r="C29" s="62"/>
      <c r="D29" s="64"/>
      <c r="E29" s="294"/>
      <c r="F29" s="295"/>
      <c r="G29" s="296"/>
      <c r="H29" s="297"/>
      <c r="I29" s="298"/>
      <c r="J29" s="299"/>
      <c r="K29" s="300"/>
      <c r="L29" s="232"/>
      <c r="U29" s="62"/>
      <c r="V29" s="68"/>
      <c r="W29" s="62"/>
      <c r="X29" s="68"/>
      <c r="Y29" s="62"/>
      <c r="Z29" s="64"/>
      <c r="AA29" s="294"/>
      <c r="AB29" s="295"/>
      <c r="AC29" s="296"/>
      <c r="AD29" s="297"/>
      <c r="AE29" s="298"/>
      <c r="AF29" s="299"/>
      <c r="AG29" s="300"/>
      <c r="AH29" s="232"/>
      <c r="AO29" s="62"/>
      <c r="AP29" s="68"/>
      <c r="AQ29" s="62"/>
      <c r="AR29" s="64"/>
      <c r="AS29" s="294"/>
      <c r="AT29" s="295"/>
      <c r="AU29" s="296"/>
      <c r="AV29" s="297"/>
      <c r="AW29" s="298"/>
      <c r="AX29" s="299"/>
      <c r="AY29" s="300"/>
      <c r="AZ29" s="232"/>
    </row>
    <row r="30" spans="1:52" ht="15.6" x14ac:dyDescent="0.3">
      <c r="A30" s="62"/>
      <c r="B30" s="68"/>
      <c r="C30" s="62"/>
      <c r="D30" s="64"/>
      <c r="E30" s="294"/>
      <c r="F30" s="295"/>
      <c r="G30" s="296"/>
      <c r="H30" s="297"/>
      <c r="I30" s="298"/>
      <c r="J30" s="299"/>
      <c r="K30" s="300"/>
      <c r="L30" s="232"/>
      <c r="U30" s="62"/>
      <c r="V30" s="68"/>
      <c r="W30" s="62"/>
      <c r="X30" s="68"/>
      <c r="Y30" s="62"/>
      <c r="Z30" s="64"/>
      <c r="AA30" s="294"/>
      <c r="AB30" s="295"/>
      <c r="AC30" s="296"/>
      <c r="AD30" s="297"/>
      <c r="AE30" s="298"/>
      <c r="AF30" s="299"/>
      <c r="AG30" s="300"/>
      <c r="AH30" s="232"/>
      <c r="AO30" s="62"/>
      <c r="AP30" s="68"/>
      <c r="AQ30" s="62"/>
      <c r="AR30" s="64"/>
      <c r="AS30" s="294"/>
      <c r="AT30" s="295"/>
      <c r="AU30" s="296"/>
      <c r="AV30" s="297"/>
      <c r="AW30" s="298"/>
      <c r="AX30" s="299"/>
      <c r="AY30" s="300"/>
      <c r="AZ30" s="232"/>
    </row>
    <row r="31" spans="1:52" ht="15.6" x14ac:dyDescent="0.3">
      <c r="A31" s="62"/>
      <c r="B31" s="68"/>
      <c r="C31" s="62"/>
      <c r="D31" s="64"/>
      <c r="E31" s="294"/>
      <c r="F31" s="295"/>
      <c r="G31" s="296"/>
      <c r="H31" s="297"/>
      <c r="I31" s="298"/>
      <c r="J31" s="299"/>
      <c r="K31" s="300"/>
      <c r="L31" s="232"/>
      <c r="U31" s="62"/>
      <c r="V31" s="68"/>
      <c r="W31" s="62"/>
      <c r="X31" s="68"/>
      <c r="Y31" s="62"/>
      <c r="Z31" s="64"/>
      <c r="AA31" s="294"/>
      <c r="AB31" s="295"/>
      <c r="AC31" s="296"/>
      <c r="AD31" s="297"/>
      <c r="AE31" s="298"/>
      <c r="AF31" s="299"/>
      <c r="AG31" s="300"/>
      <c r="AH31" s="232"/>
      <c r="AO31" s="62"/>
      <c r="AP31" s="68"/>
      <c r="AQ31" s="62"/>
      <c r="AR31" s="64"/>
      <c r="AS31" s="294"/>
      <c r="AT31" s="295"/>
      <c r="AU31" s="296"/>
      <c r="AV31" s="297"/>
      <c r="AW31" s="298"/>
      <c r="AX31" s="299"/>
      <c r="AY31" s="300"/>
      <c r="AZ31" s="232"/>
    </row>
    <row r="32" spans="1:52" ht="15.6" x14ac:dyDescent="0.3">
      <c r="A32" s="62"/>
      <c r="B32" s="68"/>
      <c r="C32" s="62"/>
      <c r="D32" s="64"/>
      <c r="E32" s="294"/>
      <c r="F32" s="295"/>
      <c r="G32" s="296"/>
      <c r="H32" s="297"/>
      <c r="I32" s="298"/>
      <c r="J32" s="299"/>
      <c r="K32" s="300"/>
      <c r="L32" s="232"/>
      <c r="U32" s="62"/>
      <c r="V32" s="68"/>
      <c r="W32" s="62"/>
      <c r="X32" s="68"/>
      <c r="Y32" s="62"/>
      <c r="Z32" s="64"/>
      <c r="AA32" s="294"/>
      <c r="AB32" s="295"/>
      <c r="AC32" s="296"/>
      <c r="AD32" s="297"/>
      <c r="AE32" s="298"/>
      <c r="AF32" s="299"/>
      <c r="AG32" s="300"/>
      <c r="AH32" s="232"/>
      <c r="AO32" s="62"/>
      <c r="AP32" s="68"/>
      <c r="AQ32" s="62"/>
      <c r="AR32" s="64"/>
      <c r="AS32" s="294"/>
      <c r="AT32" s="295"/>
      <c r="AU32" s="296"/>
      <c r="AV32" s="297"/>
      <c r="AW32" s="298"/>
      <c r="AX32" s="299"/>
      <c r="AY32" s="300"/>
      <c r="AZ32" s="232"/>
    </row>
    <row r="33" spans="1:52" ht="15.6" x14ac:dyDescent="0.3">
      <c r="A33" s="62"/>
      <c r="B33" s="68"/>
      <c r="C33" s="62"/>
      <c r="D33" s="64"/>
      <c r="E33" s="294"/>
      <c r="F33" s="295"/>
      <c r="G33" s="296"/>
      <c r="H33" s="297"/>
      <c r="I33" s="298"/>
      <c r="J33" s="299"/>
      <c r="K33" s="300"/>
      <c r="L33" s="232"/>
      <c r="U33" s="62"/>
      <c r="V33" s="68"/>
      <c r="W33" s="62"/>
      <c r="X33" s="68"/>
      <c r="Y33" s="62"/>
      <c r="Z33" s="64"/>
      <c r="AA33" s="294"/>
      <c r="AB33" s="295"/>
      <c r="AC33" s="296"/>
      <c r="AD33" s="297"/>
      <c r="AE33" s="298"/>
      <c r="AF33" s="299"/>
      <c r="AG33" s="300"/>
      <c r="AH33" s="232"/>
      <c r="AO33" s="62"/>
      <c r="AP33" s="68"/>
      <c r="AQ33" s="62"/>
      <c r="AR33" s="64"/>
      <c r="AS33" s="294"/>
      <c r="AT33" s="295"/>
      <c r="AU33" s="296"/>
      <c r="AV33" s="297"/>
      <c r="AW33" s="298"/>
      <c r="AX33" s="299"/>
      <c r="AY33" s="300"/>
      <c r="AZ33" s="232"/>
    </row>
    <row r="34" spans="1:52" ht="15.6" x14ac:dyDescent="0.3">
      <c r="A34" s="62"/>
      <c r="B34" s="68"/>
      <c r="C34" s="62"/>
      <c r="D34" s="64"/>
      <c r="E34" s="294"/>
      <c r="F34" s="295"/>
      <c r="G34" s="296"/>
      <c r="H34" s="297"/>
      <c r="I34" s="298"/>
      <c r="J34" s="299"/>
      <c r="K34" s="300"/>
      <c r="L34" s="232"/>
      <c r="U34" s="62"/>
      <c r="V34" s="68"/>
      <c r="W34" s="62"/>
      <c r="X34" s="68"/>
      <c r="Y34" s="62"/>
      <c r="Z34" s="64"/>
      <c r="AA34" s="294"/>
      <c r="AB34" s="295"/>
      <c r="AC34" s="296"/>
      <c r="AD34" s="297"/>
      <c r="AE34" s="298"/>
      <c r="AF34" s="299"/>
      <c r="AG34" s="300"/>
      <c r="AH34" s="232"/>
      <c r="AO34" s="62"/>
      <c r="AP34" s="68"/>
      <c r="AQ34" s="62"/>
      <c r="AR34" s="64"/>
      <c r="AS34" s="294"/>
      <c r="AT34" s="295"/>
      <c r="AU34" s="296"/>
      <c r="AV34" s="297"/>
      <c r="AW34" s="298"/>
      <c r="AX34" s="299"/>
      <c r="AY34" s="300"/>
      <c r="AZ34" s="232"/>
    </row>
    <row r="35" spans="1:52" ht="15.6" x14ac:dyDescent="0.3">
      <c r="A35" s="62"/>
      <c r="B35" s="68"/>
      <c r="C35" s="62"/>
      <c r="D35" s="64"/>
      <c r="E35" s="294"/>
      <c r="F35" s="295"/>
      <c r="G35" s="296"/>
      <c r="H35" s="297"/>
      <c r="I35" s="298"/>
      <c r="J35" s="299"/>
      <c r="K35" s="300"/>
      <c r="L35" s="232"/>
      <c r="U35" s="62"/>
      <c r="V35" s="68"/>
      <c r="W35" s="62"/>
      <c r="X35" s="68"/>
      <c r="Y35" s="62"/>
      <c r="Z35" s="64"/>
      <c r="AA35" s="294"/>
      <c r="AB35" s="295"/>
      <c r="AC35" s="296"/>
      <c r="AD35" s="297"/>
      <c r="AE35" s="298"/>
      <c r="AF35" s="299"/>
      <c r="AG35" s="300"/>
      <c r="AH35" s="232"/>
      <c r="AO35" s="62"/>
      <c r="AP35" s="68"/>
      <c r="AQ35" s="62"/>
      <c r="AR35" s="64"/>
      <c r="AS35" s="294"/>
      <c r="AT35" s="295"/>
      <c r="AU35" s="296"/>
      <c r="AV35" s="297"/>
      <c r="AW35" s="298"/>
      <c r="AX35" s="299"/>
      <c r="AY35" s="300"/>
      <c r="AZ35" s="232"/>
    </row>
    <row r="36" spans="1:52" ht="15.6" x14ac:dyDescent="0.3">
      <c r="A36" s="62"/>
      <c r="B36" s="68"/>
      <c r="C36" s="62"/>
      <c r="D36" s="64"/>
      <c r="E36" s="294"/>
      <c r="F36" s="295"/>
      <c r="G36" s="296"/>
      <c r="H36" s="297"/>
      <c r="I36" s="298"/>
      <c r="J36" s="299"/>
      <c r="K36" s="300"/>
      <c r="L36" s="232"/>
      <c r="U36" s="62"/>
      <c r="V36" s="68"/>
      <c r="W36" s="62"/>
      <c r="X36" s="68"/>
      <c r="Y36" s="62"/>
      <c r="Z36" s="64"/>
      <c r="AA36" s="294"/>
      <c r="AB36" s="295"/>
      <c r="AC36" s="296"/>
      <c r="AD36" s="297"/>
      <c r="AE36" s="298"/>
      <c r="AF36" s="299"/>
      <c r="AG36" s="300"/>
      <c r="AH36" s="232"/>
      <c r="AO36" s="62"/>
      <c r="AP36" s="68"/>
      <c r="AQ36" s="62"/>
      <c r="AR36" s="64"/>
      <c r="AS36" s="294"/>
      <c r="AT36" s="295"/>
      <c r="AU36" s="296"/>
      <c r="AV36" s="297"/>
      <c r="AW36" s="298"/>
      <c r="AX36" s="299"/>
      <c r="AY36" s="300"/>
      <c r="AZ36" s="232"/>
    </row>
    <row r="37" spans="1:52" ht="15.6" x14ac:dyDescent="0.3">
      <c r="A37" s="62"/>
      <c r="B37" s="68"/>
      <c r="C37" s="62"/>
      <c r="D37" s="64"/>
      <c r="E37" s="294"/>
      <c r="F37" s="295"/>
      <c r="G37" s="296"/>
      <c r="H37" s="297"/>
      <c r="I37" s="298"/>
      <c r="J37" s="299"/>
      <c r="K37" s="300"/>
      <c r="L37" s="232"/>
      <c r="U37" s="62"/>
      <c r="V37" s="68"/>
      <c r="W37" s="62"/>
      <c r="X37" s="68"/>
      <c r="Y37" s="62"/>
      <c r="Z37" s="64"/>
      <c r="AA37" s="294"/>
      <c r="AB37" s="295"/>
      <c r="AC37" s="296"/>
      <c r="AD37" s="297"/>
      <c r="AE37" s="298"/>
      <c r="AF37" s="299"/>
      <c r="AG37" s="300"/>
      <c r="AH37" s="232"/>
      <c r="AO37" s="62"/>
      <c r="AP37" s="68"/>
      <c r="AQ37" s="62"/>
      <c r="AR37" s="64"/>
      <c r="AS37" s="294"/>
      <c r="AT37" s="295"/>
      <c r="AU37" s="296"/>
      <c r="AV37" s="297"/>
      <c r="AW37" s="298"/>
      <c r="AX37" s="299"/>
      <c r="AY37" s="300"/>
      <c r="AZ37" s="232"/>
    </row>
    <row r="38" spans="1:52" ht="15.6" x14ac:dyDescent="0.3">
      <c r="A38" s="62"/>
      <c r="B38" s="68"/>
      <c r="C38" s="62"/>
      <c r="D38" s="64"/>
      <c r="E38" s="294"/>
      <c r="F38" s="295"/>
      <c r="G38" s="296"/>
      <c r="H38" s="297"/>
      <c r="I38" s="298"/>
      <c r="J38" s="299"/>
      <c r="K38" s="300"/>
      <c r="L38" s="232"/>
      <c r="U38" s="62"/>
      <c r="V38" s="68"/>
      <c r="W38" s="62"/>
      <c r="X38" s="68"/>
      <c r="Y38" s="62"/>
      <c r="Z38" s="64"/>
      <c r="AA38" s="294"/>
      <c r="AB38" s="295"/>
      <c r="AC38" s="296"/>
      <c r="AD38" s="297"/>
      <c r="AE38" s="298"/>
      <c r="AF38" s="299"/>
      <c r="AG38" s="300"/>
      <c r="AH38" s="232"/>
      <c r="AO38" s="62"/>
      <c r="AP38" s="68"/>
      <c r="AQ38" s="62"/>
      <c r="AR38" s="64"/>
      <c r="AS38" s="294"/>
      <c r="AT38" s="295"/>
      <c r="AU38" s="296"/>
      <c r="AV38" s="297"/>
      <c r="AW38" s="298"/>
      <c r="AX38" s="299"/>
      <c r="AY38" s="300"/>
      <c r="AZ38" s="232"/>
    </row>
    <row r="39" spans="1:52" ht="16.8" thickBot="1" x14ac:dyDescent="0.35">
      <c r="A39" s="69"/>
      <c r="B39" s="70"/>
      <c r="C39" s="71"/>
      <c r="D39" s="71"/>
      <c r="E39" s="72"/>
      <c r="F39" s="73"/>
      <c r="G39" s="74"/>
      <c r="H39" s="314"/>
      <c r="I39" s="315"/>
      <c r="J39" s="316"/>
      <c r="K39" s="315"/>
      <c r="L39" s="232"/>
      <c r="U39" s="69"/>
      <c r="V39" s="70"/>
      <c r="W39" s="69"/>
      <c r="X39" s="70"/>
      <c r="Y39" s="71"/>
      <c r="Z39" s="71"/>
      <c r="AA39" s="72"/>
      <c r="AB39" s="73"/>
      <c r="AC39" s="74"/>
      <c r="AD39" s="314"/>
      <c r="AE39" s="315"/>
      <c r="AF39" s="316"/>
      <c r="AG39" s="315"/>
      <c r="AH39" s="232"/>
      <c r="AO39" s="69"/>
      <c r="AP39" s="70"/>
      <c r="AQ39" s="71"/>
      <c r="AR39" s="71"/>
      <c r="AS39" s="72"/>
      <c r="AT39" s="73"/>
      <c r="AU39" s="74"/>
      <c r="AV39" s="314"/>
      <c r="AW39" s="315"/>
      <c r="AX39" s="316"/>
      <c r="AY39" s="315"/>
      <c r="AZ39" s="232"/>
    </row>
    <row r="40" spans="1:52" ht="18.600000000000001" thickBot="1" x14ac:dyDescent="0.35">
      <c r="A40" s="75" t="s">
        <v>17</v>
      </c>
      <c r="B40" s="76"/>
      <c r="C40" s="77"/>
      <c r="D40" s="77"/>
      <c r="E40" s="317">
        <f>SUM(E21:G39)</f>
        <v>0</v>
      </c>
      <c r="F40" s="318"/>
      <c r="G40" s="319"/>
      <c r="H40" s="320">
        <f>SUM(H21:I39)</f>
        <v>0</v>
      </c>
      <c r="I40" s="321"/>
      <c r="J40" s="322">
        <f>SUM(J21:K39)</f>
        <v>0</v>
      </c>
      <c r="K40" s="323"/>
      <c r="L40" s="233"/>
      <c r="U40" s="75" t="s">
        <v>17</v>
      </c>
      <c r="V40" s="76"/>
      <c r="W40" s="75" t="s">
        <v>17</v>
      </c>
      <c r="X40" s="76"/>
      <c r="Y40" s="77"/>
      <c r="Z40" s="77"/>
      <c r="AA40" s="317">
        <f>SUM(AA21:AC39)</f>
        <v>0</v>
      </c>
      <c r="AB40" s="318"/>
      <c r="AC40" s="319"/>
      <c r="AD40" s="320">
        <f>SUM(AD21:AE39)</f>
        <v>0</v>
      </c>
      <c r="AE40" s="321"/>
      <c r="AF40" s="322">
        <f>SUM(AF21:AG39)</f>
        <v>0</v>
      </c>
      <c r="AG40" s="323"/>
      <c r="AH40" s="233"/>
      <c r="AO40" s="75" t="s">
        <v>17</v>
      </c>
      <c r="AP40" s="76"/>
      <c r="AQ40" s="77"/>
      <c r="AR40" s="77"/>
      <c r="AS40" s="317">
        <f>SUM(AS21:AU39)</f>
        <v>0</v>
      </c>
      <c r="AT40" s="318"/>
      <c r="AU40" s="319"/>
      <c r="AV40" s="320">
        <f>SUM(AV21:AW39)</f>
        <v>0</v>
      </c>
      <c r="AW40" s="321"/>
      <c r="AX40" s="322">
        <f>SUM(AX21:AY39)</f>
        <v>0</v>
      </c>
      <c r="AY40" s="323"/>
      <c r="AZ40" s="233"/>
    </row>
    <row r="41" spans="1:52" ht="15.6" x14ac:dyDescent="0.3">
      <c r="A41" s="78"/>
      <c r="B41" s="79"/>
      <c r="C41" s="80"/>
      <c r="D41" s="80"/>
      <c r="E41" s="80"/>
      <c r="F41" s="80"/>
      <c r="G41" s="80"/>
      <c r="H41" s="81"/>
      <c r="I41" s="44"/>
      <c r="J41" s="43"/>
      <c r="K41" s="82"/>
      <c r="L41" s="37"/>
      <c r="U41" s="78"/>
      <c r="V41" s="79"/>
      <c r="W41" s="78"/>
      <c r="X41" s="79"/>
      <c r="Y41" s="80"/>
      <c r="Z41" s="80"/>
      <c r="AA41" s="80"/>
      <c r="AB41" s="80"/>
      <c r="AC41" s="80"/>
      <c r="AD41" s="81"/>
      <c r="AE41" s="44"/>
      <c r="AF41" s="43"/>
      <c r="AG41" s="82"/>
      <c r="AH41" s="37"/>
      <c r="AO41" s="78"/>
      <c r="AP41" s="79"/>
      <c r="AQ41" s="80"/>
      <c r="AR41" s="80"/>
      <c r="AS41" s="80"/>
      <c r="AT41" s="80"/>
      <c r="AU41" s="80"/>
      <c r="AV41" s="81"/>
      <c r="AW41" s="44"/>
      <c r="AX41" s="43"/>
      <c r="AY41" s="82"/>
      <c r="AZ41" s="37"/>
    </row>
    <row r="42" spans="1:52" ht="15.6" x14ac:dyDescent="0.3">
      <c r="A42" s="78"/>
      <c r="B42" s="79"/>
      <c r="C42" s="83"/>
      <c r="D42" s="83"/>
      <c r="E42" s="83"/>
      <c r="F42" s="84"/>
      <c r="G42" s="83"/>
      <c r="H42" s="83"/>
      <c r="I42" s="83"/>
      <c r="J42" s="85"/>
      <c r="K42" s="86"/>
      <c r="L42" s="37"/>
      <c r="U42" s="78"/>
      <c r="V42" s="79"/>
      <c r="W42" s="78"/>
      <c r="X42" s="79"/>
      <c r="Y42" s="83"/>
      <c r="Z42" s="83"/>
      <c r="AA42" s="83"/>
      <c r="AB42" s="84"/>
      <c r="AC42" s="83"/>
      <c r="AD42" s="83"/>
      <c r="AE42" s="83"/>
      <c r="AF42" s="85"/>
      <c r="AG42" s="86"/>
      <c r="AH42" s="37"/>
      <c r="AO42" s="78"/>
      <c r="AP42" s="79"/>
      <c r="AQ42" s="83"/>
      <c r="AR42" s="83"/>
      <c r="AS42" s="83"/>
      <c r="AT42" s="84"/>
      <c r="AU42" s="83"/>
      <c r="AV42" s="83"/>
      <c r="AW42" s="83"/>
      <c r="AX42" s="85"/>
      <c r="AY42" s="86"/>
      <c r="AZ42" s="37"/>
    </row>
    <row r="43" spans="1:52" ht="15.6" x14ac:dyDescent="0.3">
      <c r="A43" s="87"/>
      <c r="B43" s="88"/>
      <c r="C43" s="37"/>
      <c r="D43" s="37"/>
      <c r="E43" s="37"/>
      <c r="F43" s="89"/>
      <c r="G43" s="37"/>
      <c r="H43" s="37"/>
      <c r="I43" s="37"/>
      <c r="J43" s="36"/>
      <c r="K43" s="86"/>
      <c r="L43" s="37"/>
      <c r="U43" s="87"/>
      <c r="V43" s="88"/>
      <c r="W43" s="87"/>
      <c r="X43" s="88"/>
      <c r="Y43" s="37"/>
      <c r="Z43" s="37"/>
      <c r="AA43" s="37"/>
      <c r="AB43" s="89"/>
      <c r="AC43" s="37"/>
      <c r="AD43" s="37"/>
      <c r="AE43" s="37"/>
      <c r="AF43" s="36"/>
      <c r="AG43" s="86"/>
      <c r="AH43" s="37"/>
      <c r="AO43" s="87"/>
      <c r="AP43" s="88"/>
      <c r="AQ43" s="37"/>
      <c r="AR43" s="37"/>
      <c r="AS43" s="37"/>
      <c r="AT43" s="89"/>
      <c r="AU43" s="37"/>
      <c r="AV43" s="37"/>
      <c r="AW43" s="37"/>
      <c r="AX43" s="36"/>
      <c r="AY43" s="86"/>
      <c r="AZ43" s="37"/>
    </row>
    <row r="44" spans="1:52" ht="15.6" x14ac:dyDescent="0.3">
      <c r="A44" s="87"/>
      <c r="B44" s="88"/>
      <c r="C44" s="37"/>
      <c r="D44" s="37"/>
      <c r="E44" s="37"/>
      <c r="F44" s="89"/>
      <c r="G44" s="37"/>
      <c r="H44" s="37"/>
      <c r="I44" s="37"/>
      <c r="J44" s="36"/>
      <c r="K44" s="86"/>
      <c r="L44" s="37"/>
      <c r="U44" s="87"/>
      <c r="V44" s="88"/>
      <c r="W44" s="87"/>
      <c r="X44" s="88"/>
      <c r="Y44" s="37"/>
      <c r="Z44" s="37"/>
      <c r="AA44" s="37"/>
      <c r="AB44" s="89"/>
      <c r="AC44" s="37"/>
      <c r="AD44" s="37"/>
      <c r="AE44" s="37"/>
      <c r="AF44" s="36"/>
      <c r="AG44" s="86"/>
      <c r="AH44" s="37"/>
      <c r="AO44" s="87"/>
      <c r="AP44" s="88"/>
      <c r="AQ44" s="37"/>
      <c r="AR44" s="37"/>
      <c r="AS44" s="37"/>
      <c r="AT44" s="89"/>
      <c r="AU44" s="37"/>
      <c r="AV44" s="37"/>
      <c r="AW44" s="37"/>
      <c r="AX44" s="36"/>
      <c r="AY44" s="86"/>
      <c r="AZ44" s="37"/>
    </row>
    <row r="45" spans="1:52" ht="16.8" x14ac:dyDescent="0.3">
      <c r="A45" s="90" t="s">
        <v>68</v>
      </c>
      <c r="B45" s="79"/>
      <c r="C45" s="83"/>
      <c r="D45" s="83"/>
      <c r="E45" s="83"/>
      <c r="F45" s="84"/>
      <c r="G45" s="83"/>
      <c r="H45" s="83"/>
      <c r="I45" s="83"/>
      <c r="J45" s="85"/>
      <c r="K45" s="86"/>
      <c r="L45" s="37"/>
      <c r="U45" s="90" t="s">
        <v>68</v>
      </c>
      <c r="V45" s="79"/>
      <c r="W45" s="90" t="s">
        <v>68</v>
      </c>
      <c r="X45" s="79"/>
      <c r="Y45" s="83"/>
      <c r="Z45" s="83"/>
      <c r="AA45" s="83"/>
      <c r="AB45" s="84"/>
      <c r="AC45" s="83"/>
      <c r="AD45" s="83"/>
      <c r="AE45" s="83"/>
      <c r="AF45" s="85"/>
      <c r="AG45" s="86"/>
      <c r="AH45" s="37"/>
      <c r="AO45" s="90" t="s">
        <v>68</v>
      </c>
      <c r="AP45" s="79"/>
      <c r="AQ45" s="83"/>
      <c r="AR45" s="83"/>
      <c r="AS45" s="83"/>
      <c r="AT45" s="84"/>
      <c r="AU45" s="83"/>
      <c r="AV45" s="83"/>
      <c r="AW45" s="83"/>
      <c r="AX45" s="85"/>
      <c r="AY45" s="86"/>
      <c r="AZ45" s="37"/>
    </row>
    <row r="46" spans="1:52" ht="15.6" x14ac:dyDescent="0.3">
      <c r="A46" s="91"/>
      <c r="B46" s="79"/>
      <c r="C46" s="83"/>
      <c r="D46" s="83"/>
      <c r="E46" s="83"/>
      <c r="F46" s="84"/>
      <c r="G46" s="83"/>
      <c r="H46" s="83"/>
      <c r="I46" s="83"/>
      <c r="J46" s="85"/>
      <c r="K46" s="86"/>
      <c r="L46" s="37"/>
      <c r="U46" s="91"/>
      <c r="V46" s="79"/>
      <c r="W46" s="91"/>
      <c r="X46" s="79"/>
      <c r="Y46" s="83"/>
      <c r="Z46" s="83"/>
      <c r="AA46" s="83"/>
      <c r="AB46" s="84"/>
      <c r="AC46" s="83"/>
      <c r="AD46" s="83"/>
      <c r="AE46" s="83"/>
      <c r="AF46" s="85"/>
      <c r="AG46" s="86"/>
      <c r="AH46" s="37"/>
      <c r="AO46" s="91"/>
      <c r="AP46" s="79"/>
      <c r="AQ46" s="83"/>
      <c r="AR46" s="83"/>
      <c r="AS46" s="83"/>
      <c r="AT46" s="84"/>
      <c r="AU46" s="83"/>
      <c r="AV46" s="83"/>
      <c r="AW46" s="83"/>
      <c r="AX46" s="85"/>
      <c r="AY46" s="86"/>
      <c r="AZ46" s="37"/>
    </row>
    <row r="47" spans="1:52" x14ac:dyDescent="0.3">
      <c r="A47" s="92" t="s">
        <v>18</v>
      </c>
      <c r="B47" s="93"/>
      <c r="C47" s="93"/>
      <c r="D47" s="93"/>
      <c r="E47" s="93"/>
      <c r="F47" s="93"/>
      <c r="G47" s="93"/>
      <c r="H47" s="93"/>
      <c r="I47" s="93"/>
      <c r="J47" s="94"/>
      <c r="K47" s="95">
        <f>+J115</f>
        <v>0</v>
      </c>
      <c r="L47" s="36"/>
      <c r="U47" s="92" t="s">
        <v>18</v>
      </c>
      <c r="V47" s="93"/>
      <c r="W47" s="92" t="s">
        <v>18</v>
      </c>
      <c r="X47" s="93"/>
      <c r="Y47" s="93"/>
      <c r="Z47" s="93"/>
      <c r="AA47" s="93"/>
      <c r="AB47" s="93"/>
      <c r="AC47" s="93"/>
      <c r="AD47" s="93"/>
      <c r="AE47" s="93"/>
      <c r="AF47" s="94"/>
      <c r="AG47" s="95">
        <f>+AF115</f>
        <v>0</v>
      </c>
      <c r="AH47" s="36"/>
      <c r="AO47" s="92" t="s">
        <v>18</v>
      </c>
      <c r="AP47" s="93"/>
      <c r="AQ47" s="93"/>
      <c r="AR47" s="93"/>
      <c r="AS47" s="93"/>
      <c r="AT47" s="93"/>
      <c r="AU47" s="93"/>
      <c r="AV47" s="93"/>
      <c r="AW47" s="93"/>
      <c r="AX47" s="94"/>
      <c r="AY47" s="95">
        <f>+AX115</f>
        <v>0</v>
      </c>
      <c r="AZ47" s="36"/>
    </row>
    <row r="48" spans="1:52" x14ac:dyDescent="0.3">
      <c r="A48" s="96" t="s">
        <v>19</v>
      </c>
      <c r="B48" s="97"/>
      <c r="C48" s="97"/>
      <c r="D48" s="97"/>
      <c r="E48" s="97"/>
      <c r="F48" s="97"/>
      <c r="G48" s="97"/>
      <c r="H48" s="97"/>
      <c r="I48" s="97"/>
      <c r="J48" s="98"/>
      <c r="K48" s="99">
        <f>+J116</f>
        <v>0</v>
      </c>
      <c r="L48" s="36"/>
      <c r="U48" s="96" t="s">
        <v>19</v>
      </c>
      <c r="V48" s="97"/>
      <c r="W48" s="96" t="s">
        <v>19</v>
      </c>
      <c r="X48" s="97"/>
      <c r="Y48" s="97"/>
      <c r="Z48" s="97"/>
      <c r="AA48" s="97"/>
      <c r="AB48" s="97"/>
      <c r="AC48" s="97"/>
      <c r="AD48" s="97"/>
      <c r="AE48" s="97"/>
      <c r="AF48" s="98"/>
      <c r="AG48" s="99">
        <f>+AF116</f>
        <v>0</v>
      </c>
      <c r="AH48" s="36"/>
      <c r="AO48" s="96" t="s">
        <v>19</v>
      </c>
      <c r="AP48" s="97"/>
      <c r="AQ48" s="97"/>
      <c r="AR48" s="97"/>
      <c r="AS48" s="97"/>
      <c r="AT48" s="97"/>
      <c r="AU48" s="97"/>
      <c r="AV48" s="97"/>
      <c r="AW48" s="97"/>
      <c r="AX48" s="98"/>
      <c r="AY48" s="99">
        <f>+AX116</f>
        <v>0</v>
      </c>
      <c r="AZ48" s="36"/>
    </row>
    <row r="49" spans="1:52" x14ac:dyDescent="0.3">
      <c r="A49" s="96" t="s">
        <v>20</v>
      </c>
      <c r="B49" s="97"/>
      <c r="C49" s="97"/>
      <c r="D49" s="97"/>
      <c r="E49" s="97"/>
      <c r="F49" s="97"/>
      <c r="G49" s="97"/>
      <c r="H49" s="97"/>
      <c r="I49" s="97"/>
      <c r="J49" s="98"/>
      <c r="K49" s="99">
        <f t="shared" ref="K49:K52" si="0">+J117</f>
        <v>0</v>
      </c>
      <c r="L49" s="36"/>
      <c r="U49" s="96" t="s">
        <v>20</v>
      </c>
      <c r="V49" s="97"/>
      <c r="W49" s="96" t="s">
        <v>20</v>
      </c>
      <c r="X49" s="97"/>
      <c r="Y49" s="97"/>
      <c r="Z49" s="97"/>
      <c r="AA49" s="97"/>
      <c r="AB49" s="97"/>
      <c r="AC49" s="97"/>
      <c r="AD49" s="97"/>
      <c r="AE49" s="97"/>
      <c r="AF49" s="98"/>
      <c r="AG49" s="99">
        <f t="shared" ref="AG49:AG52" si="1">+AF117</f>
        <v>0</v>
      </c>
      <c r="AH49" s="36"/>
      <c r="AO49" s="96" t="s">
        <v>20</v>
      </c>
      <c r="AP49" s="97"/>
      <c r="AQ49" s="97"/>
      <c r="AR49" s="97"/>
      <c r="AS49" s="97"/>
      <c r="AT49" s="97"/>
      <c r="AU49" s="97"/>
      <c r="AV49" s="97"/>
      <c r="AW49" s="97"/>
      <c r="AX49" s="98"/>
      <c r="AY49" s="99">
        <f t="shared" ref="AY49:AY52" si="2">+AX117</f>
        <v>0</v>
      </c>
      <c r="AZ49" s="36"/>
    </row>
    <row r="50" spans="1:52" x14ac:dyDescent="0.3">
      <c r="A50" s="96" t="s">
        <v>69</v>
      </c>
      <c r="B50" s="97"/>
      <c r="C50" s="97"/>
      <c r="D50" s="97"/>
      <c r="E50" s="97"/>
      <c r="F50" s="97"/>
      <c r="G50" s="97"/>
      <c r="H50" s="97"/>
      <c r="I50" s="97"/>
      <c r="J50" s="98"/>
      <c r="K50" s="99">
        <f t="shared" si="0"/>
        <v>0</v>
      </c>
      <c r="L50" s="36"/>
      <c r="U50" s="96" t="s">
        <v>69</v>
      </c>
      <c r="V50" s="97"/>
      <c r="W50" s="96" t="s">
        <v>69</v>
      </c>
      <c r="X50" s="97"/>
      <c r="Y50" s="97"/>
      <c r="Z50" s="97"/>
      <c r="AA50" s="97"/>
      <c r="AB50" s="97"/>
      <c r="AC50" s="97"/>
      <c r="AD50" s="97"/>
      <c r="AE50" s="97"/>
      <c r="AF50" s="98"/>
      <c r="AG50" s="99">
        <f t="shared" si="1"/>
        <v>0</v>
      </c>
      <c r="AH50" s="36"/>
      <c r="AO50" s="96" t="s">
        <v>69</v>
      </c>
      <c r="AP50" s="97"/>
      <c r="AQ50" s="97"/>
      <c r="AR50" s="97"/>
      <c r="AS50" s="97"/>
      <c r="AT50" s="97"/>
      <c r="AU50" s="97"/>
      <c r="AV50" s="97"/>
      <c r="AW50" s="97"/>
      <c r="AX50" s="98"/>
      <c r="AY50" s="99">
        <f t="shared" si="2"/>
        <v>0</v>
      </c>
      <c r="AZ50" s="36"/>
    </row>
    <row r="51" spans="1:52" x14ac:dyDescent="0.3">
      <c r="A51" s="96" t="s">
        <v>21</v>
      </c>
      <c r="B51" s="97"/>
      <c r="C51" s="97"/>
      <c r="D51" s="97"/>
      <c r="E51" s="97"/>
      <c r="F51" s="97"/>
      <c r="G51" s="97"/>
      <c r="H51" s="97"/>
      <c r="I51" s="97"/>
      <c r="J51" s="98"/>
      <c r="K51" s="99">
        <f t="shared" si="0"/>
        <v>0</v>
      </c>
      <c r="L51" s="36"/>
      <c r="U51" s="96" t="s">
        <v>21</v>
      </c>
      <c r="V51" s="97"/>
      <c r="W51" s="96" t="s">
        <v>21</v>
      </c>
      <c r="X51" s="97"/>
      <c r="Y51" s="97"/>
      <c r="Z51" s="97"/>
      <c r="AA51" s="97"/>
      <c r="AB51" s="97"/>
      <c r="AC51" s="97"/>
      <c r="AD51" s="97"/>
      <c r="AE51" s="97"/>
      <c r="AF51" s="98"/>
      <c r="AG51" s="99">
        <f t="shared" si="1"/>
        <v>0</v>
      </c>
      <c r="AH51" s="36"/>
      <c r="AO51" s="96" t="s">
        <v>21</v>
      </c>
      <c r="AP51" s="97"/>
      <c r="AQ51" s="97"/>
      <c r="AR51" s="97"/>
      <c r="AS51" s="97"/>
      <c r="AT51" s="97"/>
      <c r="AU51" s="97"/>
      <c r="AV51" s="97"/>
      <c r="AW51" s="97"/>
      <c r="AX51" s="98"/>
      <c r="AY51" s="99">
        <f t="shared" si="2"/>
        <v>0</v>
      </c>
      <c r="AZ51" s="36"/>
    </row>
    <row r="52" spans="1:52" x14ac:dyDescent="0.3">
      <c r="A52" s="96" t="s">
        <v>22</v>
      </c>
      <c r="B52" s="97"/>
      <c r="C52" s="97"/>
      <c r="D52" s="97"/>
      <c r="E52" s="97"/>
      <c r="F52" s="97"/>
      <c r="G52" s="97"/>
      <c r="H52" s="97"/>
      <c r="I52" s="97"/>
      <c r="J52" s="98"/>
      <c r="K52" s="99">
        <f t="shared" si="0"/>
        <v>0</v>
      </c>
      <c r="L52" s="36"/>
      <c r="U52" s="96" t="s">
        <v>22</v>
      </c>
      <c r="V52" s="97"/>
      <c r="W52" s="96" t="s">
        <v>22</v>
      </c>
      <c r="X52" s="97"/>
      <c r="Y52" s="97"/>
      <c r="Z52" s="97"/>
      <c r="AA52" s="97"/>
      <c r="AB52" s="97"/>
      <c r="AC52" s="97"/>
      <c r="AD52" s="97"/>
      <c r="AE52" s="97"/>
      <c r="AF52" s="98"/>
      <c r="AG52" s="99">
        <f t="shared" si="1"/>
        <v>0</v>
      </c>
      <c r="AH52" s="36"/>
      <c r="AO52" s="96" t="s">
        <v>22</v>
      </c>
      <c r="AP52" s="97"/>
      <c r="AQ52" s="97"/>
      <c r="AR52" s="97"/>
      <c r="AS52" s="97"/>
      <c r="AT52" s="97"/>
      <c r="AU52" s="97"/>
      <c r="AV52" s="97"/>
      <c r="AW52" s="97"/>
      <c r="AX52" s="98"/>
      <c r="AY52" s="99">
        <f t="shared" si="2"/>
        <v>0</v>
      </c>
      <c r="AZ52" s="36"/>
    </row>
    <row r="53" spans="1:52" x14ac:dyDescent="0.3">
      <c r="A53" s="96"/>
      <c r="B53" s="97"/>
      <c r="C53" s="97"/>
      <c r="D53" s="97"/>
      <c r="E53" s="97"/>
      <c r="F53" s="97"/>
      <c r="G53" s="97"/>
      <c r="H53" s="97"/>
      <c r="I53" s="97"/>
      <c r="J53" s="98"/>
      <c r="K53" s="99"/>
      <c r="L53" s="36"/>
      <c r="U53" s="96"/>
      <c r="V53" s="97"/>
      <c r="W53" s="96"/>
      <c r="X53" s="97"/>
      <c r="Y53" s="97"/>
      <c r="Z53" s="97"/>
      <c r="AA53" s="97"/>
      <c r="AB53" s="97"/>
      <c r="AC53" s="97"/>
      <c r="AD53" s="97"/>
      <c r="AE53" s="97"/>
      <c r="AF53" s="98"/>
      <c r="AG53" s="99"/>
      <c r="AH53" s="36"/>
      <c r="AO53" s="96"/>
      <c r="AP53" s="97"/>
      <c r="AQ53" s="97"/>
      <c r="AR53" s="97"/>
      <c r="AS53" s="97"/>
      <c r="AT53" s="97"/>
      <c r="AU53" s="97"/>
      <c r="AV53" s="97"/>
      <c r="AW53" s="97"/>
      <c r="AX53" s="98"/>
      <c r="AY53" s="99"/>
      <c r="AZ53" s="36"/>
    </row>
    <row r="54" spans="1:52" x14ac:dyDescent="0.3">
      <c r="A54" s="100"/>
      <c r="B54" s="101"/>
      <c r="C54" s="101"/>
      <c r="D54" s="101"/>
      <c r="E54" s="101"/>
      <c r="F54" s="101"/>
      <c r="G54" s="101"/>
      <c r="H54" s="101"/>
      <c r="I54" s="101"/>
      <c r="J54" s="102"/>
      <c r="K54" s="99"/>
      <c r="L54" s="36"/>
      <c r="U54" s="100"/>
      <c r="V54" s="101"/>
      <c r="W54" s="100"/>
      <c r="X54" s="101"/>
      <c r="Y54" s="101"/>
      <c r="Z54" s="101"/>
      <c r="AA54" s="101"/>
      <c r="AB54" s="101"/>
      <c r="AC54" s="101"/>
      <c r="AD54" s="101"/>
      <c r="AE54" s="101"/>
      <c r="AF54" s="102"/>
      <c r="AG54" s="99"/>
      <c r="AH54" s="36"/>
      <c r="AO54" s="100"/>
      <c r="AP54" s="101"/>
      <c r="AQ54" s="101"/>
      <c r="AR54" s="101"/>
      <c r="AS54" s="101"/>
      <c r="AT54" s="101"/>
      <c r="AU54" s="101"/>
      <c r="AV54" s="101"/>
      <c r="AW54" s="101"/>
      <c r="AX54" s="102"/>
      <c r="AY54" s="99"/>
      <c r="AZ54" s="36"/>
    </row>
    <row r="55" spans="1:52" x14ac:dyDescent="0.3">
      <c r="A55" s="83"/>
      <c r="B55" s="79"/>
      <c r="C55" s="83"/>
      <c r="D55" s="83"/>
      <c r="E55" s="83"/>
      <c r="F55" s="85"/>
      <c r="G55" s="83"/>
      <c r="H55" s="83"/>
      <c r="I55" s="83"/>
      <c r="J55" s="85"/>
      <c r="K55" s="99"/>
      <c r="L55" s="37"/>
      <c r="U55" s="83"/>
      <c r="V55" s="79"/>
      <c r="W55" s="83"/>
      <c r="X55" s="79"/>
      <c r="Y55" s="83"/>
      <c r="Z55" s="83"/>
      <c r="AA55" s="83"/>
      <c r="AB55" s="85"/>
      <c r="AC55" s="83"/>
      <c r="AD55" s="83"/>
      <c r="AE55" s="83"/>
      <c r="AF55" s="85"/>
      <c r="AG55" s="99"/>
      <c r="AH55" s="37"/>
      <c r="AO55" s="83"/>
      <c r="AP55" s="79"/>
      <c r="AQ55" s="83"/>
      <c r="AR55" s="83"/>
      <c r="AS55" s="83"/>
      <c r="AT55" s="85"/>
      <c r="AU55" s="83"/>
      <c r="AV55" s="83"/>
      <c r="AW55" s="83"/>
      <c r="AX55" s="85"/>
      <c r="AY55" s="99"/>
      <c r="AZ55" s="37"/>
    </row>
    <row r="56" spans="1:52" ht="15.6" x14ac:dyDescent="0.3">
      <c r="A56" s="103"/>
      <c r="B56" s="79"/>
      <c r="C56" s="83"/>
      <c r="D56" s="83"/>
      <c r="E56" s="83"/>
      <c r="F56" s="37"/>
      <c r="G56" s="37"/>
      <c r="H56" s="104"/>
      <c r="I56" s="105"/>
      <c r="J56" s="106" t="s">
        <v>23</v>
      </c>
      <c r="K56" s="107">
        <f>SUM(K47:K54)</f>
        <v>0</v>
      </c>
      <c r="L56" s="37"/>
      <c r="U56" s="103"/>
      <c r="V56" s="79"/>
      <c r="W56" s="103"/>
      <c r="X56" s="79"/>
      <c r="Y56" s="83"/>
      <c r="Z56" s="83"/>
      <c r="AA56" s="83"/>
      <c r="AB56" s="37"/>
      <c r="AC56" s="37"/>
      <c r="AD56" s="104"/>
      <c r="AE56" s="105"/>
      <c r="AF56" s="106" t="s">
        <v>23</v>
      </c>
      <c r="AG56" s="107">
        <f>SUM(AG47:AG54)</f>
        <v>0</v>
      </c>
      <c r="AH56" s="37"/>
      <c r="AO56" s="103"/>
      <c r="AP56" s="79"/>
      <c r="AQ56" s="83"/>
      <c r="AR56" s="83"/>
      <c r="AS56" s="83"/>
      <c r="AT56" s="37"/>
      <c r="AU56" s="37"/>
      <c r="AV56" s="104"/>
      <c r="AW56" s="105"/>
      <c r="AX56" s="106" t="s">
        <v>23</v>
      </c>
      <c r="AY56" s="107">
        <f>SUM(AY47:AY54)</f>
        <v>0</v>
      </c>
      <c r="AZ56" s="37"/>
    </row>
    <row r="57" spans="1:52" ht="16.2" thickBot="1" x14ac:dyDescent="0.35">
      <c r="A57" s="103"/>
      <c r="B57" s="79"/>
      <c r="C57" s="83"/>
      <c r="D57" s="83"/>
      <c r="E57" s="83"/>
      <c r="F57" s="108"/>
      <c r="G57" s="108"/>
      <c r="H57" s="108"/>
      <c r="I57" s="108"/>
      <c r="J57" s="109"/>
      <c r="K57" s="109"/>
      <c r="L57" s="37"/>
      <c r="U57" s="103"/>
      <c r="V57" s="79"/>
      <c r="W57" s="103"/>
      <c r="X57" s="79"/>
      <c r="Y57" s="83"/>
      <c r="Z57" s="83"/>
      <c r="AA57" s="83"/>
      <c r="AB57" s="108"/>
      <c r="AC57" s="108"/>
      <c r="AD57" s="108"/>
      <c r="AE57" s="108"/>
      <c r="AF57" s="109"/>
      <c r="AG57" s="109"/>
      <c r="AH57" s="37"/>
      <c r="AO57" s="103"/>
      <c r="AP57" s="79"/>
      <c r="AQ57" s="83"/>
      <c r="AR57" s="83"/>
      <c r="AS57" s="83"/>
      <c r="AT57" s="108"/>
      <c r="AU57" s="108"/>
      <c r="AV57" s="108"/>
      <c r="AW57" s="108"/>
      <c r="AX57" s="109"/>
      <c r="AY57" s="109"/>
      <c r="AZ57" s="37"/>
    </row>
    <row r="58" spans="1:52" ht="18.600000000000001" thickBot="1" x14ac:dyDescent="0.35">
      <c r="A58" s="110"/>
      <c r="B58" s="111"/>
      <c r="C58" s="112"/>
      <c r="D58" s="324" t="s">
        <v>24</v>
      </c>
      <c r="E58" s="324"/>
      <c r="F58" s="324"/>
      <c r="G58" s="324"/>
      <c r="H58" s="324"/>
      <c r="I58" s="324"/>
      <c r="J58" s="325">
        <f>+C40</f>
        <v>0</v>
      </c>
      <c r="K58" s="326"/>
      <c r="L58" s="37"/>
      <c r="U58" s="110"/>
      <c r="V58" s="111"/>
      <c r="W58" s="110"/>
      <c r="X58" s="111"/>
      <c r="Y58" s="112"/>
      <c r="Z58" s="324" t="s">
        <v>24</v>
      </c>
      <c r="AA58" s="324"/>
      <c r="AB58" s="324"/>
      <c r="AC58" s="324"/>
      <c r="AD58" s="324"/>
      <c r="AE58" s="324"/>
      <c r="AF58" s="325">
        <f>+Y40</f>
        <v>0</v>
      </c>
      <c r="AG58" s="326"/>
      <c r="AH58" s="37"/>
      <c r="AO58" s="110"/>
      <c r="AP58" s="111"/>
      <c r="AQ58" s="112"/>
      <c r="AR58" s="324" t="s">
        <v>24</v>
      </c>
      <c r="AS58" s="324"/>
      <c r="AT58" s="324"/>
      <c r="AU58" s="324"/>
      <c r="AV58" s="324"/>
      <c r="AW58" s="324"/>
      <c r="AX58" s="325">
        <f>+AQ40</f>
        <v>0</v>
      </c>
      <c r="AY58" s="326"/>
      <c r="AZ58" s="37"/>
    </row>
    <row r="59" spans="1:52" ht="15.6" x14ac:dyDescent="0.3">
      <c r="A59" s="308" t="str">
        <f>IF(E121&lt;=J58,"","ERREUR ! Le montant des acomptes payés dépasse la valeur du marché objectif DGD" )</f>
        <v/>
      </c>
      <c r="B59" s="308"/>
      <c r="C59" s="308"/>
      <c r="D59" s="308"/>
      <c r="E59" s="308"/>
      <c r="F59" s="308"/>
      <c r="G59" s="308"/>
      <c r="H59" s="308"/>
      <c r="I59" s="308"/>
      <c r="J59" s="308"/>
      <c r="K59" s="308"/>
      <c r="L59" s="234"/>
      <c r="U59" s="308" t="e">
        <f>IF(Y121&lt;=AD58,"","ERREUR ! Le montant des acomptes payés dépasse la valeur du marché objectif DGD" )</f>
        <v>#VALUE!</v>
      </c>
      <c r="V59" s="308"/>
      <c r="W59" s="308"/>
      <c r="X59" s="308"/>
      <c r="Y59" s="308"/>
      <c r="Z59" s="308"/>
      <c r="AA59" s="308"/>
      <c r="AB59" s="308"/>
      <c r="AC59" s="308"/>
      <c r="AD59" s="308"/>
      <c r="AE59" s="308"/>
      <c r="AF59" s="234"/>
      <c r="AG59"/>
      <c r="AH59" s="234"/>
      <c r="AO59" s="308" t="str">
        <f>IF(AS121&lt;=AX58,"","ERREUR ! Le montant des acomptes payés dépasse la valeur du marché objectif DGD" )</f>
        <v/>
      </c>
      <c r="AP59" s="308"/>
      <c r="AQ59" s="308"/>
      <c r="AR59" s="308"/>
      <c r="AS59" s="308"/>
      <c r="AT59" s="308"/>
      <c r="AU59" s="308"/>
      <c r="AV59" s="308"/>
      <c r="AW59" s="308"/>
      <c r="AX59" s="308"/>
      <c r="AY59" s="308"/>
      <c r="AZ59" s="234"/>
    </row>
    <row r="60" spans="1:52" x14ac:dyDescent="0.3">
      <c r="A60" s="37"/>
      <c r="B60" s="88"/>
      <c r="C60" s="37"/>
      <c r="D60" s="37"/>
      <c r="E60" s="37"/>
      <c r="F60" s="37"/>
      <c r="G60" s="37"/>
      <c r="H60" s="37"/>
      <c r="I60" s="37"/>
      <c r="J60" s="37"/>
      <c r="K60" s="37"/>
      <c r="L60" s="37"/>
      <c r="U60" s="37"/>
      <c r="V60" s="88"/>
      <c r="W60" s="37"/>
      <c r="X60" s="88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O60" s="37"/>
      <c r="AP60" s="88"/>
      <c r="AQ60" s="37"/>
      <c r="AR60" s="37"/>
      <c r="AS60" s="37"/>
      <c r="AT60" s="37"/>
      <c r="AU60" s="37"/>
      <c r="AV60" s="37"/>
      <c r="AW60" s="37"/>
      <c r="AX60" s="37"/>
      <c r="AY60" s="37"/>
      <c r="AZ60" s="37"/>
    </row>
    <row r="61" spans="1:52" x14ac:dyDescent="0.3">
      <c r="A61" s="37"/>
      <c r="B61" s="88"/>
      <c r="C61" s="37"/>
      <c r="D61" s="37"/>
      <c r="E61" s="37"/>
      <c r="F61" s="37"/>
      <c r="G61" s="37"/>
      <c r="H61" s="309"/>
      <c r="I61" s="309"/>
      <c r="J61" s="309"/>
      <c r="K61" s="309"/>
      <c r="L61" s="309"/>
      <c r="U61" s="37"/>
      <c r="V61" s="88"/>
      <c r="W61" s="37"/>
      <c r="X61" s="88"/>
      <c r="Y61" s="37"/>
      <c r="Z61" s="37"/>
      <c r="AA61" s="37"/>
      <c r="AB61" s="37"/>
      <c r="AC61" s="37"/>
      <c r="AD61" s="309"/>
      <c r="AE61" s="309"/>
      <c r="AF61" s="309"/>
      <c r="AG61" s="309"/>
      <c r="AH61" s="309"/>
      <c r="AO61" s="37"/>
      <c r="AP61" s="88"/>
      <c r="AQ61" s="37"/>
      <c r="AR61" s="37"/>
      <c r="AS61" s="37"/>
      <c r="AT61" s="37"/>
      <c r="AU61" s="37"/>
      <c r="AV61" s="309"/>
      <c r="AW61" s="309"/>
      <c r="AX61" s="309"/>
      <c r="AY61" s="309"/>
      <c r="AZ61" s="309"/>
    </row>
    <row r="62" spans="1:52" x14ac:dyDescent="0.3">
      <c r="A62" s="37"/>
      <c r="B62" s="88"/>
      <c r="C62" s="310"/>
      <c r="D62" s="310"/>
      <c r="E62" s="37"/>
      <c r="F62" s="37"/>
      <c r="G62" s="37"/>
      <c r="H62" s="309"/>
      <c r="I62" s="309"/>
      <c r="J62" s="309"/>
      <c r="K62" s="309"/>
      <c r="L62" s="309"/>
      <c r="U62" s="37"/>
      <c r="V62" s="88"/>
      <c r="W62" s="37"/>
      <c r="X62" s="88"/>
      <c r="Y62" s="310"/>
      <c r="Z62" s="310"/>
      <c r="AA62" s="37"/>
      <c r="AB62" s="37"/>
      <c r="AC62" s="37"/>
      <c r="AD62" s="309"/>
      <c r="AE62" s="309"/>
      <c r="AF62" s="309"/>
      <c r="AG62" s="309"/>
      <c r="AH62" s="309"/>
      <c r="AO62" s="37"/>
      <c r="AP62" s="88"/>
      <c r="AQ62" s="310"/>
      <c r="AR62" s="310"/>
      <c r="AS62" s="37"/>
      <c r="AT62" s="37"/>
      <c r="AU62" s="37"/>
      <c r="AV62" s="309"/>
      <c r="AW62" s="309"/>
      <c r="AX62" s="309"/>
      <c r="AY62" s="309"/>
      <c r="AZ62" s="309"/>
    </row>
    <row r="63" spans="1:52" x14ac:dyDescent="0.3">
      <c r="A63" s="37"/>
      <c r="B63" s="88"/>
      <c r="C63" s="310"/>
      <c r="D63" s="310"/>
      <c r="E63" s="37"/>
      <c r="F63" s="37"/>
      <c r="G63" s="37"/>
      <c r="H63" s="309"/>
      <c r="I63" s="309"/>
      <c r="J63" s="309"/>
      <c r="K63" s="309"/>
      <c r="L63" s="309"/>
      <c r="U63" s="37"/>
      <c r="V63" s="88"/>
      <c r="W63" s="37"/>
      <c r="X63" s="88"/>
      <c r="Y63" s="310"/>
      <c r="Z63" s="310"/>
      <c r="AA63" s="37"/>
      <c r="AB63" s="37"/>
      <c r="AC63" s="37"/>
      <c r="AD63" s="309"/>
      <c r="AE63" s="309"/>
      <c r="AF63" s="309"/>
      <c r="AG63" s="309"/>
      <c r="AH63" s="309"/>
      <c r="AO63" s="37"/>
      <c r="AP63" s="88"/>
      <c r="AQ63" s="310"/>
      <c r="AR63" s="310"/>
      <c r="AS63" s="37"/>
      <c r="AT63" s="37"/>
      <c r="AU63" s="37"/>
      <c r="AV63" s="309"/>
      <c r="AW63" s="309"/>
      <c r="AX63" s="309"/>
      <c r="AY63" s="309"/>
      <c r="AZ63" s="309"/>
    </row>
    <row r="64" spans="1:52" x14ac:dyDescent="0.3">
      <c r="A64" s="18"/>
      <c r="B64" s="275"/>
      <c r="C64" s="18"/>
      <c r="D64" s="18"/>
      <c r="E64" s="18"/>
      <c r="F64" s="37"/>
      <c r="G64" s="37"/>
      <c r="H64" s="113" t="s">
        <v>25</v>
      </c>
      <c r="I64" s="18"/>
      <c r="J64" s="18"/>
      <c r="K64" s="18"/>
      <c r="L64" s="18"/>
      <c r="U64" s="18"/>
      <c r="V64" s="275"/>
      <c r="W64" s="18"/>
      <c r="X64" s="275"/>
      <c r="Y64" s="18"/>
      <c r="Z64" s="18"/>
      <c r="AA64" s="18"/>
      <c r="AB64" s="37"/>
      <c r="AC64" s="37"/>
      <c r="AD64" s="113" t="s">
        <v>25</v>
      </c>
      <c r="AE64" s="18"/>
      <c r="AF64" s="18"/>
      <c r="AG64" s="18"/>
      <c r="AH64" s="18"/>
      <c r="AO64" s="18"/>
      <c r="AP64" s="275"/>
      <c r="AQ64" s="18"/>
      <c r="AR64" s="18"/>
      <c r="AS64" s="18"/>
      <c r="AT64" s="37"/>
      <c r="AU64" s="37"/>
      <c r="AV64" s="113" t="s">
        <v>25</v>
      </c>
      <c r="AW64" s="18"/>
      <c r="AX64" s="18"/>
      <c r="AY64" s="18"/>
      <c r="AZ64" s="18"/>
    </row>
    <row r="65" spans="1:52" x14ac:dyDescent="0.3">
      <c r="A65" s="18"/>
      <c r="B65" s="275"/>
      <c r="C65" s="18"/>
      <c r="D65" s="18"/>
      <c r="E65" s="18"/>
      <c r="F65" s="37"/>
      <c r="G65" s="37"/>
      <c r="H65" s="114" t="s">
        <v>26</v>
      </c>
      <c r="I65" s="18"/>
      <c r="J65" s="18"/>
      <c r="K65" s="18"/>
      <c r="L65" s="18"/>
      <c r="U65" s="18"/>
      <c r="V65" s="275"/>
      <c r="W65" s="18"/>
      <c r="X65" s="275"/>
      <c r="Y65" s="18"/>
      <c r="Z65" s="18"/>
      <c r="AA65" s="18"/>
      <c r="AB65" s="37"/>
      <c r="AC65" s="37"/>
      <c r="AD65" s="114" t="s">
        <v>26</v>
      </c>
      <c r="AE65" s="18"/>
      <c r="AF65" s="18"/>
      <c r="AG65" s="18"/>
      <c r="AH65" s="18"/>
      <c r="AO65" s="18"/>
      <c r="AP65" s="275"/>
      <c r="AQ65" s="18"/>
      <c r="AR65" s="18"/>
      <c r="AS65" s="18"/>
      <c r="AT65" s="37"/>
      <c r="AU65" s="37"/>
      <c r="AV65" s="114" t="s">
        <v>26</v>
      </c>
      <c r="AW65" s="18"/>
      <c r="AX65" s="18"/>
      <c r="AY65" s="18"/>
      <c r="AZ65" s="18"/>
    </row>
    <row r="66" spans="1:52" x14ac:dyDescent="0.3">
      <c r="A66" s="115" t="s">
        <v>27</v>
      </c>
      <c r="B66" s="275"/>
      <c r="C66" s="18"/>
      <c r="D66" s="18" t="s">
        <v>70</v>
      </c>
      <c r="E66" s="18"/>
      <c r="F66" s="37"/>
      <c r="G66" s="37"/>
      <c r="H66" s="18"/>
      <c r="I66" s="116"/>
      <c r="J66" s="116"/>
      <c r="K66" s="116"/>
      <c r="L66" s="116"/>
      <c r="U66" s="115" t="s">
        <v>27</v>
      </c>
      <c r="V66" s="275"/>
      <c r="W66" s="115" t="s">
        <v>27</v>
      </c>
      <c r="X66" s="275"/>
      <c r="Y66" s="18"/>
      <c r="Z66" s="18" t="s">
        <v>70</v>
      </c>
      <c r="AA66" s="18"/>
      <c r="AB66" s="37"/>
      <c r="AC66" s="37"/>
      <c r="AD66" s="18"/>
      <c r="AE66" s="116"/>
      <c r="AF66" s="116"/>
      <c r="AG66" s="116"/>
      <c r="AH66" s="116"/>
      <c r="AO66" s="115" t="s">
        <v>27</v>
      </c>
      <c r="AP66" s="275"/>
      <c r="AQ66" s="18"/>
      <c r="AR66" s="18" t="s">
        <v>70</v>
      </c>
      <c r="AS66" s="18"/>
      <c r="AT66" s="37"/>
      <c r="AU66" s="37"/>
      <c r="AV66" s="18"/>
      <c r="AW66" s="116"/>
      <c r="AX66" s="116"/>
      <c r="AY66" s="116"/>
      <c r="AZ66" s="116"/>
    </row>
    <row r="67" spans="1:52" ht="14.4" customHeight="1" x14ac:dyDescent="0.3">
      <c r="A67" s="18"/>
      <c r="B67" s="275"/>
      <c r="C67" s="18"/>
      <c r="D67" s="18" t="s">
        <v>28</v>
      </c>
      <c r="E67" s="18"/>
      <c r="F67" s="37"/>
      <c r="G67" s="37"/>
      <c r="H67" s="311"/>
      <c r="I67" s="311"/>
      <c r="J67" s="311"/>
      <c r="K67" s="311"/>
      <c r="L67" s="311"/>
      <c r="U67" s="18"/>
      <c r="V67" s="275"/>
      <c r="W67" s="18"/>
      <c r="X67" s="275"/>
      <c r="Y67" s="18"/>
      <c r="Z67" s="18" t="s">
        <v>28</v>
      </c>
      <c r="AA67" s="18"/>
      <c r="AB67" s="37"/>
      <c r="AC67" s="37"/>
      <c r="AD67" s="311" t="s">
        <v>71</v>
      </c>
      <c r="AE67" s="311"/>
      <c r="AF67" s="311"/>
      <c r="AG67" s="311"/>
      <c r="AH67" s="311"/>
      <c r="AO67" s="18"/>
      <c r="AP67" s="275"/>
      <c r="AQ67" s="18"/>
      <c r="AR67" s="18" t="s">
        <v>28</v>
      </c>
      <c r="AS67" s="18"/>
      <c r="AT67" s="37"/>
      <c r="AU67" s="37"/>
      <c r="AV67" s="311" t="s">
        <v>71</v>
      </c>
      <c r="AW67" s="311"/>
      <c r="AX67" s="311"/>
      <c r="AY67" s="311"/>
      <c r="AZ67" s="311"/>
    </row>
    <row r="68" spans="1:52" x14ac:dyDescent="0.3">
      <c r="A68" s="18"/>
      <c r="B68" s="275"/>
      <c r="C68" s="18"/>
      <c r="D68" s="18" t="s">
        <v>29</v>
      </c>
      <c r="E68" s="18"/>
      <c r="F68" s="37"/>
      <c r="G68" s="37"/>
      <c r="H68" s="311"/>
      <c r="I68" s="311"/>
      <c r="J68" s="311"/>
      <c r="K68" s="311"/>
      <c r="L68" s="311"/>
      <c r="U68" s="18"/>
      <c r="V68" s="275"/>
      <c r="W68" s="18"/>
      <c r="X68" s="275"/>
      <c r="Y68" s="18"/>
      <c r="Z68" s="18" t="s">
        <v>29</v>
      </c>
      <c r="AA68" s="18"/>
      <c r="AB68" s="37"/>
      <c r="AC68" s="37"/>
      <c r="AD68" s="311"/>
      <c r="AE68" s="311"/>
      <c r="AF68" s="311"/>
      <c r="AG68" s="311"/>
      <c r="AH68" s="311"/>
      <c r="AO68" s="18"/>
      <c r="AP68" s="275"/>
      <c r="AQ68" s="18"/>
      <c r="AR68" s="18" t="s">
        <v>29</v>
      </c>
      <c r="AS68" s="18"/>
      <c r="AT68" s="37"/>
      <c r="AU68" s="37"/>
      <c r="AV68" s="311"/>
      <c r="AW68" s="311"/>
      <c r="AX68" s="311"/>
      <c r="AY68" s="311"/>
      <c r="AZ68" s="311"/>
    </row>
    <row r="69" spans="1:52" x14ac:dyDescent="0.3">
      <c r="A69" s="18"/>
      <c r="B69" s="275"/>
      <c r="C69" s="18"/>
      <c r="D69" s="18"/>
      <c r="E69" s="18"/>
      <c r="F69" s="37"/>
      <c r="G69" s="37"/>
      <c r="H69" s="311"/>
      <c r="I69" s="311"/>
      <c r="J69" s="311"/>
      <c r="K69" s="311"/>
      <c r="L69" s="311"/>
      <c r="U69" s="18"/>
      <c r="V69" s="275"/>
      <c r="W69" s="18"/>
      <c r="X69" s="275"/>
      <c r="Y69" s="18"/>
      <c r="Z69" s="18"/>
      <c r="AA69" s="18"/>
      <c r="AB69" s="37"/>
      <c r="AC69" s="37"/>
      <c r="AD69" s="311"/>
      <c r="AE69" s="311"/>
      <c r="AF69" s="311"/>
      <c r="AG69" s="311"/>
      <c r="AH69" s="311"/>
      <c r="AO69" s="18"/>
      <c r="AP69" s="275"/>
      <c r="AQ69" s="18"/>
      <c r="AR69" s="18"/>
      <c r="AS69" s="18"/>
      <c r="AT69" s="37"/>
      <c r="AU69" s="37"/>
      <c r="AV69" s="311"/>
      <c r="AW69" s="311"/>
      <c r="AX69" s="311"/>
      <c r="AY69" s="311"/>
      <c r="AZ69" s="311"/>
    </row>
    <row r="70" spans="1:52" x14ac:dyDescent="0.3">
      <c r="A70" s="18"/>
      <c r="B70" s="275"/>
      <c r="C70" s="18"/>
      <c r="D70" s="18"/>
      <c r="E70" s="18"/>
      <c r="F70" s="37"/>
      <c r="G70" s="37"/>
      <c r="H70" s="311"/>
      <c r="I70" s="311"/>
      <c r="J70" s="311"/>
      <c r="K70" s="311"/>
      <c r="L70" s="311"/>
      <c r="U70" s="18"/>
      <c r="V70" s="275"/>
      <c r="W70" s="18"/>
      <c r="X70" s="275"/>
      <c r="Y70" s="18"/>
      <c r="Z70" s="18"/>
      <c r="AA70" s="18"/>
      <c r="AB70" s="37"/>
      <c r="AC70" s="37"/>
      <c r="AD70" s="311"/>
      <c r="AE70" s="311"/>
      <c r="AF70" s="311"/>
      <c r="AG70" s="311"/>
      <c r="AH70" s="311"/>
      <c r="AO70" s="18"/>
      <c r="AP70" s="275"/>
      <c r="AQ70" s="18"/>
      <c r="AR70" s="18"/>
      <c r="AS70" s="18"/>
      <c r="AT70" s="37"/>
      <c r="AU70" s="37"/>
      <c r="AV70" s="311"/>
      <c r="AW70" s="311"/>
      <c r="AX70" s="311"/>
      <c r="AY70" s="311"/>
      <c r="AZ70" s="311"/>
    </row>
    <row r="71" spans="1:52" x14ac:dyDescent="0.3">
      <c r="A71" s="37"/>
      <c r="B71" s="88"/>
      <c r="C71" s="37"/>
      <c r="D71" s="37"/>
      <c r="E71" s="37"/>
      <c r="F71" s="37"/>
      <c r="G71" s="37"/>
      <c r="H71" s="117"/>
      <c r="I71" s="117"/>
      <c r="J71" s="117"/>
      <c r="K71" s="117"/>
      <c r="L71" s="117"/>
      <c r="U71" s="37"/>
      <c r="V71" s="88"/>
      <c r="W71" s="37"/>
      <c r="X71" s="88"/>
      <c r="Y71" s="37"/>
      <c r="Z71" s="37"/>
      <c r="AA71" s="37"/>
      <c r="AB71" s="37"/>
      <c r="AC71" s="37"/>
      <c r="AD71" s="117"/>
      <c r="AE71" s="117"/>
      <c r="AF71" s="117"/>
      <c r="AG71" s="117"/>
      <c r="AH71" s="117"/>
      <c r="AO71" s="37"/>
      <c r="AP71" s="88"/>
      <c r="AQ71" s="37"/>
      <c r="AR71" s="37"/>
      <c r="AS71" s="37"/>
      <c r="AT71" s="37"/>
      <c r="AU71" s="37"/>
      <c r="AV71" s="117"/>
      <c r="AW71" s="117"/>
      <c r="AX71" s="117"/>
      <c r="AY71" s="117"/>
      <c r="AZ71" s="117"/>
    </row>
    <row r="72" spans="1:52" x14ac:dyDescent="0.3">
      <c r="A72" s="37"/>
      <c r="B72" s="88"/>
      <c r="C72" s="37"/>
      <c r="D72" s="37"/>
      <c r="E72" s="37"/>
      <c r="F72" s="37"/>
      <c r="G72" s="37"/>
      <c r="H72" s="117"/>
      <c r="I72" s="117"/>
      <c r="J72" s="117"/>
      <c r="K72" s="117"/>
      <c r="L72" s="117"/>
      <c r="U72" s="37"/>
      <c r="V72" s="88"/>
      <c r="W72" s="37"/>
      <c r="X72" s="88"/>
      <c r="Y72" s="37"/>
      <c r="Z72" s="37"/>
      <c r="AA72" s="37"/>
      <c r="AB72" s="37"/>
      <c r="AC72" s="37"/>
      <c r="AD72" s="117"/>
      <c r="AE72" s="117"/>
      <c r="AF72" s="117"/>
      <c r="AG72" s="117"/>
      <c r="AH72" s="117"/>
      <c r="AO72" s="37"/>
      <c r="AP72" s="88"/>
      <c r="AQ72" s="37"/>
      <c r="AR72" s="37"/>
      <c r="AS72" s="37"/>
      <c r="AT72" s="37"/>
      <c r="AU72" s="37"/>
      <c r="AV72" s="117"/>
      <c r="AW72" s="117"/>
      <c r="AX72" s="117"/>
      <c r="AY72" s="117"/>
      <c r="AZ72" s="117"/>
    </row>
    <row r="73" spans="1:52" x14ac:dyDescent="0.3">
      <c r="A73" s="18"/>
      <c r="B73" s="275"/>
      <c r="C73" s="18"/>
      <c r="D73" s="18"/>
      <c r="E73" s="18"/>
      <c r="F73" s="18"/>
      <c r="G73" s="18"/>
      <c r="H73" s="18"/>
      <c r="I73" s="18"/>
      <c r="J73" s="18"/>
      <c r="K73" s="18"/>
      <c r="L73" s="18"/>
      <c r="U73" s="18"/>
      <c r="V73" s="275"/>
      <c r="W73" s="18"/>
      <c r="X73" s="275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O73" s="18"/>
      <c r="AP73" s="275"/>
      <c r="AQ73" s="18"/>
      <c r="AR73" s="18"/>
      <c r="AS73" s="18"/>
      <c r="AT73" s="18"/>
      <c r="AU73" s="18"/>
      <c r="AV73" s="18"/>
      <c r="AW73" s="18"/>
      <c r="AX73" s="18"/>
      <c r="AY73" s="18"/>
      <c r="AZ73" s="18"/>
    </row>
    <row r="74" spans="1:52" x14ac:dyDescent="0.3">
      <c r="A74" s="18"/>
      <c r="B74" s="275"/>
      <c r="C74" s="18"/>
      <c r="D74" s="18"/>
      <c r="E74" s="18"/>
      <c r="F74" s="18"/>
      <c r="G74" s="18"/>
      <c r="H74" s="18"/>
      <c r="I74" s="18"/>
      <c r="J74" s="18"/>
      <c r="K74" s="18"/>
      <c r="L74" s="18"/>
      <c r="U74" s="18"/>
      <c r="V74" s="275"/>
      <c r="W74" s="18"/>
      <c r="X74" s="275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O74" s="18"/>
      <c r="AP74" s="275"/>
      <c r="AQ74" s="18"/>
      <c r="AR74" s="18"/>
      <c r="AS74" s="18"/>
      <c r="AT74" s="18"/>
      <c r="AU74" s="18"/>
      <c r="AV74" s="18"/>
      <c r="AW74" s="18"/>
      <c r="AX74" s="18"/>
      <c r="AY74" s="18"/>
      <c r="AZ74" s="18"/>
    </row>
    <row r="75" spans="1:52" x14ac:dyDescent="0.3">
      <c r="A75" s="18"/>
      <c r="B75" s="275"/>
      <c r="C75" s="18"/>
      <c r="D75" s="18"/>
      <c r="E75" s="18"/>
      <c r="F75" s="18"/>
      <c r="G75" s="18"/>
      <c r="H75" s="18"/>
      <c r="J75" s="18"/>
      <c r="K75" s="18"/>
      <c r="U75" s="18"/>
      <c r="V75" s="275"/>
      <c r="W75" s="18"/>
      <c r="X75" s="275"/>
      <c r="Y75" s="18"/>
      <c r="Z75" s="18"/>
      <c r="AA75" s="18"/>
      <c r="AB75" s="18"/>
      <c r="AC75" s="18"/>
      <c r="AD75" s="18"/>
      <c r="AF75" s="18"/>
      <c r="AG75" s="18"/>
      <c r="AO75" s="18"/>
      <c r="AP75" s="275"/>
      <c r="AQ75" s="18"/>
      <c r="AR75" s="18"/>
      <c r="AS75" s="18"/>
      <c r="AT75" s="18"/>
      <c r="AU75" s="18"/>
      <c r="AV75" s="18"/>
      <c r="AX75" s="18"/>
      <c r="AY75" s="18"/>
    </row>
    <row r="76" spans="1:52" ht="18" x14ac:dyDescent="0.35">
      <c r="A76" s="18"/>
      <c r="B76" s="275"/>
      <c r="C76" s="18"/>
      <c r="D76" s="18"/>
      <c r="E76" s="18"/>
      <c r="F76" s="18"/>
      <c r="G76" s="18"/>
      <c r="H76" s="18"/>
      <c r="J76" s="18"/>
      <c r="L76" s="20"/>
      <c r="U76" s="18"/>
      <c r="V76" s="275"/>
      <c r="W76" s="18"/>
      <c r="X76" s="275"/>
      <c r="Y76" s="18"/>
      <c r="Z76" s="18"/>
      <c r="AA76" s="18"/>
      <c r="AB76" s="18"/>
      <c r="AC76" s="18"/>
      <c r="AD76" s="18"/>
      <c r="AF76" s="18"/>
      <c r="AH76" s="20"/>
      <c r="AO76" s="18"/>
      <c r="AP76" s="275"/>
      <c r="AQ76" s="18"/>
      <c r="AR76" s="18"/>
      <c r="AS76" s="18"/>
      <c r="AT76" s="18"/>
      <c r="AU76" s="18"/>
      <c r="AV76" s="18"/>
      <c r="AX76" s="18"/>
      <c r="AZ76" s="20"/>
    </row>
    <row r="77" spans="1:52" ht="21" x14ac:dyDescent="0.3">
      <c r="A77" s="18"/>
      <c r="B77" s="275"/>
      <c r="C77" s="18"/>
      <c r="D77" s="18"/>
      <c r="E77" s="18"/>
      <c r="F77" s="18"/>
      <c r="G77" s="18"/>
      <c r="H77" s="18"/>
      <c r="I77" s="312"/>
      <c r="J77" s="312"/>
      <c r="K77" s="313" t="str">
        <f>IF(J8&lt;&gt;"",J8,"")</f>
        <v/>
      </c>
      <c r="L77" s="313"/>
      <c r="U77" s="18"/>
      <c r="V77" s="275"/>
      <c r="W77" s="18"/>
      <c r="X77" s="275"/>
      <c r="Y77" s="18"/>
      <c r="Z77" s="18"/>
      <c r="AA77" s="18"/>
      <c r="AB77" s="18"/>
      <c r="AC77" s="18"/>
      <c r="AD77" s="18"/>
      <c r="AE77" s="312"/>
      <c r="AF77" s="312"/>
      <c r="AG77" s="313" t="str">
        <f>IF(AF8&lt;&gt;"",AF8,"")</f>
        <v/>
      </c>
      <c r="AH77" s="313"/>
      <c r="AO77" s="18"/>
      <c r="AP77" s="275"/>
      <c r="AQ77" s="18"/>
      <c r="AR77" s="18"/>
      <c r="AS77" s="18"/>
      <c r="AT77" s="18"/>
      <c r="AU77" s="18"/>
      <c r="AV77" s="18"/>
      <c r="AW77" s="312"/>
      <c r="AX77" s="312"/>
      <c r="AY77" s="313" t="str">
        <f>IF(AX8&lt;&gt;"",AX8,"")</f>
        <v/>
      </c>
      <c r="AZ77" s="313"/>
    </row>
    <row r="78" spans="1:52" ht="15.6" x14ac:dyDescent="0.3">
      <c r="A78" s="18"/>
      <c r="B78" s="275"/>
      <c r="C78" s="18"/>
      <c r="D78" s="18"/>
      <c r="E78" s="18"/>
      <c r="F78" s="18"/>
      <c r="G78" s="18"/>
      <c r="H78" s="18"/>
      <c r="I78" s="52"/>
      <c r="J78" s="52"/>
      <c r="K78" s="313" t="str">
        <f>IF(J9&lt;&gt;"",J9,"")</f>
        <v/>
      </c>
      <c r="L78" s="313"/>
      <c r="U78" s="18"/>
      <c r="V78" s="275"/>
      <c r="W78" s="18"/>
      <c r="X78" s="275"/>
      <c r="Y78" s="18"/>
      <c r="Z78" s="18"/>
      <c r="AA78" s="18"/>
      <c r="AB78" s="18"/>
      <c r="AC78" s="18"/>
      <c r="AD78" s="18"/>
      <c r="AE78" s="52"/>
      <c r="AF78" s="52"/>
      <c r="AG78" s="313" t="str">
        <f>IF(AF9&lt;&gt;"",AF9,"")</f>
        <v/>
      </c>
      <c r="AH78" s="313"/>
      <c r="AO78" s="18"/>
      <c r="AP78" s="275"/>
      <c r="AQ78" s="18"/>
      <c r="AR78" s="18"/>
      <c r="AS78" s="18"/>
      <c r="AT78" s="18"/>
      <c r="AU78" s="18"/>
      <c r="AV78" s="18"/>
      <c r="AW78" s="52"/>
      <c r="AX78" s="52"/>
      <c r="AY78" s="313" t="str">
        <f>IF(AX9&lt;&gt;"",AX9,"")</f>
        <v/>
      </c>
      <c r="AZ78" s="313"/>
    </row>
    <row r="79" spans="1:52" x14ac:dyDescent="0.3">
      <c r="B79" s="275"/>
      <c r="D79" s="18"/>
      <c r="E79" s="18"/>
      <c r="F79" s="18"/>
      <c r="G79" s="18"/>
      <c r="H79" s="18"/>
      <c r="I79" s="18"/>
      <c r="J79" s="18"/>
      <c r="K79" s="18"/>
      <c r="L79" s="18"/>
      <c r="V79" s="275"/>
      <c r="X79" s="275"/>
      <c r="Z79" s="18"/>
      <c r="AA79" s="18"/>
      <c r="AB79" s="18"/>
      <c r="AC79" s="18"/>
      <c r="AD79" s="18"/>
      <c r="AE79" s="18"/>
      <c r="AF79" s="18"/>
      <c r="AG79" s="18"/>
      <c r="AH79" s="18"/>
      <c r="AP79" s="275"/>
      <c r="AR79" s="18"/>
      <c r="AS79" s="18"/>
      <c r="AT79" s="18"/>
      <c r="AU79" s="18"/>
      <c r="AV79" s="18"/>
      <c r="AW79" s="18"/>
      <c r="AX79" s="18"/>
      <c r="AY79" s="18"/>
      <c r="AZ79" s="18"/>
    </row>
    <row r="80" spans="1:52" x14ac:dyDescent="0.3">
      <c r="A80" s="18"/>
      <c r="B80" s="275"/>
      <c r="C80" s="18"/>
      <c r="D80" s="18"/>
      <c r="E80" s="18"/>
      <c r="F80" s="18"/>
      <c r="G80" s="18"/>
      <c r="H80" s="18"/>
      <c r="I80" s="18"/>
      <c r="J80" s="18"/>
      <c r="K80" s="18"/>
      <c r="L80" s="18"/>
      <c r="U80" s="18"/>
      <c r="V80" s="275"/>
      <c r="W80" s="18"/>
      <c r="X80" s="275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O80" s="18"/>
      <c r="AP80" s="275"/>
      <c r="AQ80" s="18"/>
      <c r="AR80" s="18"/>
      <c r="AS80" s="18"/>
      <c r="AT80" s="18"/>
      <c r="AU80" s="18"/>
      <c r="AV80" s="18"/>
      <c r="AW80" s="18"/>
      <c r="AX80" s="18"/>
      <c r="AY80" s="18"/>
      <c r="AZ80" s="18"/>
    </row>
    <row r="81" spans="1:52" ht="15" thickBot="1" x14ac:dyDescent="0.35">
      <c r="A81" s="332"/>
      <c r="B81" s="332"/>
      <c r="C81" s="332"/>
      <c r="D81" s="332"/>
      <c r="E81" s="332"/>
      <c r="F81" s="332"/>
      <c r="G81" s="332"/>
      <c r="H81" s="332"/>
      <c r="I81" s="332"/>
      <c r="J81" s="332"/>
      <c r="K81" s="332"/>
      <c r="L81" s="332"/>
      <c r="U81" s="332"/>
      <c r="V81" s="332"/>
      <c r="W81" s="332"/>
      <c r="X81" s="332"/>
      <c r="Y81" s="332"/>
      <c r="Z81" s="332"/>
      <c r="AA81" s="332"/>
      <c r="AB81" s="332"/>
      <c r="AC81" s="332"/>
      <c r="AD81" s="332"/>
      <c r="AE81" s="332"/>
      <c r="AF81" s="332"/>
      <c r="AG81"/>
      <c r="AH81"/>
      <c r="AO81" s="332"/>
      <c r="AP81" s="332"/>
      <c r="AQ81" s="332"/>
      <c r="AR81" s="332"/>
      <c r="AS81" s="332"/>
      <c r="AT81" s="332"/>
      <c r="AU81" s="332"/>
      <c r="AV81" s="332"/>
      <c r="AW81" s="332"/>
      <c r="AX81" s="332"/>
      <c r="AY81" s="332"/>
      <c r="AZ81" s="332"/>
    </row>
    <row r="82" spans="1:52" ht="17.399999999999999" x14ac:dyDescent="0.3">
      <c r="A82" s="333" t="s">
        <v>79</v>
      </c>
      <c r="B82" s="334"/>
      <c r="C82" s="334"/>
      <c r="D82" s="334"/>
      <c r="E82" s="334"/>
      <c r="F82" s="334"/>
      <c r="G82" s="334"/>
      <c r="H82" s="334"/>
      <c r="I82" s="334"/>
      <c r="J82" s="334"/>
      <c r="K82" s="334"/>
      <c r="L82" s="335"/>
      <c r="O82" s="9" t="s">
        <v>72</v>
      </c>
      <c r="P82" s="10"/>
      <c r="Q82" s="10"/>
      <c r="R82" s="11"/>
      <c r="U82" s="383" t="s">
        <v>30</v>
      </c>
      <c r="V82" s="384"/>
      <c r="W82" s="384"/>
      <c r="X82" s="384"/>
      <c r="Y82" s="384"/>
      <c r="Z82" s="384"/>
      <c r="AA82" s="384"/>
      <c r="AB82" s="384"/>
      <c r="AC82" s="384"/>
      <c r="AD82" s="384"/>
      <c r="AE82" s="384"/>
      <c r="AF82" s="385"/>
      <c r="AG82"/>
      <c r="AH82"/>
      <c r="AO82" s="383" t="s">
        <v>30</v>
      </c>
      <c r="AP82" s="384"/>
      <c r="AQ82" s="384"/>
      <c r="AR82" s="384"/>
      <c r="AS82" s="384"/>
      <c r="AT82" s="384"/>
      <c r="AU82" s="384"/>
      <c r="AV82" s="384"/>
      <c r="AW82" s="384"/>
      <c r="AX82" s="384"/>
      <c r="AY82" s="384"/>
      <c r="AZ82" s="385"/>
    </row>
    <row r="83" spans="1:52" ht="18" thickBot="1" x14ac:dyDescent="0.35">
      <c r="A83" s="336">
        <f>H13</f>
        <v>0</v>
      </c>
      <c r="B83" s="337"/>
      <c r="C83" s="337"/>
      <c r="D83" s="337"/>
      <c r="E83" s="337"/>
      <c r="F83" s="337"/>
      <c r="G83" s="337"/>
      <c r="H83" s="337"/>
      <c r="I83" s="337"/>
      <c r="J83" s="337"/>
      <c r="K83" s="337"/>
      <c r="L83" s="338"/>
      <c r="O83" s="12" t="s">
        <v>58</v>
      </c>
      <c r="P83" s="1"/>
      <c r="Q83" s="1"/>
      <c r="R83" s="13"/>
      <c r="U83" s="386">
        <f>AB13</f>
        <v>0</v>
      </c>
      <c r="V83" s="387"/>
      <c r="W83" s="387"/>
      <c r="X83" s="387"/>
      <c r="Y83" s="387"/>
      <c r="Z83" s="387"/>
      <c r="AA83" s="387"/>
      <c r="AB83" s="387"/>
      <c r="AC83" s="387"/>
      <c r="AD83" s="387"/>
      <c r="AE83" s="387"/>
      <c r="AF83" s="388"/>
      <c r="AG83"/>
      <c r="AH83"/>
      <c r="AO83" s="386">
        <f>AV13</f>
        <v>0</v>
      </c>
      <c r="AP83" s="387"/>
      <c r="AQ83" s="387"/>
      <c r="AR83" s="387"/>
      <c r="AS83" s="387"/>
      <c r="AT83" s="387"/>
      <c r="AU83" s="387"/>
      <c r="AV83" s="387"/>
      <c r="AW83" s="387"/>
      <c r="AX83" s="387"/>
      <c r="AY83" s="387"/>
      <c r="AZ83" s="388"/>
    </row>
    <row r="84" spans="1:52" ht="15" thickTop="1" x14ac:dyDescent="0.3">
      <c r="A84" s="118"/>
      <c r="B84" s="88"/>
      <c r="C84" s="37"/>
      <c r="D84" s="37"/>
      <c r="E84" s="37"/>
      <c r="F84" s="37"/>
      <c r="G84" s="37"/>
      <c r="H84" s="37"/>
      <c r="I84" s="37"/>
      <c r="J84" s="37"/>
      <c r="K84" s="37"/>
      <c r="L84" s="235"/>
      <c r="O84" s="12" t="s">
        <v>73</v>
      </c>
      <c r="P84" s="1"/>
      <c r="Q84" s="1"/>
      <c r="R84" s="13"/>
      <c r="U84" s="118"/>
      <c r="V84" s="88"/>
      <c r="W84" s="118"/>
      <c r="X84" s="88"/>
      <c r="Y84" s="37"/>
      <c r="Z84" s="37"/>
      <c r="AA84" s="37"/>
      <c r="AB84" s="37"/>
      <c r="AC84" s="37"/>
      <c r="AD84" s="37"/>
      <c r="AE84" s="37"/>
      <c r="AF84" s="37"/>
      <c r="AG84" s="37"/>
      <c r="AH84" s="235"/>
      <c r="AO84" s="118"/>
      <c r="AP84" s="88"/>
      <c r="AQ84" s="37"/>
      <c r="AR84" s="37"/>
      <c r="AS84" s="37"/>
      <c r="AT84" s="37"/>
      <c r="AU84" s="37"/>
      <c r="AV84" s="37"/>
      <c r="AW84" s="37"/>
      <c r="AX84" s="37"/>
      <c r="AY84" s="37"/>
      <c r="AZ84" s="235"/>
    </row>
    <row r="85" spans="1:52" x14ac:dyDescent="0.3">
      <c r="A85" s="118"/>
      <c r="B85" s="88"/>
      <c r="C85" s="37"/>
      <c r="D85" s="37"/>
      <c r="E85" s="37"/>
      <c r="F85" s="37"/>
      <c r="G85" s="37"/>
      <c r="H85" s="37"/>
      <c r="I85" s="37"/>
      <c r="J85" s="37"/>
      <c r="K85" s="37"/>
      <c r="L85" s="235"/>
      <c r="O85" s="12" t="s">
        <v>74</v>
      </c>
      <c r="P85" s="1"/>
      <c r="Q85" s="1"/>
      <c r="R85" s="13"/>
      <c r="U85" s="118"/>
      <c r="V85" s="88"/>
      <c r="W85" s="118"/>
      <c r="X85" s="88"/>
      <c r="Y85" s="37"/>
      <c r="Z85" s="37"/>
      <c r="AA85" s="37"/>
      <c r="AB85" s="37"/>
      <c r="AC85" s="37"/>
      <c r="AD85" s="37"/>
      <c r="AE85" s="37"/>
      <c r="AF85" s="37"/>
      <c r="AG85" s="37"/>
      <c r="AH85" s="235"/>
      <c r="AO85" s="118"/>
      <c r="AP85" s="88"/>
      <c r="AQ85" s="37"/>
      <c r="AR85" s="37"/>
      <c r="AS85" s="37"/>
      <c r="AT85" s="37"/>
      <c r="AU85" s="37"/>
      <c r="AV85" s="37"/>
      <c r="AW85" s="37"/>
      <c r="AX85" s="37"/>
      <c r="AY85" s="37"/>
      <c r="AZ85" s="235"/>
    </row>
    <row r="86" spans="1:52" ht="18" x14ac:dyDescent="0.3">
      <c r="A86" s="339" t="s">
        <v>31</v>
      </c>
      <c r="B86" s="340"/>
      <c r="C86" s="119" t="s">
        <v>80</v>
      </c>
      <c r="D86" s="120"/>
      <c r="E86" s="45"/>
      <c r="F86" s="45"/>
      <c r="G86" s="121" t="s">
        <v>32</v>
      </c>
      <c r="H86" s="122"/>
      <c r="I86" s="123">
        <v>1</v>
      </c>
      <c r="J86" s="45"/>
      <c r="K86" s="124"/>
      <c r="L86" s="236"/>
      <c r="O86" s="12" t="s">
        <v>75</v>
      </c>
      <c r="P86" s="1"/>
      <c r="Q86" s="1"/>
      <c r="R86" s="13"/>
      <c r="U86" s="339" t="s">
        <v>31</v>
      </c>
      <c r="V86" s="340"/>
      <c r="W86" s="339" t="s">
        <v>31</v>
      </c>
      <c r="X86" s="340"/>
      <c r="Y86" s="119" t="s">
        <v>77</v>
      </c>
      <c r="Z86" s="120"/>
      <c r="AA86" s="45"/>
      <c r="AB86" s="45"/>
      <c r="AC86" s="121" t="s">
        <v>32</v>
      </c>
      <c r="AD86" s="122"/>
      <c r="AE86" s="123">
        <v>2</v>
      </c>
      <c r="AF86" s="45"/>
      <c r="AG86" s="124"/>
      <c r="AH86" s="236"/>
      <c r="AO86" s="339" t="s">
        <v>31</v>
      </c>
      <c r="AP86" s="340"/>
      <c r="AQ86" s="119" t="s">
        <v>77</v>
      </c>
      <c r="AR86" s="120"/>
      <c r="AS86" s="45"/>
      <c r="AT86" s="45"/>
      <c r="AU86" s="121" t="s">
        <v>32</v>
      </c>
      <c r="AV86" s="122"/>
      <c r="AW86" s="123">
        <v>3</v>
      </c>
      <c r="AX86" s="45"/>
      <c r="AY86" s="124"/>
      <c r="AZ86" s="236"/>
    </row>
    <row r="87" spans="1:52" ht="20.399999999999999" x14ac:dyDescent="0.3">
      <c r="A87" s="339" t="s">
        <v>33</v>
      </c>
      <c r="B87" s="340"/>
      <c r="C87" s="125" t="str">
        <f>J7</f>
        <v>XXX</v>
      </c>
      <c r="D87" s="126"/>
      <c r="E87" s="45"/>
      <c r="F87" s="45"/>
      <c r="G87" s="127" t="s">
        <v>34</v>
      </c>
      <c r="H87" s="122"/>
      <c r="I87" s="128"/>
      <c r="J87" s="45"/>
      <c r="K87" s="129"/>
      <c r="L87" s="237"/>
      <c r="O87" s="14" t="s">
        <v>79</v>
      </c>
      <c r="P87" s="1"/>
      <c r="Q87" s="1"/>
      <c r="R87" s="13"/>
      <c r="U87" s="339" t="s">
        <v>33</v>
      </c>
      <c r="V87" s="340"/>
      <c r="W87" s="339" t="s">
        <v>33</v>
      </c>
      <c r="X87" s="340"/>
      <c r="Y87" s="125" t="str">
        <f>AF7</f>
        <v>XXX</v>
      </c>
      <c r="Z87" s="126"/>
      <c r="AA87" s="45"/>
      <c r="AB87" s="45"/>
      <c r="AC87" s="127" t="s">
        <v>34</v>
      </c>
      <c r="AD87" s="122"/>
      <c r="AE87" s="128"/>
      <c r="AF87" s="45"/>
      <c r="AG87" s="129"/>
      <c r="AH87" s="237"/>
      <c r="AO87" s="339" t="s">
        <v>33</v>
      </c>
      <c r="AP87" s="340"/>
      <c r="AQ87" s="125" t="str">
        <f>AX7</f>
        <v>XXX</v>
      </c>
      <c r="AR87" s="126"/>
      <c r="AS87" s="45"/>
      <c r="AT87" s="45"/>
      <c r="AU87" s="127" t="s">
        <v>34</v>
      </c>
      <c r="AV87" s="122"/>
      <c r="AW87" s="128"/>
      <c r="AX87" s="45"/>
      <c r="AY87" s="129"/>
      <c r="AZ87" s="237"/>
    </row>
    <row r="88" spans="1:52" ht="18" x14ac:dyDescent="0.3">
      <c r="A88" s="361"/>
      <c r="B88" s="362"/>
      <c r="C88" s="130"/>
      <c r="D88" s="131"/>
      <c r="F88" s="130"/>
      <c r="G88" s="132"/>
      <c r="H88" s="133"/>
      <c r="I88" s="134"/>
      <c r="L88" s="238"/>
      <c r="O88" s="14" t="s">
        <v>76</v>
      </c>
      <c r="P88" s="1"/>
      <c r="Q88" s="1"/>
      <c r="R88" s="13"/>
      <c r="U88" s="361"/>
      <c r="V88" s="362"/>
      <c r="W88" s="361"/>
      <c r="X88" s="362"/>
      <c r="Y88" s="130"/>
      <c r="Z88" s="131"/>
      <c r="AB88" s="130"/>
      <c r="AC88" s="132"/>
      <c r="AD88" s="133"/>
      <c r="AE88" s="134"/>
      <c r="AH88" s="238"/>
      <c r="AO88" s="361"/>
      <c r="AP88" s="362"/>
      <c r="AQ88" s="130"/>
      <c r="AR88" s="131"/>
      <c r="AT88" s="130"/>
      <c r="AU88" s="132"/>
      <c r="AV88" s="133"/>
      <c r="AW88" s="134"/>
      <c r="AZ88" s="238"/>
    </row>
    <row r="89" spans="1:52" ht="18" x14ac:dyDescent="0.3">
      <c r="A89" s="135"/>
      <c r="D89" s="131"/>
      <c r="F89" s="130"/>
      <c r="G89" s="121"/>
      <c r="H89" s="122"/>
      <c r="I89" s="137"/>
      <c r="J89" s="37"/>
      <c r="K89" s="138"/>
      <c r="L89" s="239"/>
      <c r="O89" s="15" t="str">
        <f ca="1">MID(CELL("nomfichier",C82),FIND("]", CELL("nomfichier",C82))+1,32)</f>
        <v>stt3</v>
      </c>
      <c r="P89" s="16"/>
      <c r="Q89" s="16"/>
      <c r="R89" s="17"/>
      <c r="U89" s="135"/>
      <c r="W89" s="135"/>
      <c r="Z89" s="131"/>
      <c r="AB89" s="130"/>
      <c r="AC89" s="121"/>
      <c r="AD89" s="122"/>
      <c r="AE89" s="137"/>
      <c r="AF89" s="37"/>
      <c r="AG89" s="138"/>
      <c r="AH89" s="239"/>
      <c r="AO89" s="135"/>
      <c r="AR89" s="131"/>
      <c r="AT89" s="130"/>
      <c r="AU89" s="121"/>
      <c r="AV89" s="122"/>
      <c r="AW89" s="137"/>
      <c r="AX89" s="37"/>
      <c r="AY89" s="138"/>
      <c r="AZ89" s="239"/>
    </row>
    <row r="90" spans="1:52" ht="18" x14ac:dyDescent="0.3">
      <c r="A90" s="135"/>
      <c r="D90" s="131"/>
      <c r="F90" s="130"/>
      <c r="G90" s="139"/>
      <c r="H90" s="45"/>
      <c r="I90" s="140"/>
      <c r="J90" s="37"/>
      <c r="K90" s="120"/>
      <c r="L90" s="240"/>
      <c r="U90" s="135"/>
      <c r="W90" s="135"/>
      <c r="Z90" s="131"/>
      <c r="AB90" s="130"/>
      <c r="AC90" s="139"/>
      <c r="AD90" s="45"/>
      <c r="AE90" s="140"/>
      <c r="AF90" s="37"/>
      <c r="AG90" s="120"/>
      <c r="AH90" s="240"/>
      <c r="AO90" s="135"/>
      <c r="AR90" s="131"/>
      <c r="AT90" s="130"/>
      <c r="AU90" s="139"/>
      <c r="AV90" s="45"/>
      <c r="AW90" s="140"/>
      <c r="AX90" s="37"/>
      <c r="AY90" s="120"/>
      <c r="AZ90" s="240"/>
    </row>
    <row r="91" spans="1:52" ht="15" thickBot="1" x14ac:dyDescent="0.35">
      <c r="A91" s="118"/>
      <c r="B91" s="88"/>
      <c r="C91" s="141"/>
      <c r="D91" s="141"/>
      <c r="E91" s="37"/>
      <c r="F91" s="37"/>
      <c r="G91" s="37"/>
      <c r="H91" s="37"/>
      <c r="I91" s="37"/>
      <c r="J91" s="37"/>
      <c r="K91" s="37"/>
      <c r="L91" s="235"/>
      <c r="U91" s="118"/>
      <c r="V91" s="88"/>
      <c r="W91" s="118"/>
      <c r="X91" s="88"/>
      <c r="Y91" s="141"/>
      <c r="Z91" s="141"/>
      <c r="AA91" s="37"/>
      <c r="AB91" s="37"/>
      <c r="AC91" s="37"/>
      <c r="AD91" s="37"/>
      <c r="AE91" s="37"/>
      <c r="AF91" s="37"/>
      <c r="AG91" s="37"/>
      <c r="AH91" s="235"/>
      <c r="AO91" s="118"/>
      <c r="AP91" s="88"/>
      <c r="AQ91" s="141"/>
      <c r="AR91" s="141"/>
      <c r="AS91" s="37"/>
      <c r="AT91" s="37"/>
      <c r="AU91" s="37"/>
      <c r="AV91" s="37"/>
      <c r="AW91" s="37"/>
      <c r="AX91" s="37"/>
      <c r="AY91" s="37"/>
      <c r="AZ91" s="235"/>
    </row>
    <row r="92" spans="1:52" ht="16.8" thickTop="1" thickBot="1" x14ac:dyDescent="0.35">
      <c r="A92" s="142" t="s">
        <v>35</v>
      </c>
      <c r="B92" s="143"/>
      <c r="C92" s="363">
        <f>+C7</f>
        <v>0</v>
      </c>
      <c r="D92" s="363"/>
      <c r="E92" s="363"/>
      <c r="F92" s="144"/>
      <c r="G92" s="144"/>
      <c r="H92" s="144"/>
      <c r="I92" s="144"/>
      <c r="J92" s="145"/>
      <c r="K92" s="146" t="s">
        <v>36</v>
      </c>
      <c r="L92" s="241">
        <f>C8</f>
        <v>0</v>
      </c>
      <c r="U92" s="142" t="s">
        <v>35</v>
      </c>
      <c r="V92" s="143"/>
      <c r="W92" s="142" t="s">
        <v>35</v>
      </c>
      <c r="X92" s="143"/>
      <c r="Y92" s="363">
        <f>+Y7</f>
        <v>0</v>
      </c>
      <c r="Z92" s="363"/>
      <c r="AA92" s="363"/>
      <c r="AB92" s="144"/>
      <c r="AC92" s="144"/>
      <c r="AD92" s="144"/>
      <c r="AE92" s="144"/>
      <c r="AF92" s="145"/>
      <c r="AG92" s="146" t="s">
        <v>36</v>
      </c>
      <c r="AH92" s="241">
        <f>Y8</f>
        <v>0</v>
      </c>
      <c r="AO92" s="142" t="s">
        <v>35</v>
      </c>
      <c r="AP92" s="143"/>
      <c r="AQ92" s="363">
        <f>+AQ7</f>
        <v>0</v>
      </c>
      <c r="AR92" s="363"/>
      <c r="AS92" s="363"/>
      <c r="AT92" s="144"/>
      <c r="AU92" s="144"/>
      <c r="AV92" s="144"/>
      <c r="AW92" s="144"/>
      <c r="AX92" s="145"/>
      <c r="AY92" s="146" t="s">
        <v>36</v>
      </c>
      <c r="AZ92" s="241">
        <f>AQ8</f>
        <v>0</v>
      </c>
    </row>
    <row r="93" spans="1:52" ht="16.8" thickTop="1" thickBot="1" x14ac:dyDescent="0.35">
      <c r="A93" s="147"/>
      <c r="B93" s="148"/>
      <c r="C93" s="269"/>
      <c r="D93" s="269"/>
      <c r="E93" s="269"/>
      <c r="F93" s="269"/>
      <c r="G93" s="269"/>
      <c r="H93" s="269"/>
      <c r="I93" s="269"/>
      <c r="J93" s="327" t="s">
        <v>37</v>
      </c>
      <c r="K93" s="328"/>
      <c r="L93" s="242">
        <f>+H40+H18</f>
        <v>0</v>
      </c>
      <c r="U93" s="147"/>
      <c r="V93" s="148"/>
      <c r="W93" s="147"/>
      <c r="X93" s="148"/>
      <c r="Y93" s="269"/>
      <c r="Z93" s="269"/>
      <c r="AA93" s="269"/>
      <c r="AB93" s="269"/>
      <c r="AC93" s="269"/>
      <c r="AD93" s="269"/>
      <c r="AE93" s="269"/>
      <c r="AF93" s="327" t="s">
        <v>37</v>
      </c>
      <c r="AG93" s="328"/>
      <c r="AH93" s="242">
        <f>+AD40+AD18</f>
        <v>0</v>
      </c>
      <c r="AO93" s="147"/>
      <c r="AP93" s="148"/>
      <c r="AQ93" s="269"/>
      <c r="AR93" s="269"/>
      <c r="AS93" s="269"/>
      <c r="AT93" s="269"/>
      <c r="AU93" s="269"/>
      <c r="AV93" s="269"/>
      <c r="AW93" s="269"/>
      <c r="AX93" s="327" t="s">
        <v>37</v>
      </c>
      <c r="AY93" s="328"/>
      <c r="AZ93" s="242">
        <f>+AV40+AV18</f>
        <v>0</v>
      </c>
    </row>
    <row r="94" spans="1:52" ht="16.2" thickTop="1" x14ac:dyDescent="0.3">
      <c r="A94" s="150" t="s">
        <v>38</v>
      </c>
      <c r="B94" s="151" t="str">
        <f>C9</f>
        <v>1</v>
      </c>
      <c r="C94" s="152"/>
      <c r="D94" s="269"/>
      <c r="E94" s="153" t="s">
        <v>39</v>
      </c>
      <c r="F94" s="269"/>
      <c r="G94" s="269"/>
      <c r="H94" s="269"/>
      <c r="I94" s="269"/>
      <c r="J94" s="154"/>
      <c r="K94" s="154"/>
      <c r="L94" s="243"/>
      <c r="U94" s="150" t="s">
        <v>38</v>
      </c>
      <c r="V94" s="151" t="str">
        <f>W9</f>
        <v xml:space="preserve">Lot N° :   </v>
      </c>
      <c r="W94" s="150" t="s">
        <v>38</v>
      </c>
      <c r="X94" s="151" t="str">
        <f>Y9</f>
        <v>1</v>
      </c>
      <c r="Y94" s="152"/>
      <c r="Z94" s="269"/>
      <c r="AA94" s="153" t="s">
        <v>39</v>
      </c>
      <c r="AB94" s="269"/>
      <c r="AC94" s="269"/>
      <c r="AD94" s="269"/>
      <c r="AE94" s="269"/>
      <c r="AF94" s="154"/>
      <c r="AG94" s="154"/>
      <c r="AH94" s="243"/>
      <c r="AO94" s="150" t="s">
        <v>38</v>
      </c>
      <c r="AP94" s="151" t="str">
        <f>AQ9</f>
        <v>1</v>
      </c>
      <c r="AQ94" s="152"/>
      <c r="AR94" s="269"/>
      <c r="AS94" s="153" t="s">
        <v>39</v>
      </c>
      <c r="AT94" s="269"/>
      <c r="AU94" s="269"/>
      <c r="AV94" s="269"/>
      <c r="AW94" s="269"/>
      <c r="AX94" s="154"/>
      <c r="AY94" s="154"/>
      <c r="AZ94" s="243"/>
    </row>
    <row r="95" spans="1:52" ht="15.6" x14ac:dyDescent="0.3">
      <c r="A95" s="150" t="s">
        <v>40</v>
      </c>
      <c r="B95" s="329"/>
      <c r="C95" s="329"/>
      <c r="D95" s="330"/>
      <c r="E95" s="330"/>
      <c r="F95" s="269"/>
      <c r="G95" s="155"/>
      <c r="H95" s="156"/>
      <c r="I95" s="269"/>
      <c r="J95" s="154" t="s">
        <v>41</v>
      </c>
      <c r="K95" s="157"/>
      <c r="L95" s="244">
        <f>+E18</f>
        <v>0</v>
      </c>
      <c r="U95" s="150" t="s">
        <v>40</v>
      </c>
      <c r="V95" s="329"/>
      <c r="W95" s="329"/>
      <c r="X95" s="329"/>
      <c r="Y95" s="329"/>
      <c r="Z95" s="330"/>
      <c r="AA95" s="330"/>
      <c r="AB95" s="269"/>
      <c r="AC95" s="155"/>
      <c r="AD95" s="156"/>
      <c r="AE95" s="269"/>
      <c r="AF95" s="154" t="s">
        <v>41</v>
      </c>
      <c r="AG95" s="157"/>
      <c r="AH95" s="244">
        <f>+AA18</f>
        <v>0</v>
      </c>
      <c r="AO95" s="150" t="s">
        <v>40</v>
      </c>
      <c r="AP95" s="329"/>
      <c r="AQ95" s="329"/>
      <c r="AR95" s="330"/>
      <c r="AS95" s="330"/>
      <c r="AT95" s="269"/>
      <c r="AU95" s="155"/>
      <c r="AV95" s="156"/>
      <c r="AW95" s="269"/>
      <c r="AX95" s="154" t="s">
        <v>41</v>
      </c>
      <c r="AY95" s="157"/>
      <c r="AZ95" s="244">
        <f>+AS18</f>
        <v>0</v>
      </c>
    </row>
    <row r="96" spans="1:52" ht="15.6" x14ac:dyDescent="0.3">
      <c r="A96" s="158"/>
      <c r="B96" s="159"/>
      <c r="D96" s="160"/>
      <c r="E96" s="160"/>
      <c r="F96" s="161"/>
      <c r="G96" s="161"/>
      <c r="H96" s="161"/>
      <c r="J96" s="154" t="s">
        <v>42</v>
      </c>
      <c r="K96" s="157"/>
      <c r="L96" s="244">
        <f>+E40</f>
        <v>0</v>
      </c>
      <c r="U96" s="158"/>
      <c r="V96" s="159"/>
      <c r="W96" s="158"/>
      <c r="X96" s="159"/>
      <c r="Z96" s="160"/>
      <c r="AA96" s="160"/>
      <c r="AB96" s="161"/>
      <c r="AC96" s="161"/>
      <c r="AD96" s="161"/>
      <c r="AF96" s="154" t="s">
        <v>42</v>
      </c>
      <c r="AG96" s="157"/>
      <c r="AH96" s="244">
        <f>+AA40</f>
        <v>0</v>
      </c>
      <c r="AO96" s="158"/>
      <c r="AP96" s="159"/>
      <c r="AR96" s="160"/>
      <c r="AS96" s="160"/>
      <c r="AT96" s="161"/>
      <c r="AU96" s="161"/>
      <c r="AV96" s="161"/>
      <c r="AX96" s="154" t="s">
        <v>42</v>
      </c>
      <c r="AY96" s="157"/>
      <c r="AZ96" s="244">
        <f>+AS40</f>
        <v>0</v>
      </c>
    </row>
    <row r="97" spans="1:52" ht="15.6" x14ac:dyDescent="0.3">
      <c r="A97" s="162"/>
      <c r="B97" s="270"/>
      <c r="D97" s="164"/>
      <c r="E97" s="164"/>
      <c r="F97" s="154"/>
      <c r="G97" s="331"/>
      <c r="H97" s="165"/>
      <c r="I97" s="154"/>
      <c r="J97" s="154" t="s">
        <v>43</v>
      </c>
      <c r="K97" s="157"/>
      <c r="L97" s="245">
        <f>L95+L96</f>
        <v>0</v>
      </c>
      <c r="U97" s="162"/>
      <c r="V97" s="270"/>
      <c r="W97" s="162"/>
      <c r="X97" s="270"/>
      <c r="Z97" s="164"/>
      <c r="AA97" s="164"/>
      <c r="AB97" s="154"/>
      <c r="AC97" s="331"/>
      <c r="AD97" s="165"/>
      <c r="AE97" s="154"/>
      <c r="AF97" s="154" t="s">
        <v>43</v>
      </c>
      <c r="AG97" s="157"/>
      <c r="AH97" s="245">
        <f>AH95+AH96</f>
        <v>0</v>
      </c>
      <c r="AO97" s="162"/>
      <c r="AP97" s="270"/>
      <c r="AR97" s="164"/>
      <c r="AS97" s="164"/>
      <c r="AT97" s="154"/>
      <c r="AU97" s="331"/>
      <c r="AV97" s="165"/>
      <c r="AW97" s="154"/>
      <c r="AX97" s="154" t="s">
        <v>43</v>
      </c>
      <c r="AY97" s="157"/>
      <c r="AZ97" s="245">
        <f>AZ95+AZ96</f>
        <v>0</v>
      </c>
    </row>
    <row r="98" spans="1:52" ht="16.2" thickBot="1" x14ac:dyDescent="0.35">
      <c r="A98" s="162"/>
      <c r="B98" s="270"/>
      <c r="D98" s="166"/>
      <c r="E98" s="166"/>
      <c r="F98" s="154"/>
      <c r="G98" s="331"/>
      <c r="H98" s="165"/>
      <c r="I98" s="154"/>
      <c r="J98" s="154"/>
      <c r="K98" s="157"/>
      <c r="L98" s="246"/>
      <c r="U98" s="162"/>
      <c r="V98" s="270"/>
      <c r="W98" s="162"/>
      <c r="X98" s="270"/>
      <c r="Z98" s="166"/>
      <c r="AA98" s="166"/>
      <c r="AB98" s="154"/>
      <c r="AC98" s="331"/>
      <c r="AD98" s="165"/>
      <c r="AE98" s="154"/>
      <c r="AF98" s="154"/>
      <c r="AG98" s="157"/>
      <c r="AH98" s="246"/>
      <c r="AO98" s="162"/>
      <c r="AP98" s="270"/>
      <c r="AR98" s="166"/>
      <c r="AS98" s="166"/>
      <c r="AT98" s="154"/>
      <c r="AU98" s="331"/>
      <c r="AV98" s="165"/>
      <c r="AW98" s="154"/>
      <c r="AX98" s="154"/>
      <c r="AY98" s="157"/>
      <c r="AZ98" s="246"/>
    </row>
    <row r="99" spans="1:52" ht="15.6" x14ac:dyDescent="0.3">
      <c r="A99" s="341" t="s">
        <v>78</v>
      </c>
      <c r="B99" s="342"/>
      <c r="C99" s="342"/>
      <c r="D99" s="342"/>
      <c r="E99" s="343"/>
      <c r="F99" s="344" t="s">
        <v>44</v>
      </c>
      <c r="G99" s="345"/>
      <c r="H99" s="345"/>
      <c r="I99" s="346"/>
      <c r="J99" s="167" t="s">
        <v>45</v>
      </c>
      <c r="K99" s="167" t="s">
        <v>45</v>
      </c>
      <c r="L99" s="247" t="s">
        <v>45</v>
      </c>
      <c r="U99" s="341"/>
      <c r="V99" s="342"/>
      <c r="W99" s="342"/>
      <c r="X99" s="342"/>
      <c r="Y99" s="343"/>
      <c r="Z99" s="271" t="s">
        <v>44</v>
      </c>
      <c r="AA99" s="272"/>
      <c r="AB99" s="344" t="s">
        <v>44</v>
      </c>
      <c r="AC99" s="345"/>
      <c r="AD99" s="345"/>
      <c r="AE99" s="346"/>
      <c r="AF99" s="167" t="s">
        <v>45</v>
      </c>
      <c r="AG99" s="167" t="s">
        <v>45</v>
      </c>
      <c r="AH99" s="247" t="s">
        <v>45</v>
      </c>
      <c r="AO99" s="341"/>
      <c r="AP99" s="342"/>
      <c r="AQ99" s="342"/>
      <c r="AR99" s="342"/>
      <c r="AS99" s="343"/>
      <c r="AT99" s="344" t="s">
        <v>44</v>
      </c>
      <c r="AU99" s="345"/>
      <c r="AV99" s="345"/>
      <c r="AW99" s="346"/>
      <c r="AX99" s="167" t="s">
        <v>45</v>
      </c>
      <c r="AY99" s="167" t="s">
        <v>45</v>
      </c>
      <c r="AZ99" s="247" t="s">
        <v>45</v>
      </c>
    </row>
    <row r="100" spans="1:52" ht="28.2" thickBot="1" x14ac:dyDescent="0.35">
      <c r="A100" s="168"/>
      <c r="B100" s="169"/>
      <c r="C100" s="170"/>
      <c r="D100" s="171"/>
      <c r="E100" s="172"/>
      <c r="F100" s="347"/>
      <c r="G100" s="348"/>
      <c r="H100" s="348"/>
      <c r="I100" s="349"/>
      <c r="J100" s="173" t="s">
        <v>46</v>
      </c>
      <c r="K100" s="173" t="s">
        <v>47</v>
      </c>
      <c r="L100" s="248" t="s">
        <v>48</v>
      </c>
      <c r="U100" s="168"/>
      <c r="V100" s="169"/>
      <c r="W100" s="168"/>
      <c r="X100" s="169"/>
      <c r="Y100" s="170"/>
      <c r="Z100" s="171"/>
      <c r="AA100" s="172"/>
      <c r="AB100" s="347"/>
      <c r="AC100" s="348"/>
      <c r="AD100" s="348"/>
      <c r="AE100" s="349"/>
      <c r="AF100" s="173" t="s">
        <v>46</v>
      </c>
      <c r="AG100" s="173" t="s">
        <v>47</v>
      </c>
      <c r="AH100" s="248" t="s">
        <v>48</v>
      </c>
      <c r="AO100" s="168"/>
      <c r="AP100" s="169"/>
      <c r="AQ100" s="170"/>
      <c r="AR100" s="171"/>
      <c r="AS100" s="172"/>
      <c r="AT100" s="347"/>
      <c r="AU100" s="348"/>
      <c r="AV100" s="348"/>
      <c r="AW100" s="349"/>
      <c r="AX100" s="173" t="s">
        <v>46</v>
      </c>
      <c r="AY100" s="173" t="s">
        <v>47</v>
      </c>
      <c r="AZ100" s="248" t="s">
        <v>48</v>
      </c>
    </row>
    <row r="101" spans="1:52" ht="16.2" thickTop="1" x14ac:dyDescent="0.3">
      <c r="A101" s="174"/>
      <c r="B101" s="175"/>
      <c r="C101" s="176"/>
      <c r="D101" s="177"/>
      <c r="E101" s="178"/>
      <c r="F101" s="179"/>
      <c r="G101" s="180" t="s">
        <v>49</v>
      </c>
      <c r="H101" s="180"/>
      <c r="I101" s="180"/>
      <c r="J101" s="181"/>
      <c r="K101" s="181"/>
      <c r="L101" s="249">
        <f t="shared" ref="L101:L107" si="3">J101-K101</f>
        <v>0</v>
      </c>
      <c r="U101" s="174"/>
      <c r="V101" s="175"/>
      <c r="W101" s="174"/>
      <c r="X101" s="175"/>
      <c r="Y101" s="176"/>
      <c r="Z101" s="177"/>
      <c r="AA101" s="178"/>
      <c r="AB101" s="179"/>
      <c r="AC101" s="180" t="s">
        <v>49</v>
      </c>
      <c r="AD101" s="180"/>
      <c r="AE101" s="180"/>
      <c r="AF101" s="181"/>
      <c r="AG101" s="181"/>
      <c r="AH101" s="249">
        <f t="shared" ref="AH101:AH107" si="4">AF101-AG101</f>
        <v>0</v>
      </c>
      <c r="AO101" s="174"/>
      <c r="AP101" s="175"/>
      <c r="AQ101" s="176"/>
      <c r="AR101" s="177"/>
      <c r="AS101" s="178"/>
      <c r="AT101" s="179"/>
      <c r="AU101" s="180" t="s">
        <v>49</v>
      </c>
      <c r="AV101" s="180"/>
      <c r="AW101" s="180"/>
      <c r="AX101" s="181"/>
      <c r="AY101" s="181"/>
      <c r="AZ101" s="249">
        <f t="shared" ref="AZ101:AZ107" si="5">AX101-AY101</f>
        <v>0</v>
      </c>
    </row>
    <row r="102" spans="1:52" ht="15.6" x14ac:dyDescent="0.3">
      <c r="A102" s="174"/>
      <c r="B102" s="175"/>
      <c r="C102" s="176"/>
      <c r="D102" s="177"/>
      <c r="E102" s="178"/>
      <c r="F102" s="182"/>
      <c r="G102" s="130" t="s">
        <v>50</v>
      </c>
      <c r="H102" s="130"/>
      <c r="I102" s="130"/>
      <c r="J102" s="183"/>
      <c r="K102" s="183"/>
      <c r="L102" s="250">
        <f t="shared" si="3"/>
        <v>0</v>
      </c>
      <c r="U102" s="174"/>
      <c r="V102" s="175"/>
      <c r="W102" s="174"/>
      <c r="X102" s="175"/>
      <c r="Y102" s="176"/>
      <c r="Z102" s="177"/>
      <c r="AA102" s="178"/>
      <c r="AB102" s="182"/>
      <c r="AC102" s="130" t="s">
        <v>50</v>
      </c>
      <c r="AD102" s="130"/>
      <c r="AE102" s="130"/>
      <c r="AF102" s="183"/>
      <c r="AG102" s="183"/>
      <c r="AH102" s="250">
        <f t="shared" si="4"/>
        <v>0</v>
      </c>
      <c r="AO102" s="174"/>
      <c r="AP102" s="175"/>
      <c r="AQ102" s="176"/>
      <c r="AR102" s="177"/>
      <c r="AS102" s="178"/>
      <c r="AT102" s="182"/>
      <c r="AU102" s="130" t="s">
        <v>50</v>
      </c>
      <c r="AV102" s="130"/>
      <c r="AW102" s="130"/>
      <c r="AX102" s="183"/>
      <c r="AY102" s="183"/>
      <c r="AZ102" s="250">
        <f t="shared" si="5"/>
        <v>0</v>
      </c>
    </row>
    <row r="103" spans="1:52" ht="15.6" x14ac:dyDescent="0.3">
      <c r="A103" s="174"/>
      <c r="B103" s="175"/>
      <c r="C103" s="176"/>
      <c r="D103" s="177"/>
      <c r="E103" s="178"/>
      <c r="F103" s="184"/>
      <c r="G103" s="185"/>
      <c r="H103" s="186"/>
      <c r="I103" s="187" t="s">
        <v>51</v>
      </c>
      <c r="J103" s="2">
        <f>SUM(J101:J102)</f>
        <v>0</v>
      </c>
      <c r="K103" s="2">
        <f>SUM(K101:K102)</f>
        <v>0</v>
      </c>
      <c r="L103" s="2">
        <f t="shared" si="3"/>
        <v>0</v>
      </c>
      <c r="U103" s="174"/>
      <c r="V103" s="175"/>
      <c r="W103" s="174"/>
      <c r="X103" s="175"/>
      <c r="Y103" s="176"/>
      <c r="Z103" s="177"/>
      <c r="AA103" s="178"/>
      <c r="AB103" s="184"/>
      <c r="AC103" s="185"/>
      <c r="AD103" s="186"/>
      <c r="AE103" s="187" t="s">
        <v>51</v>
      </c>
      <c r="AF103" s="2">
        <f>SUM(AF101:AF102)</f>
        <v>0</v>
      </c>
      <c r="AG103" s="2">
        <f>SUM(AG101:AG102)</f>
        <v>0</v>
      </c>
      <c r="AH103" s="2">
        <f t="shared" si="4"/>
        <v>0</v>
      </c>
      <c r="AO103" s="174"/>
      <c r="AP103" s="175"/>
      <c r="AQ103" s="176"/>
      <c r="AR103" s="177"/>
      <c r="AS103" s="178"/>
      <c r="AT103" s="184"/>
      <c r="AU103" s="185"/>
      <c r="AV103" s="186"/>
      <c r="AW103" s="187" t="s">
        <v>51</v>
      </c>
      <c r="AX103" s="2">
        <f>SUM(AX101:AX102)</f>
        <v>0</v>
      </c>
      <c r="AY103" s="2">
        <f>SUM(AY101:AY102)</f>
        <v>0</v>
      </c>
      <c r="AZ103" s="2">
        <f t="shared" si="5"/>
        <v>0</v>
      </c>
    </row>
    <row r="104" spans="1:52" ht="15.6" x14ac:dyDescent="0.3">
      <c r="A104" s="174"/>
      <c r="B104" s="175"/>
      <c r="C104" s="176"/>
      <c r="D104" s="177"/>
      <c r="E104" s="178"/>
      <c r="F104" s="182"/>
      <c r="G104" s="130" t="s">
        <v>52</v>
      </c>
      <c r="H104" s="130"/>
      <c r="I104" s="130"/>
      <c r="J104" s="183"/>
      <c r="K104" s="183"/>
      <c r="L104" s="250">
        <f t="shared" si="3"/>
        <v>0</v>
      </c>
      <c r="U104" s="174"/>
      <c r="V104" s="175"/>
      <c r="W104" s="174"/>
      <c r="X104" s="175"/>
      <c r="Y104" s="176"/>
      <c r="Z104" s="177"/>
      <c r="AA104" s="178"/>
      <c r="AB104" s="182"/>
      <c r="AC104" s="130" t="s">
        <v>52</v>
      </c>
      <c r="AD104" s="130"/>
      <c r="AE104" s="130"/>
      <c r="AF104" s="183"/>
      <c r="AG104" s="183"/>
      <c r="AH104" s="250">
        <f t="shared" si="4"/>
        <v>0</v>
      </c>
      <c r="AO104" s="174"/>
      <c r="AP104" s="175"/>
      <c r="AQ104" s="176"/>
      <c r="AR104" s="177"/>
      <c r="AS104" s="178"/>
      <c r="AT104" s="182"/>
      <c r="AU104" s="130" t="s">
        <v>52</v>
      </c>
      <c r="AV104" s="130"/>
      <c r="AW104" s="130"/>
      <c r="AX104" s="183"/>
      <c r="AY104" s="183"/>
      <c r="AZ104" s="250">
        <f t="shared" si="5"/>
        <v>0</v>
      </c>
    </row>
    <row r="105" spans="1:52" ht="15.6" x14ac:dyDescent="0.3">
      <c r="A105" s="174"/>
      <c r="B105" s="175"/>
      <c r="C105" s="176"/>
      <c r="D105" s="177"/>
      <c r="E105" s="178"/>
      <c r="F105" s="179"/>
      <c r="G105" s="130" t="s">
        <v>53</v>
      </c>
      <c r="H105" s="130"/>
      <c r="I105" s="130"/>
      <c r="J105" s="183"/>
      <c r="K105" s="183"/>
      <c r="L105" s="250">
        <f t="shared" si="3"/>
        <v>0</v>
      </c>
      <c r="U105" s="174"/>
      <c r="V105" s="175"/>
      <c r="W105" s="174"/>
      <c r="X105" s="175"/>
      <c r="Y105" s="176"/>
      <c r="Z105" s="177"/>
      <c r="AA105" s="178"/>
      <c r="AB105" s="179"/>
      <c r="AC105" s="130" t="s">
        <v>53</v>
      </c>
      <c r="AD105" s="130"/>
      <c r="AE105" s="130"/>
      <c r="AF105" s="183"/>
      <c r="AG105" s="183"/>
      <c r="AH105" s="250">
        <f t="shared" si="4"/>
        <v>0</v>
      </c>
      <c r="AO105" s="174"/>
      <c r="AP105" s="175"/>
      <c r="AQ105" s="176"/>
      <c r="AR105" s="177"/>
      <c r="AS105" s="178"/>
      <c r="AT105" s="179"/>
      <c r="AU105" s="130" t="s">
        <v>53</v>
      </c>
      <c r="AV105" s="130"/>
      <c r="AW105" s="130"/>
      <c r="AX105" s="183"/>
      <c r="AY105" s="183"/>
      <c r="AZ105" s="250">
        <f t="shared" si="5"/>
        <v>0</v>
      </c>
    </row>
    <row r="106" spans="1:52" ht="15.6" x14ac:dyDescent="0.3">
      <c r="A106" s="174"/>
      <c r="B106" s="175"/>
      <c r="C106" s="176"/>
      <c r="D106" s="177"/>
      <c r="E106" s="178"/>
      <c r="F106" s="179"/>
      <c r="G106" s="130" t="s">
        <v>54</v>
      </c>
      <c r="H106" s="130"/>
      <c r="I106" s="130"/>
      <c r="J106" s="183"/>
      <c r="K106" s="183"/>
      <c r="L106" s="250">
        <f t="shared" si="3"/>
        <v>0</v>
      </c>
      <c r="U106" s="174"/>
      <c r="V106" s="175"/>
      <c r="W106" s="174"/>
      <c r="X106" s="175"/>
      <c r="Y106" s="176"/>
      <c r="Z106" s="177"/>
      <c r="AA106" s="178"/>
      <c r="AB106" s="179"/>
      <c r="AC106" s="130" t="s">
        <v>54</v>
      </c>
      <c r="AD106" s="130"/>
      <c r="AE106" s="130"/>
      <c r="AF106" s="183"/>
      <c r="AG106" s="183"/>
      <c r="AH106" s="250">
        <f t="shared" si="4"/>
        <v>0</v>
      </c>
      <c r="AO106" s="174"/>
      <c r="AP106" s="175"/>
      <c r="AQ106" s="176"/>
      <c r="AR106" s="177"/>
      <c r="AS106" s="178"/>
      <c r="AT106" s="179"/>
      <c r="AU106" s="130" t="s">
        <v>54</v>
      </c>
      <c r="AV106" s="130"/>
      <c r="AW106" s="130"/>
      <c r="AX106" s="183"/>
      <c r="AY106" s="183"/>
      <c r="AZ106" s="250">
        <f t="shared" si="5"/>
        <v>0</v>
      </c>
    </row>
    <row r="107" spans="1:52" ht="15.6" x14ac:dyDescent="0.3">
      <c r="A107" s="174"/>
      <c r="B107" s="175"/>
      <c r="C107" s="176"/>
      <c r="D107" s="177"/>
      <c r="E107" s="178"/>
      <c r="F107" s="179"/>
      <c r="G107" s="130" t="s">
        <v>55</v>
      </c>
      <c r="H107" s="130"/>
      <c r="I107" s="130"/>
      <c r="J107" s="183"/>
      <c r="K107" s="183"/>
      <c r="L107" s="250">
        <f t="shared" si="3"/>
        <v>0</v>
      </c>
      <c r="U107" s="174"/>
      <c r="V107" s="175"/>
      <c r="W107" s="174"/>
      <c r="X107" s="175"/>
      <c r="Y107" s="176"/>
      <c r="Z107" s="177"/>
      <c r="AA107" s="178"/>
      <c r="AB107" s="179"/>
      <c r="AC107" s="130" t="s">
        <v>55</v>
      </c>
      <c r="AD107" s="130"/>
      <c r="AE107" s="130"/>
      <c r="AF107" s="183"/>
      <c r="AG107" s="183"/>
      <c r="AH107" s="250">
        <f t="shared" si="4"/>
        <v>0</v>
      </c>
      <c r="AO107" s="174"/>
      <c r="AP107" s="175"/>
      <c r="AQ107" s="176"/>
      <c r="AR107" s="177"/>
      <c r="AS107" s="178"/>
      <c r="AT107" s="179"/>
      <c r="AU107" s="130" t="s">
        <v>55</v>
      </c>
      <c r="AV107" s="130"/>
      <c r="AW107" s="130"/>
      <c r="AX107" s="183"/>
      <c r="AY107" s="183"/>
      <c r="AZ107" s="250">
        <f t="shared" si="5"/>
        <v>0</v>
      </c>
    </row>
    <row r="108" spans="1:52" ht="15.6" x14ac:dyDescent="0.3">
      <c r="A108" s="174"/>
      <c r="B108" s="175"/>
      <c r="C108" s="176"/>
      <c r="D108" s="177"/>
      <c r="E108" s="178"/>
      <c r="F108" s="184"/>
      <c r="G108" s="185"/>
      <c r="H108" s="186"/>
      <c r="I108" s="188" t="s">
        <v>56</v>
      </c>
      <c r="J108" s="2">
        <f>SUM(J103:J107)</f>
        <v>0</v>
      </c>
      <c r="K108" s="2">
        <f>SUM(K103:K107)</f>
        <v>0</v>
      </c>
      <c r="L108" s="2">
        <f>SUM(L103:L107)</f>
        <v>0</v>
      </c>
      <c r="U108" s="174"/>
      <c r="V108" s="175"/>
      <c r="W108" s="174"/>
      <c r="X108" s="175"/>
      <c r="Y108" s="176"/>
      <c r="Z108" s="177"/>
      <c r="AA108" s="178"/>
      <c r="AB108" s="184"/>
      <c r="AC108" s="185"/>
      <c r="AD108" s="186"/>
      <c r="AE108" s="188" t="s">
        <v>56</v>
      </c>
      <c r="AF108" s="2">
        <f>SUM(AF103:AF107)</f>
        <v>0</v>
      </c>
      <c r="AG108" s="2">
        <f>SUM(AG103:AG107)</f>
        <v>0</v>
      </c>
      <c r="AH108" s="2">
        <f>SUM(AH103:AH107)</f>
        <v>0</v>
      </c>
      <c r="AO108" s="174"/>
      <c r="AP108" s="175"/>
      <c r="AQ108" s="176"/>
      <c r="AR108" s="177"/>
      <c r="AS108" s="178"/>
      <c r="AT108" s="184"/>
      <c r="AU108" s="185"/>
      <c r="AV108" s="186"/>
      <c r="AW108" s="188" t="s">
        <v>56</v>
      </c>
      <c r="AX108" s="2">
        <f>SUM(AX103:AX107)</f>
        <v>0</v>
      </c>
      <c r="AY108" s="2">
        <f>SUM(AY103:AY107)</f>
        <v>0</v>
      </c>
      <c r="AZ108" s="2">
        <f>SUM(AZ103:AZ107)</f>
        <v>0</v>
      </c>
    </row>
    <row r="109" spans="1:52" ht="15.6" x14ac:dyDescent="0.3">
      <c r="A109" s="174"/>
      <c r="B109" s="175"/>
      <c r="C109" s="176"/>
      <c r="D109" s="177"/>
      <c r="E109" s="178"/>
      <c r="F109" s="179"/>
      <c r="G109" s="130" t="s">
        <v>57</v>
      </c>
      <c r="H109" s="130"/>
      <c r="I109" s="130" t="s">
        <v>58</v>
      </c>
      <c r="J109" s="189">
        <f>IF(I109="oui",J108*0.05,0)</f>
        <v>0</v>
      </c>
      <c r="K109" s="189">
        <f>IF(I109="oui",K108*0.05,0)</f>
        <v>0</v>
      </c>
      <c r="L109" s="189">
        <f>J109-K109</f>
        <v>0</v>
      </c>
      <c r="U109" s="174"/>
      <c r="V109" s="175"/>
      <c r="W109" s="174"/>
      <c r="X109" s="175"/>
      <c r="Y109" s="176"/>
      <c r="Z109" s="177"/>
      <c r="AA109" s="178"/>
      <c r="AB109" s="179"/>
      <c r="AC109" s="130" t="s">
        <v>57</v>
      </c>
      <c r="AD109" s="130"/>
      <c r="AE109" s="130" t="s">
        <v>58</v>
      </c>
      <c r="AF109" s="189">
        <f>IF(AE109="oui",AF108*0.05,0)</f>
        <v>0</v>
      </c>
      <c r="AG109" s="189">
        <f>IF(AE109="oui",AG108*0.05,0)</f>
        <v>0</v>
      </c>
      <c r="AH109" s="189">
        <f>AF109-AG109</f>
        <v>0</v>
      </c>
      <c r="AO109" s="174"/>
      <c r="AP109" s="175"/>
      <c r="AQ109" s="176"/>
      <c r="AR109" s="177"/>
      <c r="AS109" s="178"/>
      <c r="AT109" s="179"/>
      <c r="AU109" s="130" t="s">
        <v>57</v>
      </c>
      <c r="AV109" s="130"/>
      <c r="AW109" s="130" t="s">
        <v>58</v>
      </c>
      <c r="AX109" s="189">
        <f>IF(AW109="oui",AX108*0.05,0)</f>
        <v>0</v>
      </c>
      <c r="AY109" s="189">
        <f>IF(AW109="oui",AY108*0.05,0)</f>
        <v>0</v>
      </c>
      <c r="AZ109" s="189">
        <f>AX109-AY109</f>
        <v>0</v>
      </c>
    </row>
    <row r="110" spans="1:52" ht="15.6" x14ac:dyDescent="0.3">
      <c r="A110" s="174"/>
      <c r="B110" s="175"/>
      <c r="C110" s="176"/>
      <c r="D110" s="177"/>
      <c r="E110" s="178"/>
      <c r="F110" s="130"/>
      <c r="G110" s="130" t="s">
        <v>59</v>
      </c>
      <c r="H110" s="130"/>
      <c r="I110" s="190"/>
      <c r="J110" s="183"/>
      <c r="K110" s="183"/>
      <c r="L110" s="250">
        <f t="shared" ref="L110:L120" si="6">+J110-K110</f>
        <v>0</v>
      </c>
      <c r="U110" s="174"/>
      <c r="V110" s="175"/>
      <c r="W110" s="174"/>
      <c r="X110" s="175"/>
      <c r="Y110" s="176"/>
      <c r="Z110" s="177"/>
      <c r="AA110" s="178"/>
      <c r="AB110" s="130"/>
      <c r="AC110" s="130" t="s">
        <v>59</v>
      </c>
      <c r="AD110" s="130"/>
      <c r="AE110" s="190"/>
      <c r="AF110" s="183"/>
      <c r="AG110" s="183"/>
      <c r="AH110" s="250">
        <f t="shared" ref="AH110:AH120" si="7">+AF110-AG110</f>
        <v>0</v>
      </c>
      <c r="AO110" s="174"/>
      <c r="AP110" s="175"/>
      <c r="AQ110" s="176"/>
      <c r="AR110" s="177"/>
      <c r="AS110" s="178"/>
      <c r="AT110" s="130"/>
      <c r="AU110" s="130" t="s">
        <v>59</v>
      </c>
      <c r="AV110" s="130"/>
      <c r="AW110" s="190"/>
      <c r="AX110" s="183"/>
      <c r="AY110" s="183"/>
      <c r="AZ110" s="250">
        <f t="shared" ref="AZ110:AZ120" si="8">+AX110-AY110</f>
        <v>0</v>
      </c>
    </row>
    <row r="111" spans="1:52" ht="15.6" x14ac:dyDescent="0.3">
      <c r="A111" s="174"/>
      <c r="B111" s="175"/>
      <c r="C111" s="176"/>
      <c r="D111" s="177"/>
      <c r="E111" s="178"/>
      <c r="F111" s="130"/>
      <c r="G111" s="191" t="s">
        <v>18</v>
      </c>
      <c r="H111" s="83"/>
      <c r="I111" s="130"/>
      <c r="J111" s="183"/>
      <c r="K111" s="183">
        <v>0</v>
      </c>
      <c r="L111" s="250">
        <f t="shared" si="6"/>
        <v>0</v>
      </c>
      <c r="U111" s="174"/>
      <c r="V111" s="175"/>
      <c r="W111" s="174"/>
      <c r="X111" s="175"/>
      <c r="Y111" s="176"/>
      <c r="Z111" s="177"/>
      <c r="AA111" s="178"/>
      <c r="AB111" s="130"/>
      <c r="AC111" s="191" t="s">
        <v>18</v>
      </c>
      <c r="AD111" s="83"/>
      <c r="AE111" s="130"/>
      <c r="AF111" s="183"/>
      <c r="AG111" s="183">
        <v>0</v>
      </c>
      <c r="AH111" s="250">
        <f t="shared" si="7"/>
        <v>0</v>
      </c>
      <c r="AO111" s="174"/>
      <c r="AP111" s="175"/>
      <c r="AQ111" s="176"/>
      <c r="AR111" s="177"/>
      <c r="AS111" s="178"/>
      <c r="AT111" s="130"/>
      <c r="AU111" s="191" t="s">
        <v>18</v>
      </c>
      <c r="AV111" s="83"/>
      <c r="AW111" s="130"/>
      <c r="AX111" s="183"/>
      <c r="AY111" s="183">
        <v>0</v>
      </c>
      <c r="AZ111" s="250">
        <f t="shared" si="8"/>
        <v>0</v>
      </c>
    </row>
    <row r="112" spans="1:52" ht="15.6" x14ac:dyDescent="0.3">
      <c r="A112" s="174"/>
      <c r="B112" s="175"/>
      <c r="C112" s="176"/>
      <c r="D112" s="177"/>
      <c r="E112" s="178"/>
      <c r="F112" s="130"/>
      <c r="G112" s="191" t="s">
        <v>19</v>
      </c>
      <c r="H112" s="83"/>
      <c r="I112" s="130"/>
      <c r="J112" s="183"/>
      <c r="K112" s="183">
        <v>0</v>
      </c>
      <c r="L112" s="250">
        <f t="shared" si="6"/>
        <v>0</v>
      </c>
      <c r="U112" s="174"/>
      <c r="V112" s="175"/>
      <c r="W112" s="174"/>
      <c r="X112" s="175"/>
      <c r="Y112" s="176"/>
      <c r="Z112" s="177"/>
      <c r="AA112" s="178"/>
      <c r="AB112" s="130"/>
      <c r="AC112" s="191" t="s">
        <v>19</v>
      </c>
      <c r="AD112" s="83"/>
      <c r="AE112" s="130"/>
      <c r="AF112" s="183"/>
      <c r="AG112" s="183">
        <v>0</v>
      </c>
      <c r="AH112" s="250">
        <f t="shared" si="7"/>
        <v>0</v>
      </c>
      <c r="AO112" s="174"/>
      <c r="AP112" s="175"/>
      <c r="AQ112" s="176"/>
      <c r="AR112" s="177"/>
      <c r="AS112" s="178"/>
      <c r="AT112" s="130"/>
      <c r="AU112" s="191" t="s">
        <v>19</v>
      </c>
      <c r="AV112" s="83"/>
      <c r="AW112" s="130"/>
      <c r="AX112" s="183"/>
      <c r="AY112" s="183">
        <v>0</v>
      </c>
      <c r="AZ112" s="250">
        <f t="shared" si="8"/>
        <v>0</v>
      </c>
    </row>
    <row r="113" spans="1:52" ht="15.6" x14ac:dyDescent="0.3">
      <c r="A113" s="174"/>
      <c r="B113" s="175"/>
      <c r="C113" s="176"/>
      <c r="D113" s="177"/>
      <c r="E113" s="178"/>
      <c r="F113" s="130"/>
      <c r="G113" s="191" t="s">
        <v>20</v>
      </c>
      <c r="H113" s="83"/>
      <c r="I113" s="130"/>
      <c r="J113" s="183">
        <f>K57</f>
        <v>0</v>
      </c>
      <c r="K113" s="183">
        <v>0</v>
      </c>
      <c r="L113" s="250">
        <f t="shared" si="6"/>
        <v>0</v>
      </c>
      <c r="U113" s="174"/>
      <c r="V113" s="175"/>
      <c r="W113" s="174"/>
      <c r="X113" s="175"/>
      <c r="Y113" s="176"/>
      <c r="Z113" s="177"/>
      <c r="AA113" s="178"/>
      <c r="AB113" s="130"/>
      <c r="AC113" s="191" t="s">
        <v>20</v>
      </c>
      <c r="AD113" s="83"/>
      <c r="AE113" s="130"/>
      <c r="AF113" s="183">
        <f>AG57</f>
        <v>0</v>
      </c>
      <c r="AG113" s="183">
        <v>0</v>
      </c>
      <c r="AH113" s="250">
        <f t="shared" si="7"/>
        <v>0</v>
      </c>
      <c r="AO113" s="174"/>
      <c r="AP113" s="175"/>
      <c r="AQ113" s="176"/>
      <c r="AR113" s="177"/>
      <c r="AS113" s="178"/>
      <c r="AT113" s="130"/>
      <c r="AU113" s="191" t="s">
        <v>20</v>
      </c>
      <c r="AV113" s="83"/>
      <c r="AW113" s="130"/>
      <c r="AX113" s="183">
        <f>AY57</f>
        <v>0</v>
      </c>
      <c r="AY113" s="183">
        <v>0</v>
      </c>
      <c r="AZ113" s="250">
        <f t="shared" si="8"/>
        <v>0</v>
      </c>
    </row>
    <row r="114" spans="1:52" ht="15.6" x14ac:dyDescent="0.3">
      <c r="A114" s="174"/>
      <c r="B114" s="175"/>
      <c r="C114" s="176"/>
      <c r="D114" s="177"/>
      <c r="E114" s="178"/>
      <c r="F114" s="130"/>
      <c r="G114" s="191" t="s">
        <v>69</v>
      </c>
      <c r="H114" s="83"/>
      <c r="I114" s="130"/>
      <c r="J114" s="183"/>
      <c r="K114" s="183">
        <v>0</v>
      </c>
      <c r="L114" s="250">
        <f t="shared" si="6"/>
        <v>0</v>
      </c>
      <c r="U114" s="174"/>
      <c r="V114" s="175"/>
      <c r="W114" s="174"/>
      <c r="X114" s="175"/>
      <c r="Y114" s="176"/>
      <c r="Z114" s="177"/>
      <c r="AA114" s="178"/>
      <c r="AB114" s="130"/>
      <c r="AC114" s="191" t="s">
        <v>69</v>
      </c>
      <c r="AD114" s="83"/>
      <c r="AE114" s="130"/>
      <c r="AF114" s="183"/>
      <c r="AG114" s="183">
        <v>0</v>
      </c>
      <c r="AH114" s="250">
        <f t="shared" si="7"/>
        <v>0</v>
      </c>
      <c r="AO114" s="174"/>
      <c r="AP114" s="175"/>
      <c r="AQ114" s="176"/>
      <c r="AR114" s="177"/>
      <c r="AS114" s="178"/>
      <c r="AT114" s="130"/>
      <c r="AU114" s="191" t="s">
        <v>69</v>
      </c>
      <c r="AV114" s="83"/>
      <c r="AW114" s="130"/>
      <c r="AX114" s="183"/>
      <c r="AY114" s="183">
        <v>0</v>
      </c>
      <c r="AZ114" s="250">
        <f t="shared" si="8"/>
        <v>0</v>
      </c>
    </row>
    <row r="115" spans="1:52" ht="15.6" x14ac:dyDescent="0.3">
      <c r="A115" s="174"/>
      <c r="B115" s="175"/>
      <c r="C115" s="176"/>
      <c r="D115" s="177"/>
      <c r="E115" s="178"/>
      <c r="F115" s="130"/>
      <c r="G115" s="192" t="s">
        <v>21</v>
      </c>
      <c r="H115" s="83"/>
      <c r="I115" s="130"/>
      <c r="J115" s="183"/>
      <c r="K115" s="183">
        <v>0</v>
      </c>
      <c r="L115" s="250">
        <f t="shared" si="6"/>
        <v>0</v>
      </c>
      <c r="U115" s="174"/>
      <c r="V115" s="175"/>
      <c r="W115" s="174"/>
      <c r="X115" s="175"/>
      <c r="Y115" s="176"/>
      <c r="Z115" s="177"/>
      <c r="AA115" s="178"/>
      <c r="AB115" s="130"/>
      <c r="AC115" s="192" t="s">
        <v>21</v>
      </c>
      <c r="AD115" s="83"/>
      <c r="AE115" s="130"/>
      <c r="AF115" s="183"/>
      <c r="AG115" s="183">
        <v>0</v>
      </c>
      <c r="AH115" s="250">
        <f t="shared" si="7"/>
        <v>0</v>
      </c>
      <c r="AO115" s="174"/>
      <c r="AP115" s="175"/>
      <c r="AQ115" s="176"/>
      <c r="AR115" s="177"/>
      <c r="AS115" s="178"/>
      <c r="AT115" s="130"/>
      <c r="AU115" s="192" t="s">
        <v>21</v>
      </c>
      <c r="AV115" s="83"/>
      <c r="AW115" s="130"/>
      <c r="AX115" s="183"/>
      <c r="AY115" s="183">
        <v>0</v>
      </c>
      <c r="AZ115" s="250">
        <f t="shared" si="8"/>
        <v>0</v>
      </c>
    </row>
    <row r="116" spans="1:52" ht="15.6" x14ac:dyDescent="0.3">
      <c r="A116" s="174"/>
      <c r="B116" s="175"/>
      <c r="C116" s="176"/>
      <c r="D116" s="177"/>
      <c r="E116" s="178"/>
      <c r="F116" s="130"/>
      <c r="G116" s="193" t="s">
        <v>22</v>
      </c>
      <c r="H116" s="83"/>
      <c r="I116" s="130"/>
      <c r="J116" s="183"/>
      <c r="K116" s="183">
        <v>0</v>
      </c>
      <c r="L116" s="250">
        <f t="shared" si="6"/>
        <v>0</v>
      </c>
      <c r="U116" s="174"/>
      <c r="V116" s="175"/>
      <c r="W116" s="174"/>
      <c r="X116" s="175"/>
      <c r="Y116" s="176"/>
      <c r="Z116" s="177"/>
      <c r="AA116" s="178"/>
      <c r="AB116" s="130"/>
      <c r="AC116" s="193" t="s">
        <v>22</v>
      </c>
      <c r="AD116" s="83"/>
      <c r="AE116" s="130"/>
      <c r="AF116" s="183"/>
      <c r="AG116" s="183">
        <v>0</v>
      </c>
      <c r="AH116" s="250">
        <f t="shared" si="7"/>
        <v>0</v>
      </c>
      <c r="AO116" s="174"/>
      <c r="AP116" s="175"/>
      <c r="AQ116" s="176"/>
      <c r="AR116" s="177"/>
      <c r="AS116" s="178"/>
      <c r="AT116" s="130"/>
      <c r="AU116" s="193" t="s">
        <v>22</v>
      </c>
      <c r="AV116" s="83"/>
      <c r="AW116" s="130"/>
      <c r="AX116" s="183"/>
      <c r="AY116" s="183">
        <v>0</v>
      </c>
      <c r="AZ116" s="250">
        <f t="shared" si="8"/>
        <v>0</v>
      </c>
    </row>
    <row r="117" spans="1:52" ht="15.6" x14ac:dyDescent="0.3">
      <c r="A117" s="174"/>
      <c r="B117" s="175"/>
      <c r="C117" s="176"/>
      <c r="D117" s="177"/>
      <c r="E117" s="178"/>
      <c r="F117" s="130"/>
      <c r="G117" s="191"/>
      <c r="H117" s="130"/>
      <c r="I117" s="130"/>
      <c r="J117" s="183"/>
      <c r="K117" s="183"/>
      <c r="L117" s="251">
        <f t="shared" si="6"/>
        <v>0</v>
      </c>
      <c r="U117" s="174"/>
      <c r="V117" s="175"/>
      <c r="W117" s="174"/>
      <c r="X117" s="175"/>
      <c r="Y117" s="176"/>
      <c r="Z117" s="177"/>
      <c r="AA117" s="178"/>
      <c r="AB117" s="130"/>
      <c r="AC117" s="191"/>
      <c r="AD117" s="130"/>
      <c r="AE117" s="130"/>
      <c r="AF117" s="183"/>
      <c r="AG117" s="183"/>
      <c r="AH117" s="251">
        <f t="shared" si="7"/>
        <v>0</v>
      </c>
      <c r="AO117" s="174"/>
      <c r="AP117" s="175"/>
      <c r="AQ117" s="176"/>
      <c r="AR117" s="177"/>
      <c r="AS117" s="178"/>
      <c r="AT117" s="130"/>
      <c r="AU117" s="191"/>
      <c r="AV117" s="130"/>
      <c r="AW117" s="130"/>
      <c r="AX117" s="183"/>
      <c r="AY117" s="183"/>
      <c r="AZ117" s="251">
        <f t="shared" si="8"/>
        <v>0</v>
      </c>
    </row>
    <row r="118" spans="1:52" ht="15.6" x14ac:dyDescent="0.3">
      <c r="A118" s="194"/>
      <c r="B118" s="175"/>
      <c r="C118" s="176"/>
      <c r="D118" s="195"/>
      <c r="E118" s="178"/>
      <c r="F118" s="130"/>
      <c r="G118" s="191"/>
      <c r="H118" s="130"/>
      <c r="I118" s="130"/>
      <c r="J118" s="183"/>
      <c r="K118" s="183"/>
      <c r="L118" s="251">
        <f t="shared" si="6"/>
        <v>0</v>
      </c>
      <c r="U118" s="194"/>
      <c r="V118" s="175"/>
      <c r="W118" s="194"/>
      <c r="X118" s="175"/>
      <c r="Y118" s="176"/>
      <c r="Z118" s="195"/>
      <c r="AA118" s="178"/>
      <c r="AB118" s="130"/>
      <c r="AC118" s="191"/>
      <c r="AD118" s="130"/>
      <c r="AE118" s="130"/>
      <c r="AF118" s="183"/>
      <c r="AG118" s="183"/>
      <c r="AH118" s="251">
        <f t="shared" si="7"/>
        <v>0</v>
      </c>
      <c r="AO118" s="194"/>
      <c r="AP118" s="175"/>
      <c r="AQ118" s="176"/>
      <c r="AR118" s="195"/>
      <c r="AS118" s="178"/>
      <c r="AT118" s="130"/>
      <c r="AU118" s="191"/>
      <c r="AV118" s="130"/>
      <c r="AW118" s="130"/>
      <c r="AX118" s="183"/>
      <c r="AY118" s="183"/>
      <c r="AZ118" s="251">
        <f t="shared" si="8"/>
        <v>0</v>
      </c>
    </row>
    <row r="119" spans="1:52" ht="15.6" x14ac:dyDescent="0.3">
      <c r="A119" s="194"/>
      <c r="B119" s="175"/>
      <c r="C119" s="176"/>
      <c r="D119" s="195"/>
      <c r="E119" s="178"/>
      <c r="F119" s="130"/>
      <c r="G119" s="130"/>
      <c r="H119" s="130"/>
      <c r="I119" s="130"/>
      <c r="J119" s="183"/>
      <c r="K119" s="183"/>
      <c r="L119" s="251">
        <f t="shared" si="6"/>
        <v>0</v>
      </c>
      <c r="U119" s="194"/>
      <c r="V119" s="175"/>
      <c r="W119" s="194"/>
      <c r="X119" s="175"/>
      <c r="Y119" s="176"/>
      <c r="Z119" s="195"/>
      <c r="AA119" s="178"/>
      <c r="AB119" s="130"/>
      <c r="AC119" s="130"/>
      <c r="AD119" s="130"/>
      <c r="AE119" s="130"/>
      <c r="AF119" s="183"/>
      <c r="AG119" s="183"/>
      <c r="AH119" s="251">
        <f t="shared" si="7"/>
        <v>0</v>
      </c>
      <c r="AO119" s="194"/>
      <c r="AP119" s="175"/>
      <c r="AQ119" s="176"/>
      <c r="AR119" s="195"/>
      <c r="AS119" s="178"/>
      <c r="AT119" s="130"/>
      <c r="AU119" s="130"/>
      <c r="AV119" s="130"/>
      <c r="AW119" s="130"/>
      <c r="AX119" s="183"/>
      <c r="AY119" s="183"/>
      <c r="AZ119" s="251">
        <f t="shared" si="8"/>
        <v>0</v>
      </c>
    </row>
    <row r="120" spans="1:52" ht="16.2" thickBot="1" x14ac:dyDescent="0.35">
      <c r="A120" s="196" t="s">
        <v>11</v>
      </c>
      <c r="B120" s="197" t="s">
        <v>60</v>
      </c>
      <c r="C120" s="198">
        <f>SUM(C101:C119)</f>
        <v>0</v>
      </c>
      <c r="D120" s="199" t="s">
        <v>61</v>
      </c>
      <c r="E120" s="200">
        <f>SUM(E101:E119)</f>
        <v>0</v>
      </c>
      <c r="F120" s="130"/>
      <c r="G120" s="130"/>
      <c r="H120" s="130"/>
      <c r="I120" s="130"/>
      <c r="J120" s="183"/>
      <c r="K120" s="183"/>
      <c r="L120" s="251">
        <f t="shared" si="6"/>
        <v>0</v>
      </c>
      <c r="U120" s="196" t="s">
        <v>11</v>
      </c>
      <c r="V120" s="197" t="s">
        <v>60</v>
      </c>
      <c r="W120" s="196" t="s">
        <v>11</v>
      </c>
      <c r="X120" s="197" t="s">
        <v>60</v>
      </c>
      <c r="Y120" s="198">
        <f>SUM(Y101:Y119)</f>
        <v>0</v>
      </c>
      <c r="Z120" s="199" t="s">
        <v>61</v>
      </c>
      <c r="AA120" s="200">
        <f>SUM(AA101:AA119)</f>
        <v>0</v>
      </c>
      <c r="AB120" s="130"/>
      <c r="AC120" s="130"/>
      <c r="AD120" s="130"/>
      <c r="AE120" s="130"/>
      <c r="AF120" s="183"/>
      <c r="AG120" s="183"/>
      <c r="AH120" s="251">
        <f t="shared" si="7"/>
        <v>0</v>
      </c>
      <c r="AO120" s="196" t="s">
        <v>11</v>
      </c>
      <c r="AP120" s="197" t="s">
        <v>60</v>
      </c>
      <c r="AQ120" s="198">
        <f>SUM(AQ101:AQ119)</f>
        <v>0</v>
      </c>
      <c r="AR120" s="199" t="s">
        <v>61</v>
      </c>
      <c r="AS120" s="200">
        <f>SUM(AS101:AS119)</f>
        <v>0</v>
      </c>
      <c r="AT120" s="130"/>
      <c r="AU120" s="130"/>
      <c r="AV120" s="130"/>
      <c r="AW120" s="130"/>
      <c r="AX120" s="183"/>
      <c r="AY120" s="183"/>
      <c r="AZ120" s="251">
        <f t="shared" si="8"/>
        <v>0</v>
      </c>
    </row>
    <row r="121" spans="1:52" ht="15" thickBot="1" x14ac:dyDescent="0.35">
      <c r="A121" s="350" t="s">
        <v>62</v>
      </c>
      <c r="B121" s="351"/>
      <c r="C121" s="351"/>
      <c r="D121" s="352"/>
      <c r="E121" s="201">
        <f>+C120+E120</f>
        <v>0</v>
      </c>
      <c r="F121" s="202"/>
      <c r="G121" s="203"/>
      <c r="H121" s="202"/>
      <c r="I121" s="204"/>
      <c r="J121" s="205">
        <f>J108-SUM(J109:J120)</f>
        <v>0</v>
      </c>
      <c r="K121" s="205">
        <f>K108-SUM(K109:K120)</f>
        <v>0</v>
      </c>
      <c r="L121" s="252">
        <f>+L108-SUM(L109:L120)</f>
        <v>0</v>
      </c>
      <c r="U121" s="350" t="s">
        <v>62</v>
      </c>
      <c r="V121" s="351"/>
      <c r="W121" s="351"/>
      <c r="X121" s="352"/>
      <c r="Y121" s="201" t="e">
        <f>+W120+Y120</f>
        <v>#VALUE!</v>
      </c>
      <c r="Z121" s="202"/>
      <c r="AA121" s="201">
        <f>+Y120+AA120</f>
        <v>0</v>
      </c>
      <c r="AB121" s="202"/>
      <c r="AC121" s="203"/>
      <c r="AD121" s="202"/>
      <c r="AE121" s="204"/>
      <c r="AF121" s="205">
        <f>AF108-SUM(AF109:AF120)</f>
        <v>0</v>
      </c>
      <c r="AG121" s="205">
        <f>AG108-SUM(AG109:AG120)</f>
        <v>0</v>
      </c>
      <c r="AH121" s="252">
        <f>+AH108-SUM(AH109:AH120)</f>
        <v>0</v>
      </c>
      <c r="AO121" s="350" t="s">
        <v>62</v>
      </c>
      <c r="AP121" s="351"/>
      <c r="AQ121" s="351"/>
      <c r="AR121" s="352"/>
      <c r="AS121" s="201">
        <f>+AQ120+AS120</f>
        <v>0</v>
      </c>
      <c r="AT121" s="202"/>
      <c r="AU121" s="203"/>
      <c r="AV121" s="202"/>
      <c r="AW121" s="204"/>
      <c r="AX121" s="205">
        <f>AX108-SUM(AX109:AX120)</f>
        <v>0</v>
      </c>
      <c r="AY121" s="205">
        <f>AY108-SUM(AY109:AY120)</f>
        <v>0</v>
      </c>
      <c r="AZ121" s="252">
        <f>+AZ108-SUM(AZ109:AZ120)</f>
        <v>0</v>
      </c>
    </row>
    <row r="122" spans="1:52" ht="15" thickBot="1" x14ac:dyDescent="0.35">
      <c r="A122" s="353"/>
      <c r="B122" s="354"/>
      <c r="C122" s="354"/>
      <c r="D122" s="355"/>
      <c r="E122" s="206"/>
      <c r="F122" s="207"/>
      <c r="G122" s="54"/>
      <c r="H122" s="208"/>
      <c r="I122" s="207"/>
      <c r="J122" s="209"/>
      <c r="K122" s="209"/>
      <c r="L122" s="253">
        <f>+J122-K122</f>
        <v>0</v>
      </c>
      <c r="U122" s="353"/>
      <c r="V122" s="354"/>
      <c r="W122" s="354"/>
      <c r="X122" s="355"/>
      <c r="Y122" s="206"/>
      <c r="Z122" s="207"/>
      <c r="AA122" s="206"/>
      <c r="AB122" s="207"/>
      <c r="AC122" s="54"/>
      <c r="AD122" s="208"/>
      <c r="AE122" s="207"/>
      <c r="AF122" s="209"/>
      <c r="AG122" s="209"/>
      <c r="AH122" s="253">
        <f>+AF122-AG122</f>
        <v>0</v>
      </c>
      <c r="AO122" s="353"/>
      <c r="AP122" s="354"/>
      <c r="AQ122" s="354"/>
      <c r="AR122" s="355"/>
      <c r="AS122" s="206"/>
      <c r="AT122" s="207"/>
      <c r="AU122" s="54"/>
      <c r="AV122" s="208"/>
      <c r="AW122" s="207"/>
      <c r="AX122" s="209"/>
      <c r="AY122" s="209"/>
      <c r="AZ122" s="253">
        <f>+AX122-AY122</f>
        <v>0</v>
      </c>
    </row>
    <row r="123" spans="1:52" ht="15.6" thickTop="1" thickBot="1" x14ac:dyDescent="0.35">
      <c r="A123" s="356"/>
      <c r="B123" s="357"/>
      <c r="C123" s="357"/>
      <c r="D123" s="358"/>
      <c r="E123" s="3"/>
      <c r="F123" s="210"/>
      <c r="G123" s="211"/>
      <c r="H123" s="210"/>
      <c r="I123" s="212"/>
      <c r="J123" s="213">
        <f>J121-J122</f>
        <v>0</v>
      </c>
      <c r="K123" s="213">
        <v>0</v>
      </c>
      <c r="L123" s="254">
        <f>J123-K123</f>
        <v>0</v>
      </c>
      <c r="U123" s="356"/>
      <c r="V123" s="357"/>
      <c r="W123" s="357"/>
      <c r="X123" s="358"/>
      <c r="Y123" s="3"/>
      <c r="Z123" s="210"/>
      <c r="AA123" s="3"/>
      <c r="AB123" s="210"/>
      <c r="AC123" s="211"/>
      <c r="AD123" s="210"/>
      <c r="AE123" s="212"/>
      <c r="AF123" s="213">
        <f>AF121-AF122</f>
        <v>0</v>
      </c>
      <c r="AG123" s="213">
        <v>0</v>
      </c>
      <c r="AH123" s="254">
        <f>AF123-AG123</f>
        <v>0</v>
      </c>
      <c r="AO123" s="356"/>
      <c r="AP123" s="357"/>
      <c r="AQ123" s="357"/>
      <c r="AR123" s="358"/>
      <c r="AS123" s="3"/>
      <c r="AT123" s="210"/>
      <c r="AU123" s="211"/>
      <c r="AV123" s="210"/>
      <c r="AW123" s="212"/>
      <c r="AX123" s="213">
        <f>AX121-AX122</f>
        <v>0</v>
      </c>
      <c r="AY123" s="213">
        <v>0</v>
      </c>
      <c r="AZ123" s="254">
        <f>AX123-AY123</f>
        <v>0</v>
      </c>
    </row>
    <row r="124" spans="1:52" ht="26.4" customHeight="1" thickTop="1" thickBot="1" x14ac:dyDescent="0.35">
      <c r="A124" s="356"/>
      <c r="B124" s="357"/>
      <c r="C124" s="357"/>
      <c r="D124" s="358"/>
      <c r="E124" s="3"/>
      <c r="F124" s="210"/>
      <c r="G124" s="359"/>
      <c r="H124" s="359"/>
      <c r="I124" s="360"/>
      <c r="J124" s="4" t="str">
        <f>+IF(G124="TVA 20%",J123*20%,"")</f>
        <v/>
      </c>
      <c r="K124" s="4" t="str">
        <f>+IF(G124="TVA 20%",K123*20%,"")</f>
        <v/>
      </c>
      <c r="L124" s="5" t="str">
        <f>IF(G124="TVA 20%",+J124-K124,"")</f>
        <v/>
      </c>
      <c r="U124" s="356"/>
      <c r="V124" s="357"/>
      <c r="W124" s="357"/>
      <c r="X124" s="358"/>
      <c r="Y124" s="3"/>
      <c r="Z124" s="210"/>
      <c r="AA124" s="3"/>
      <c r="AB124" s="210"/>
      <c r="AC124" s="359"/>
      <c r="AD124" s="359"/>
      <c r="AE124" s="360"/>
      <c r="AF124" s="4" t="str">
        <f>+IF(AC124="TVA 20%",AF123*20%,"")</f>
        <v/>
      </c>
      <c r="AG124" s="4" t="str">
        <f>+IF(AC124="TVA 20%",AG123*20%,"")</f>
        <v/>
      </c>
      <c r="AH124" s="5" t="str">
        <f>IF(AC124="TVA 20%",+AF124-AG124,"")</f>
        <v/>
      </c>
      <c r="AO124" s="356"/>
      <c r="AP124" s="357"/>
      <c r="AQ124" s="357"/>
      <c r="AR124" s="358"/>
      <c r="AS124" s="3"/>
      <c r="AT124" s="210"/>
      <c r="AU124" s="359"/>
      <c r="AV124" s="359"/>
      <c r="AW124" s="360"/>
      <c r="AX124" s="4" t="str">
        <f>+IF(AU124="TVA 20%",AX123*20%,"")</f>
        <v/>
      </c>
      <c r="AY124" s="4" t="str">
        <f>+IF(AU124="TVA 20%",AY123*20%,"")</f>
        <v/>
      </c>
      <c r="AZ124" s="5" t="str">
        <f>IF(AU124="TVA 20%",+AX124-AY124,"")</f>
        <v/>
      </c>
    </row>
    <row r="125" spans="1:52" ht="15.6" thickTop="1" thickBot="1" x14ac:dyDescent="0.35">
      <c r="A125" s="368"/>
      <c r="B125" s="369"/>
      <c r="C125" s="369"/>
      <c r="D125" s="370"/>
      <c r="E125" s="6"/>
      <c r="F125" s="214"/>
      <c r="G125" s="371" t="str">
        <f>IF($I$123&lt;&gt;"TVA","","MONTANT ACOMPTE TTC")</f>
        <v/>
      </c>
      <c r="H125" s="371"/>
      <c r="I125" s="372"/>
      <c r="J125" s="7" t="str">
        <f>+IF(G125&lt;&gt;"",J123+J124,"")</f>
        <v/>
      </c>
      <c r="K125" s="7" t="str">
        <f>+IF(G125&lt;&gt;"",K123+K124,"")</f>
        <v/>
      </c>
      <c r="L125" s="8" t="str">
        <f>IF(G124="TVA 20%",+J125-K125,"")</f>
        <v/>
      </c>
      <c r="U125" s="368"/>
      <c r="V125" s="369"/>
      <c r="W125" s="369"/>
      <c r="X125" s="370"/>
      <c r="Y125" s="6"/>
      <c r="Z125" s="214"/>
      <c r="AA125" s="6"/>
      <c r="AB125" s="214"/>
      <c r="AC125" s="371" t="str">
        <f>IF($I$123&lt;&gt;"TVA","","MONTANT ACOMPTE TTC")</f>
        <v/>
      </c>
      <c r="AD125" s="371"/>
      <c r="AE125" s="372"/>
      <c r="AF125" s="7" t="str">
        <f>+IF(AC125&lt;&gt;"",AF123+AF124,"")</f>
        <v/>
      </c>
      <c r="AG125" s="7" t="str">
        <f>+IF(AC125&lt;&gt;"",AG123+AG124,"")</f>
        <v/>
      </c>
      <c r="AH125" s="8" t="str">
        <f>IF(AC124="TVA 20%",+AF125-AG125,"")</f>
        <v/>
      </c>
      <c r="AO125" s="368"/>
      <c r="AP125" s="369"/>
      <c r="AQ125" s="369"/>
      <c r="AR125" s="370"/>
      <c r="AS125" s="6"/>
      <c r="AT125" s="214"/>
      <c r="AU125" s="371" t="str">
        <f>IF($I$123&lt;&gt;"TVA","","MONTANT ACOMPTE TTC")</f>
        <v/>
      </c>
      <c r="AV125" s="371"/>
      <c r="AW125" s="372"/>
      <c r="AX125" s="7" t="str">
        <f>+IF(AU125&lt;&gt;"",AX123+AX124,"")</f>
        <v/>
      </c>
      <c r="AY125" s="7" t="str">
        <f>+IF(AU125&lt;&gt;"",AY123+AY124,"")</f>
        <v/>
      </c>
      <c r="AZ125" s="8" t="str">
        <f>IF(AU124="TVA 20%",+AX125-AY125,"")</f>
        <v/>
      </c>
    </row>
    <row r="126" spans="1:52" ht="15" thickBot="1" x14ac:dyDescent="0.35">
      <c r="A126" s="18"/>
      <c r="B126" s="275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U126" s="18"/>
      <c r="V126" s="275"/>
      <c r="W126" s="18"/>
      <c r="X126" s="275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O126" s="18"/>
      <c r="AP126" s="275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</row>
    <row r="127" spans="1:52" x14ac:dyDescent="0.3">
      <c r="A127" s="373"/>
      <c r="B127" s="374"/>
      <c r="C127" s="374"/>
      <c r="D127" s="374"/>
      <c r="E127" s="374"/>
      <c r="F127" s="374"/>
      <c r="G127" s="374"/>
      <c r="H127" s="377"/>
      <c r="I127" s="18"/>
      <c r="J127" s="18"/>
      <c r="K127" s="18"/>
      <c r="L127" s="18"/>
      <c r="U127" s="373"/>
      <c r="V127" s="374"/>
      <c r="W127" s="374"/>
      <c r="X127" s="374"/>
      <c r="Y127" s="274"/>
      <c r="Z127" s="274"/>
      <c r="AA127" s="374"/>
      <c r="AB127" s="374"/>
      <c r="AC127" s="374"/>
      <c r="AD127" s="377"/>
      <c r="AE127" s="18"/>
      <c r="AF127" s="18"/>
      <c r="AG127" s="18"/>
      <c r="AH127" s="18"/>
      <c r="AO127" s="373"/>
      <c r="AP127" s="374"/>
      <c r="AQ127" s="374"/>
      <c r="AR127" s="374"/>
      <c r="AS127" s="374"/>
      <c r="AT127" s="374"/>
      <c r="AU127" s="374"/>
      <c r="AV127" s="377"/>
      <c r="AW127" s="18"/>
      <c r="AX127" s="18"/>
      <c r="AY127" s="18"/>
      <c r="AZ127" s="18"/>
    </row>
    <row r="128" spans="1:52" x14ac:dyDescent="0.3">
      <c r="A128" s="375"/>
      <c r="B128" s="376"/>
      <c r="C128" s="376"/>
      <c r="D128" s="376"/>
      <c r="E128" s="376"/>
      <c r="F128" s="376"/>
      <c r="G128" s="376"/>
      <c r="H128" s="378"/>
      <c r="I128" s="18"/>
      <c r="J128" s="18"/>
      <c r="K128" s="18"/>
      <c r="L128" s="18"/>
      <c r="U128" s="375"/>
      <c r="V128" s="376"/>
      <c r="W128" s="376"/>
      <c r="X128" s="376"/>
      <c r="Y128" s="275"/>
      <c r="Z128" s="275"/>
      <c r="AA128" s="376"/>
      <c r="AB128" s="376"/>
      <c r="AC128" s="376"/>
      <c r="AD128" s="378"/>
      <c r="AE128" s="18"/>
      <c r="AF128" s="18"/>
      <c r="AG128" s="18"/>
      <c r="AH128" s="18"/>
      <c r="AO128" s="375"/>
      <c r="AP128" s="376"/>
      <c r="AQ128" s="376"/>
      <c r="AR128" s="376"/>
      <c r="AS128" s="376"/>
      <c r="AT128" s="376"/>
      <c r="AU128" s="376"/>
      <c r="AV128" s="378"/>
      <c r="AW128" s="18"/>
      <c r="AX128" s="18"/>
      <c r="AY128" s="18"/>
      <c r="AZ128" s="18"/>
    </row>
    <row r="129" spans="1:52" x14ac:dyDescent="0.3">
      <c r="A129" s="375"/>
      <c r="B129" s="376"/>
      <c r="C129" s="376"/>
      <c r="D129" s="376"/>
      <c r="E129" s="376"/>
      <c r="F129" s="376"/>
      <c r="G129" s="376"/>
      <c r="H129" s="378"/>
      <c r="I129" s="18"/>
      <c r="J129" s="18"/>
      <c r="K129" s="18"/>
      <c r="L129" s="18"/>
      <c r="U129" s="375"/>
      <c r="V129" s="376"/>
      <c r="W129" s="376"/>
      <c r="X129" s="376"/>
      <c r="Y129" s="275"/>
      <c r="Z129" s="275"/>
      <c r="AA129" s="376"/>
      <c r="AB129" s="376"/>
      <c r="AC129" s="376"/>
      <c r="AD129" s="378"/>
      <c r="AE129" s="18"/>
      <c r="AF129" s="18"/>
      <c r="AG129" s="18"/>
      <c r="AH129" s="18"/>
      <c r="AO129" s="375"/>
      <c r="AP129" s="376"/>
      <c r="AQ129" s="376"/>
      <c r="AR129" s="376"/>
      <c r="AS129" s="376"/>
      <c r="AT129" s="376"/>
      <c r="AU129" s="376"/>
      <c r="AV129" s="378"/>
      <c r="AW129" s="18"/>
      <c r="AX129" s="18"/>
      <c r="AY129" s="18"/>
      <c r="AZ129" s="18"/>
    </row>
    <row r="130" spans="1:52" x14ac:dyDescent="0.3">
      <c r="A130" s="375"/>
      <c r="B130" s="376"/>
      <c r="C130" s="376"/>
      <c r="D130" s="376"/>
      <c r="E130" s="376"/>
      <c r="F130" s="376"/>
      <c r="G130" s="376"/>
      <c r="H130" s="378"/>
      <c r="I130" s="18"/>
      <c r="J130" s="18"/>
      <c r="K130" s="18"/>
      <c r="L130" s="18"/>
      <c r="U130" s="375"/>
      <c r="V130" s="376"/>
      <c r="W130" s="376"/>
      <c r="X130" s="376"/>
      <c r="Y130" s="275"/>
      <c r="Z130" s="275"/>
      <c r="AA130" s="376"/>
      <c r="AB130" s="376"/>
      <c r="AC130" s="376"/>
      <c r="AD130" s="378"/>
      <c r="AE130" s="18"/>
      <c r="AF130" s="18"/>
      <c r="AG130" s="18"/>
      <c r="AH130" s="18"/>
      <c r="AO130" s="375"/>
      <c r="AP130" s="376"/>
      <c r="AQ130" s="376"/>
      <c r="AR130" s="376"/>
      <c r="AS130" s="376"/>
      <c r="AT130" s="376"/>
      <c r="AU130" s="376"/>
      <c r="AV130" s="378"/>
      <c r="AW130" s="18"/>
      <c r="AX130" s="18"/>
      <c r="AY130" s="18"/>
      <c r="AZ130" s="18"/>
    </row>
    <row r="131" spans="1:52" x14ac:dyDescent="0.3">
      <c r="A131" s="375"/>
      <c r="B131" s="376"/>
      <c r="C131" s="376"/>
      <c r="D131" s="376"/>
      <c r="E131" s="376"/>
      <c r="F131" s="376"/>
      <c r="G131" s="376"/>
      <c r="H131" s="378"/>
      <c r="I131" s="18"/>
      <c r="J131" s="18"/>
      <c r="K131" s="18"/>
      <c r="L131" s="18"/>
      <c r="U131" s="375"/>
      <c r="V131" s="376"/>
      <c r="W131" s="376"/>
      <c r="X131" s="376"/>
      <c r="Y131" s="275"/>
      <c r="Z131" s="275"/>
      <c r="AA131" s="376"/>
      <c r="AB131" s="376"/>
      <c r="AC131" s="376"/>
      <c r="AD131" s="378"/>
      <c r="AE131" s="18"/>
      <c r="AF131" s="18"/>
      <c r="AG131" s="18"/>
      <c r="AH131" s="18"/>
      <c r="AO131" s="375"/>
      <c r="AP131" s="376"/>
      <c r="AQ131" s="376"/>
      <c r="AR131" s="376"/>
      <c r="AS131" s="376"/>
      <c r="AT131" s="376"/>
      <c r="AU131" s="376"/>
      <c r="AV131" s="378"/>
      <c r="AW131" s="18"/>
      <c r="AX131" s="18"/>
      <c r="AY131" s="18"/>
      <c r="AZ131" s="18"/>
    </row>
    <row r="132" spans="1:52" x14ac:dyDescent="0.3">
      <c r="A132" s="375"/>
      <c r="B132" s="376"/>
      <c r="C132" s="376"/>
      <c r="D132" s="376"/>
      <c r="E132" s="376"/>
      <c r="F132" s="376"/>
      <c r="G132" s="376"/>
      <c r="H132" s="378"/>
      <c r="I132" s="18"/>
      <c r="J132" s="18"/>
      <c r="K132" s="18"/>
      <c r="L132" s="18"/>
      <c r="U132" s="375"/>
      <c r="V132" s="376"/>
      <c r="W132" s="376"/>
      <c r="X132" s="376"/>
      <c r="Y132" s="275"/>
      <c r="Z132" s="275"/>
      <c r="AA132" s="376"/>
      <c r="AB132" s="376"/>
      <c r="AC132" s="376"/>
      <c r="AD132" s="378"/>
      <c r="AE132" s="18"/>
      <c r="AF132" s="18"/>
      <c r="AG132" s="18"/>
      <c r="AH132" s="18"/>
      <c r="AO132" s="375"/>
      <c r="AP132" s="376"/>
      <c r="AQ132" s="376"/>
      <c r="AR132" s="376"/>
      <c r="AS132" s="376"/>
      <c r="AT132" s="376"/>
      <c r="AU132" s="376"/>
      <c r="AV132" s="378"/>
      <c r="AW132" s="18"/>
      <c r="AX132" s="18"/>
      <c r="AY132" s="18"/>
      <c r="AZ132" s="18"/>
    </row>
    <row r="133" spans="1:52" ht="15.6" x14ac:dyDescent="0.3">
      <c r="A133" s="375"/>
      <c r="B133" s="376"/>
      <c r="C133" s="376"/>
      <c r="D133" s="376"/>
      <c r="E133" s="376"/>
      <c r="F133" s="376"/>
      <c r="G133" s="376"/>
      <c r="H133" s="378"/>
      <c r="I133" s="18"/>
      <c r="J133" s="215" t="str">
        <f>+IF(L123&lt;&gt;0,"Mode de règlement : ","")</f>
        <v/>
      </c>
      <c r="K133" s="216" t="str">
        <f>+IF(L123=0,"","VIRT")</f>
        <v/>
      </c>
      <c r="L133" s="379" t="str">
        <f>IF(L123=0,"",+IF(L125="",L123,L125))</f>
        <v/>
      </c>
      <c r="U133" s="375"/>
      <c r="V133" s="376"/>
      <c r="W133" s="376"/>
      <c r="X133" s="376"/>
      <c r="Y133" s="275"/>
      <c r="Z133" s="275"/>
      <c r="AA133" s="376"/>
      <c r="AB133" s="376"/>
      <c r="AC133" s="376"/>
      <c r="AD133" s="378"/>
      <c r="AE133" s="18"/>
      <c r="AF133" s="215" t="str">
        <f>+IF(AH123&lt;&gt;0,"Mode de règlement : ","")</f>
        <v/>
      </c>
      <c r="AG133" s="216" t="str">
        <f>+IF(AH123=0,"","VIRT")</f>
        <v/>
      </c>
      <c r="AH133" s="379" t="str">
        <f>IF(AH123=0,"",+IF(AH125="",AH123,AH125))</f>
        <v/>
      </c>
      <c r="AO133" s="375"/>
      <c r="AP133" s="376"/>
      <c r="AQ133" s="376"/>
      <c r="AR133" s="376"/>
      <c r="AS133" s="376"/>
      <c r="AT133" s="376"/>
      <c r="AU133" s="376"/>
      <c r="AV133" s="378"/>
      <c r="AW133" s="18"/>
      <c r="AX133" s="215" t="str">
        <f>+IF(AZ123&lt;&gt;0,"Mode de règlement : ","")</f>
        <v/>
      </c>
      <c r="AY133" s="216" t="str">
        <f>+IF(AZ123=0,"","VIRT")</f>
        <v/>
      </c>
      <c r="AZ133" s="379" t="str">
        <f>IF(AZ123=0,"",+IF(AZ125="",AZ123,AZ125))</f>
        <v/>
      </c>
    </row>
    <row r="134" spans="1:52" ht="14.4" customHeight="1" x14ac:dyDescent="0.3">
      <c r="A134" s="375"/>
      <c r="B134" s="376"/>
      <c r="C134" s="376"/>
      <c r="D134" s="376"/>
      <c r="E134" s="376"/>
      <c r="F134" s="376"/>
      <c r="G134" s="376"/>
      <c r="H134" s="378"/>
      <c r="I134" s="18"/>
      <c r="J134" s="215" t="str">
        <f>+IF(L123&lt;&gt;0,"Le :","")</f>
        <v/>
      </c>
      <c r="K134" s="18" t="str">
        <f>+IF(K133="","",".")</f>
        <v/>
      </c>
      <c r="L134" s="379" t="str">
        <f t="shared" ref="L134" si="9">+IF(J126="",J124,J126)</f>
        <v/>
      </c>
      <c r="U134" s="375"/>
      <c r="V134" s="376"/>
      <c r="W134" s="376"/>
      <c r="X134" s="376"/>
      <c r="Y134" s="275"/>
      <c r="Z134" s="275"/>
      <c r="AA134" s="376"/>
      <c r="AB134" s="376"/>
      <c r="AC134" s="376"/>
      <c r="AD134" s="378"/>
      <c r="AE134" s="18"/>
      <c r="AF134" s="215" t="str">
        <f>+IF(AH123&lt;&gt;0,"Le :","")</f>
        <v/>
      </c>
      <c r="AG134" s="18" t="str">
        <f>+IF(AG133="","",".")</f>
        <v/>
      </c>
      <c r="AH134" s="379" t="str">
        <f t="shared" ref="AH134" si="10">+IF(AF126="",AF124,AF126)</f>
        <v/>
      </c>
      <c r="AO134" s="375"/>
      <c r="AP134" s="376"/>
      <c r="AQ134" s="376"/>
      <c r="AR134" s="376"/>
      <c r="AS134" s="376"/>
      <c r="AT134" s="376"/>
      <c r="AU134" s="376"/>
      <c r="AV134" s="378"/>
      <c r="AW134" s="18"/>
      <c r="AX134" s="215" t="str">
        <f>+IF(AZ123&lt;&gt;0,"Le :","")</f>
        <v/>
      </c>
      <c r="AY134" s="18" t="str">
        <f>+IF(AY133="","",".")</f>
        <v/>
      </c>
      <c r="AZ134" s="379" t="str">
        <f t="shared" ref="AZ134" si="11">+IF(AX126="",AX124,AX126)</f>
        <v/>
      </c>
    </row>
    <row r="135" spans="1:52" x14ac:dyDescent="0.3">
      <c r="A135" s="375"/>
      <c r="B135" s="376"/>
      <c r="C135" s="376"/>
      <c r="D135" s="376"/>
      <c r="E135" s="376"/>
      <c r="F135" s="376"/>
      <c r="G135" s="376"/>
      <c r="H135" s="378"/>
      <c r="I135" s="18"/>
      <c r="J135" s="18"/>
      <c r="K135" s="18"/>
      <c r="L135" s="18"/>
      <c r="U135" s="375"/>
      <c r="V135" s="376"/>
      <c r="W135" s="376"/>
      <c r="X135" s="376"/>
      <c r="Y135" s="275"/>
      <c r="Z135" s="275"/>
      <c r="AA135" s="376"/>
      <c r="AB135" s="376"/>
      <c r="AC135" s="376"/>
      <c r="AD135" s="378"/>
      <c r="AE135" s="18"/>
      <c r="AF135" s="18"/>
      <c r="AG135" s="18"/>
      <c r="AH135" s="18"/>
      <c r="AO135" s="375"/>
      <c r="AP135" s="376"/>
      <c r="AQ135" s="376"/>
      <c r="AR135" s="376"/>
      <c r="AS135" s="376"/>
      <c r="AT135" s="376"/>
      <c r="AU135" s="376"/>
      <c r="AV135" s="378"/>
      <c r="AW135" s="18"/>
      <c r="AX135" s="18"/>
      <c r="AY135" s="18"/>
      <c r="AZ135" s="18"/>
    </row>
    <row r="136" spans="1:52" x14ac:dyDescent="0.3">
      <c r="A136" s="375"/>
      <c r="B136" s="376"/>
      <c r="C136" s="376"/>
      <c r="D136" s="376"/>
      <c r="E136" s="376"/>
      <c r="F136" s="376"/>
      <c r="G136" s="376"/>
      <c r="H136" s="378"/>
      <c r="I136" s="18"/>
      <c r="J136" s="18"/>
      <c r="K136" s="18"/>
      <c r="L136" s="18"/>
      <c r="U136" s="375"/>
      <c r="V136" s="376"/>
      <c r="W136" s="376"/>
      <c r="X136" s="376"/>
      <c r="Y136" s="275"/>
      <c r="Z136" s="275"/>
      <c r="AA136" s="376"/>
      <c r="AB136" s="376"/>
      <c r="AC136" s="376"/>
      <c r="AD136" s="378"/>
      <c r="AE136" s="18"/>
      <c r="AF136" s="18"/>
      <c r="AG136" s="18"/>
      <c r="AH136" s="18"/>
      <c r="AO136" s="375"/>
      <c r="AP136" s="376"/>
      <c r="AQ136" s="376"/>
      <c r="AR136" s="376"/>
      <c r="AS136" s="376"/>
      <c r="AT136" s="376"/>
      <c r="AU136" s="376"/>
      <c r="AV136" s="378"/>
      <c r="AW136" s="18"/>
      <c r="AX136" s="18"/>
      <c r="AY136" s="18"/>
      <c r="AZ136" s="18"/>
    </row>
    <row r="137" spans="1:52" x14ac:dyDescent="0.3">
      <c r="A137" s="375"/>
      <c r="B137" s="376"/>
      <c r="C137" s="376"/>
      <c r="D137" s="376"/>
      <c r="E137" s="376"/>
      <c r="F137" s="376"/>
      <c r="G137" s="376"/>
      <c r="H137" s="378"/>
      <c r="I137" s="18"/>
      <c r="J137" s="18"/>
      <c r="K137" s="18"/>
      <c r="L137" s="18"/>
      <c r="U137" s="375"/>
      <c r="V137" s="376"/>
      <c r="W137" s="376"/>
      <c r="X137" s="376"/>
      <c r="Y137" s="275"/>
      <c r="Z137" s="275"/>
      <c r="AA137" s="376"/>
      <c r="AB137" s="376"/>
      <c r="AC137" s="376"/>
      <c r="AD137" s="378"/>
      <c r="AE137" s="18"/>
      <c r="AF137" s="18"/>
      <c r="AG137" s="18"/>
      <c r="AH137" s="18"/>
      <c r="AO137" s="375"/>
      <c r="AP137" s="376"/>
      <c r="AQ137" s="376"/>
      <c r="AR137" s="376"/>
      <c r="AS137" s="376"/>
      <c r="AT137" s="376"/>
      <c r="AU137" s="376"/>
      <c r="AV137" s="378"/>
      <c r="AW137" s="18"/>
      <c r="AX137" s="18"/>
      <c r="AY137" s="18"/>
      <c r="AZ137" s="18"/>
    </row>
    <row r="138" spans="1:52" x14ac:dyDescent="0.3">
      <c r="A138" s="375"/>
      <c r="B138" s="376"/>
      <c r="C138" s="376"/>
      <c r="D138" s="376"/>
      <c r="E138" s="376"/>
      <c r="F138" s="376"/>
      <c r="G138" s="376"/>
      <c r="H138" s="378"/>
      <c r="I138" s="18"/>
      <c r="J138" s="18"/>
      <c r="K138" s="18"/>
      <c r="L138" s="18"/>
      <c r="U138" s="375"/>
      <c r="V138" s="376"/>
      <c r="W138" s="376"/>
      <c r="X138" s="376"/>
      <c r="Y138" s="275"/>
      <c r="Z138" s="275"/>
      <c r="AA138" s="376"/>
      <c r="AB138" s="376"/>
      <c r="AC138" s="376"/>
      <c r="AD138" s="378"/>
      <c r="AE138" s="18"/>
      <c r="AF138" s="18"/>
      <c r="AG138" s="18"/>
      <c r="AH138" s="18"/>
      <c r="AO138" s="375"/>
      <c r="AP138" s="376"/>
      <c r="AQ138" s="376"/>
      <c r="AR138" s="376"/>
      <c r="AS138" s="376"/>
      <c r="AT138" s="376"/>
      <c r="AU138" s="376"/>
      <c r="AV138" s="378"/>
      <c r="AW138" s="18"/>
      <c r="AX138" s="18"/>
      <c r="AY138" s="18"/>
      <c r="AZ138" s="18"/>
    </row>
    <row r="139" spans="1:52" x14ac:dyDescent="0.3">
      <c r="A139" s="375"/>
      <c r="B139" s="376"/>
      <c r="C139" s="376"/>
      <c r="D139" s="376"/>
      <c r="E139" s="376"/>
      <c r="F139" s="376"/>
      <c r="G139" s="376"/>
      <c r="H139" s="378"/>
      <c r="I139" s="18"/>
      <c r="J139" s="18"/>
      <c r="K139" s="18"/>
      <c r="L139" s="18"/>
      <c r="U139" s="375"/>
      <c r="V139" s="376"/>
      <c r="W139" s="376"/>
      <c r="X139" s="376"/>
      <c r="Y139" s="275"/>
      <c r="Z139" s="275"/>
      <c r="AA139" s="376"/>
      <c r="AB139" s="376"/>
      <c r="AC139" s="376"/>
      <c r="AD139" s="378"/>
      <c r="AE139" s="18"/>
      <c r="AF139" s="18"/>
      <c r="AG139" s="18"/>
      <c r="AH139" s="18"/>
      <c r="AO139" s="375"/>
      <c r="AP139" s="376"/>
      <c r="AQ139" s="376"/>
      <c r="AR139" s="376"/>
      <c r="AS139" s="376"/>
      <c r="AT139" s="376"/>
      <c r="AU139" s="376"/>
      <c r="AV139" s="378"/>
      <c r="AW139" s="18"/>
      <c r="AX139" s="18"/>
      <c r="AY139" s="18"/>
      <c r="AZ139" s="18"/>
    </row>
    <row r="140" spans="1:52" ht="15" thickBot="1" x14ac:dyDescent="0.35">
      <c r="A140" s="380"/>
      <c r="B140" s="381"/>
      <c r="C140" s="381"/>
      <c r="D140" s="381"/>
      <c r="E140" s="381"/>
      <c r="F140" s="381"/>
      <c r="G140" s="381"/>
      <c r="H140" s="382"/>
      <c r="I140" s="217"/>
      <c r="J140" s="218"/>
      <c r="K140" s="218"/>
      <c r="L140" s="218"/>
      <c r="U140" s="380"/>
      <c r="V140" s="381"/>
      <c r="W140" s="381"/>
      <c r="X140" s="381"/>
      <c r="Y140" s="276"/>
      <c r="Z140" s="276"/>
      <c r="AA140" s="381"/>
      <c r="AB140" s="381"/>
      <c r="AC140" s="381"/>
      <c r="AD140" s="382"/>
      <c r="AE140" s="217"/>
      <c r="AF140" s="218"/>
      <c r="AG140" s="218"/>
      <c r="AH140" s="218"/>
      <c r="AO140" s="380"/>
      <c r="AP140" s="381"/>
      <c r="AQ140" s="381"/>
      <c r="AR140" s="381"/>
      <c r="AS140" s="381"/>
      <c r="AT140" s="381"/>
      <c r="AU140" s="381"/>
      <c r="AV140" s="382"/>
      <c r="AW140" s="217"/>
      <c r="AX140" s="218"/>
      <c r="AY140" s="218"/>
      <c r="AZ140" s="218"/>
    </row>
    <row r="141" spans="1:52" x14ac:dyDescent="0.3">
      <c r="A141" s="219"/>
      <c r="B141" s="220"/>
      <c r="C141" s="219"/>
      <c r="D141" s="219"/>
      <c r="E141" s="219"/>
      <c r="F141" s="219"/>
      <c r="G141" s="219"/>
      <c r="H141" s="219"/>
      <c r="I141" s="219"/>
      <c r="J141" s="219"/>
      <c r="K141" s="219"/>
      <c r="L141" s="219"/>
      <c r="U141" s="219"/>
      <c r="V141" s="220"/>
      <c r="W141" s="219"/>
      <c r="X141" s="220"/>
      <c r="Y141" s="219"/>
      <c r="Z141" s="219"/>
      <c r="AA141" s="219"/>
      <c r="AB141" s="219"/>
      <c r="AC141" s="219"/>
      <c r="AD141" s="219"/>
      <c r="AE141" s="219"/>
      <c r="AF141" s="219"/>
      <c r="AG141" s="219"/>
      <c r="AH141" s="219"/>
      <c r="AO141" s="219"/>
      <c r="AP141" s="220"/>
      <c r="AQ141" s="219"/>
      <c r="AR141" s="219"/>
      <c r="AS141" s="219"/>
      <c r="AT141" s="219"/>
      <c r="AU141" s="219"/>
      <c r="AV141" s="219"/>
      <c r="AW141" s="219"/>
      <c r="AX141" s="219"/>
      <c r="AY141" s="219"/>
      <c r="AZ141" s="219"/>
    </row>
    <row r="142" spans="1:52" x14ac:dyDescent="0.3">
      <c r="A142" s="221" t="s">
        <v>63</v>
      </c>
      <c r="B142" s="222"/>
      <c r="C142" s="223"/>
      <c r="D142" s="223"/>
      <c r="E142" s="223"/>
      <c r="F142" s="223"/>
      <c r="G142" s="223"/>
      <c r="H142" s="223"/>
      <c r="I142" s="223"/>
      <c r="J142" s="224" t="s">
        <v>64</v>
      </c>
      <c r="K142" s="223"/>
      <c r="L142" s="223"/>
      <c r="U142" s="221" t="s">
        <v>63</v>
      </c>
      <c r="V142" s="222"/>
      <c r="W142" s="221" t="s">
        <v>63</v>
      </c>
      <c r="X142" s="222"/>
      <c r="Y142" s="223"/>
      <c r="Z142" s="223"/>
      <c r="AA142" s="223"/>
      <c r="AB142" s="223"/>
      <c r="AC142" s="223"/>
      <c r="AD142" s="223"/>
      <c r="AE142" s="223"/>
      <c r="AF142" s="224" t="s">
        <v>64</v>
      </c>
      <c r="AG142" s="223"/>
      <c r="AH142" s="223"/>
      <c r="AO142" s="221" t="s">
        <v>63</v>
      </c>
      <c r="AP142" s="222"/>
      <c r="AQ142" s="223"/>
      <c r="AR142" s="223"/>
      <c r="AS142" s="223"/>
      <c r="AT142" s="223"/>
      <c r="AU142" s="223"/>
      <c r="AV142" s="223"/>
      <c r="AW142" s="223"/>
      <c r="AX142" s="224" t="s">
        <v>64</v>
      </c>
      <c r="AY142" s="223"/>
      <c r="AZ142" s="223"/>
    </row>
    <row r="143" spans="1:52" ht="15.6" x14ac:dyDescent="0.3">
      <c r="A143" s="140" t="s">
        <v>65</v>
      </c>
      <c r="B143" s="225"/>
      <c r="C143" s="226"/>
      <c r="D143" s="226"/>
      <c r="E143" s="226"/>
      <c r="F143" s="226"/>
      <c r="G143" s="225"/>
      <c r="H143" s="227"/>
      <c r="I143" s="226"/>
      <c r="J143" s="228" t="s">
        <v>65</v>
      </c>
      <c r="L143" s="227"/>
      <c r="U143" s="140" t="s">
        <v>65</v>
      </c>
      <c r="V143" s="225"/>
      <c r="W143" s="140" t="s">
        <v>65</v>
      </c>
      <c r="X143" s="225"/>
      <c r="Y143" s="226"/>
      <c r="Z143" s="226"/>
      <c r="AA143" s="226"/>
      <c r="AB143" s="226"/>
      <c r="AC143" s="225"/>
      <c r="AD143" s="227"/>
      <c r="AE143" s="226"/>
      <c r="AF143" s="228" t="s">
        <v>65</v>
      </c>
      <c r="AH143" s="227"/>
      <c r="AO143" s="140" t="s">
        <v>65</v>
      </c>
      <c r="AP143" s="225"/>
      <c r="AQ143" s="226"/>
      <c r="AR143" s="226"/>
      <c r="AS143" s="226"/>
      <c r="AT143" s="226"/>
      <c r="AU143" s="225"/>
      <c r="AV143" s="227"/>
      <c r="AW143" s="226"/>
      <c r="AX143" s="228" t="s">
        <v>65</v>
      </c>
      <c r="AZ143" s="227"/>
    </row>
    <row r="144" spans="1:52" ht="15.6" customHeight="1" x14ac:dyDescent="0.3">
      <c r="A144" s="366" t="str">
        <f>IF(L97&gt;J121,"","ERREUR ! Le montant des acomptes payés dépasse la valeur du marché" )</f>
        <v>ERREUR ! Le montant des acomptes payés dépasse la valeur du marché</v>
      </c>
      <c r="B144" s="366"/>
      <c r="C144" s="366"/>
      <c r="D144" s="366"/>
      <c r="E144" s="366"/>
      <c r="F144" s="366"/>
      <c r="G144" s="366"/>
      <c r="H144" s="366"/>
      <c r="I144" s="366"/>
      <c r="J144" s="366"/>
      <c r="K144" s="366"/>
      <c r="L144" s="366"/>
      <c r="U144" s="366" t="str">
        <f>IF(AF97&gt;AD121,"","ERREUR ! Le montant des acomptes payés dépasse la valeur du marché" )</f>
        <v/>
      </c>
      <c r="V144" s="366"/>
      <c r="W144" s="366"/>
      <c r="X144" s="366"/>
      <c r="Y144" s="366"/>
      <c r="Z144" s="366"/>
      <c r="AA144" s="366"/>
      <c r="AB144" s="366"/>
      <c r="AC144" s="366"/>
      <c r="AD144" s="366"/>
      <c r="AE144" s="366"/>
      <c r="AF144" s="366"/>
      <c r="AG144"/>
      <c r="AH144"/>
      <c r="AO144" s="366" t="str">
        <f>IF(AZ97&gt;AX121,"","ERREUR ! Le montant des acomptes payés dépasse la valeur du marché" )</f>
        <v>ERREUR ! Le montant des acomptes payés dépasse la valeur du marché</v>
      </c>
      <c r="AP144" s="366"/>
      <c r="AQ144" s="366"/>
      <c r="AR144" s="366"/>
      <c r="AS144" s="366"/>
      <c r="AT144" s="366"/>
      <c r="AU144" s="366"/>
      <c r="AV144" s="366"/>
      <c r="AW144" s="366"/>
      <c r="AX144" s="366"/>
      <c r="AY144" s="366"/>
      <c r="AZ144" s="366"/>
    </row>
    <row r="145" spans="1:52" ht="15.6" x14ac:dyDescent="0.3">
      <c r="A145" s="367" t="str">
        <f>IF(J122&gt;L93,"ERREUR ! La part de paiement XXX dépasse la part prévue","")</f>
        <v/>
      </c>
      <c r="B145" s="367"/>
      <c r="C145" s="367"/>
      <c r="D145" s="367"/>
      <c r="E145" s="367"/>
      <c r="F145" s="367"/>
      <c r="G145" s="367"/>
      <c r="H145" s="367"/>
      <c r="I145" s="367"/>
      <c r="J145" s="367"/>
      <c r="K145" s="367"/>
      <c r="L145" s="367"/>
      <c r="U145" s="367" t="str">
        <f>IF(AD122&gt;AF93,"ERREUR ! La part de paiement XXX dépasse la part prévue","")</f>
        <v/>
      </c>
      <c r="V145" s="367"/>
      <c r="W145" s="367"/>
      <c r="X145" s="367"/>
      <c r="Y145" s="367"/>
      <c r="Z145" s="367"/>
      <c r="AA145" s="367"/>
      <c r="AB145" s="367"/>
      <c r="AC145" s="367"/>
      <c r="AD145" s="367"/>
      <c r="AE145" s="367"/>
      <c r="AF145" s="367"/>
      <c r="AG145"/>
      <c r="AH145"/>
      <c r="AO145" s="367" t="str">
        <f>IF(AX122&gt;AZ93,"ERREUR ! La part de paiement XXX dépasse la part prévue","")</f>
        <v/>
      </c>
      <c r="AP145" s="367"/>
      <c r="AQ145" s="367"/>
      <c r="AR145" s="367"/>
      <c r="AS145" s="367"/>
      <c r="AT145" s="367"/>
      <c r="AU145" s="367"/>
      <c r="AV145" s="367"/>
      <c r="AW145" s="367"/>
      <c r="AX145" s="367"/>
      <c r="AY145" s="367"/>
      <c r="AZ145" s="367"/>
    </row>
    <row r="149" spans="1:52" ht="15.6" x14ac:dyDescent="0.3">
      <c r="A149" s="364" t="str">
        <f>IF((J123&lt;=(L97-L93)),"","ERREUR!! Acompte supérieur au marché!")</f>
        <v/>
      </c>
      <c r="B149" s="364"/>
      <c r="C149" s="364"/>
      <c r="D149" s="364"/>
      <c r="E149" s="364"/>
      <c r="F149" s="364"/>
      <c r="G149" s="364"/>
      <c r="H149" s="364"/>
      <c r="I149" s="229"/>
      <c r="J149" s="229"/>
      <c r="K149" s="229"/>
      <c r="L149" s="229"/>
      <c r="U149" s="364" t="e">
        <f>IF((AD123&lt;=(AF97-AF93)),"","ERREUR!! Acompte supérieur au marché!")</f>
        <v>#VALUE!</v>
      </c>
      <c r="V149" s="364"/>
      <c r="W149" s="364"/>
      <c r="X149" s="364"/>
      <c r="Y149" s="364"/>
      <c r="Z149" s="364"/>
      <c r="AA149" s="364"/>
      <c r="AB149" s="364"/>
      <c r="AC149" s="229"/>
      <c r="AD149" s="229"/>
      <c r="AE149" s="229"/>
      <c r="AF149" s="229"/>
      <c r="AG149" s="229"/>
      <c r="AH149" s="229"/>
      <c r="AO149" s="364" t="str">
        <f>IF((AX123&lt;=(AZ97-AZ93)),"","ERREUR!! Acompte supérieur au marché!")</f>
        <v/>
      </c>
      <c r="AP149" s="364"/>
      <c r="AQ149" s="364"/>
      <c r="AR149" s="364"/>
      <c r="AS149" s="364"/>
      <c r="AT149" s="364"/>
      <c r="AU149" s="364"/>
      <c r="AV149" s="364"/>
      <c r="AW149" s="229"/>
      <c r="AX149" s="229"/>
      <c r="AY149" s="229"/>
      <c r="AZ149" s="229"/>
    </row>
    <row r="150" spans="1:52" ht="15.6" x14ac:dyDescent="0.3">
      <c r="A150" s="364" t="str">
        <f>IF((E121=K121),"","ERREUR!! Total acomptes perçus différent du total situation valeur de base")</f>
        <v/>
      </c>
      <c r="B150" s="364"/>
      <c r="C150" s="364"/>
      <c r="D150" s="364"/>
      <c r="E150" s="364"/>
      <c r="F150" s="364"/>
      <c r="G150" s="364"/>
      <c r="H150" s="364"/>
      <c r="I150" s="229"/>
      <c r="J150" s="229"/>
      <c r="K150" s="229"/>
      <c r="L150" s="229"/>
      <c r="U150" s="364" t="e">
        <f>IF((Y121=AE121),"","ERREUR!! Total acomptes perçus différent du total situation valeur de base")</f>
        <v>#VALUE!</v>
      </c>
      <c r="V150" s="364"/>
      <c r="W150" s="364"/>
      <c r="X150" s="364"/>
      <c r="Y150" s="364"/>
      <c r="Z150" s="364"/>
      <c r="AA150" s="364"/>
      <c r="AB150" s="364"/>
      <c r="AC150" s="229"/>
      <c r="AD150" s="229"/>
      <c r="AE150" s="229"/>
      <c r="AF150" s="229"/>
      <c r="AG150" s="229"/>
      <c r="AH150" s="229"/>
      <c r="AO150" s="364" t="str">
        <f>IF((AS121=AY121),"","ERREUR!! Total acomptes perçus différent du total situation valeur de base")</f>
        <v/>
      </c>
      <c r="AP150" s="364"/>
      <c r="AQ150" s="364"/>
      <c r="AR150" s="364"/>
      <c r="AS150" s="364"/>
      <c r="AT150" s="364"/>
      <c r="AU150" s="364"/>
      <c r="AV150" s="364"/>
      <c r="AW150" s="229"/>
      <c r="AX150" s="229"/>
      <c r="AY150" s="229"/>
      <c r="AZ150" s="229"/>
    </row>
    <row r="151" spans="1:52" ht="15.6" x14ac:dyDescent="0.3">
      <c r="A151" s="364" t="str">
        <f>IF(I109="oui",(IF(E124&lt;=J58*0.95,"","ERREUR!! Total HT supérieur au montant objectif DGD - retenue de garantie")),"")</f>
        <v/>
      </c>
      <c r="B151" s="364"/>
      <c r="C151" s="364"/>
      <c r="D151" s="364"/>
      <c r="E151" s="364"/>
      <c r="F151" s="364"/>
      <c r="G151" s="364"/>
      <c r="H151" s="364"/>
      <c r="I151" s="364"/>
      <c r="J151" s="364"/>
      <c r="K151" s="229"/>
      <c r="L151" s="229"/>
      <c r="U151" s="364" t="str">
        <f>IF(AC109="oui",(IF(Y124&lt;=AD58*0.95,"","ERREUR!! Total HT supérieur au montant objectif DGD - retenue de garantie")),"")</f>
        <v/>
      </c>
      <c r="V151" s="364"/>
      <c r="W151" s="364"/>
      <c r="X151" s="364"/>
      <c r="Y151" s="364"/>
      <c r="Z151" s="364"/>
      <c r="AA151" s="364"/>
      <c r="AB151" s="364"/>
      <c r="AC151" s="364"/>
      <c r="AD151" s="364"/>
      <c r="AE151" s="229"/>
      <c r="AF151" s="229"/>
      <c r="AG151" s="229"/>
      <c r="AH151" s="229"/>
      <c r="AO151" s="364" t="str">
        <f>IF(AW109="oui",(IF(AS124&lt;=AX58*0.95,"","ERREUR!! Total HT supérieur au montant objectif DGD - retenue de garantie")),"")</f>
        <v/>
      </c>
      <c r="AP151" s="364"/>
      <c r="AQ151" s="364"/>
      <c r="AR151" s="364"/>
      <c r="AS151" s="364"/>
      <c r="AT151" s="364"/>
      <c r="AU151" s="364"/>
      <c r="AV151" s="364"/>
      <c r="AW151" s="364"/>
      <c r="AX151" s="364"/>
      <c r="AY151" s="229"/>
      <c r="AZ151" s="229"/>
    </row>
    <row r="152" spans="1:52" ht="15.6" x14ac:dyDescent="0.3">
      <c r="A152" s="364" t="str">
        <f>IF((J122&lt;=L93),"","ERREUR!! Montant cumulé paiement direct supérieur au montant prévu!")</f>
        <v/>
      </c>
      <c r="B152" s="364"/>
      <c r="C152" s="364"/>
      <c r="D152" s="364"/>
      <c r="E152" s="364"/>
      <c r="F152" s="364"/>
      <c r="G152" s="364"/>
      <c r="H152" s="364"/>
      <c r="I152" s="229"/>
      <c r="J152" s="229"/>
      <c r="K152" s="229"/>
      <c r="L152" s="229"/>
      <c r="U152" s="364" t="str">
        <f>IF((AD122&lt;=AF93),"","ERREUR!! Montant cumulé paiement direct supérieur au montant prévu!")</f>
        <v/>
      </c>
      <c r="V152" s="364"/>
      <c r="W152" s="364"/>
      <c r="X152" s="364"/>
      <c r="Y152" s="364"/>
      <c r="Z152" s="364"/>
      <c r="AA152" s="364"/>
      <c r="AB152" s="364"/>
      <c r="AC152" s="229"/>
      <c r="AD152" s="229"/>
      <c r="AE152" s="229"/>
      <c r="AF152" s="229"/>
      <c r="AG152" s="229"/>
      <c r="AH152" s="229"/>
      <c r="AO152" s="364" t="str">
        <f>IF((AX122&lt;=AZ93),"","ERREUR!! Montant cumulé paiement direct supérieur au montant prévu!")</f>
        <v/>
      </c>
      <c r="AP152" s="364"/>
      <c r="AQ152" s="364"/>
      <c r="AR152" s="364"/>
      <c r="AS152" s="364"/>
      <c r="AT152" s="364"/>
      <c r="AU152" s="364"/>
      <c r="AV152" s="364"/>
      <c r="AW152" s="229"/>
      <c r="AX152" s="229"/>
      <c r="AY152" s="229"/>
      <c r="AZ152" s="229"/>
    </row>
    <row r="153" spans="1:52" ht="15.6" x14ac:dyDescent="0.3">
      <c r="A153" s="364" t="str">
        <f>IF(I109="NON",(IF(E124&lt;J58*0.9,"","ERREUR!! Total HT supérieur au montant objectif DGD-retenue gestion marché")),"")</f>
        <v/>
      </c>
      <c r="B153" s="364"/>
      <c r="C153" s="364"/>
      <c r="D153" s="364"/>
      <c r="E153" s="364"/>
      <c r="F153" s="364"/>
      <c r="G153" s="364"/>
      <c r="H153" s="364"/>
      <c r="I153" s="364"/>
      <c r="J153" s="364"/>
      <c r="K153" s="230"/>
      <c r="L153" s="230"/>
      <c r="U153" s="364" t="str">
        <f>IF(AC109="NON",(IF(Y124&lt;AD58*0.9,"","ERREUR!! Total HT supérieur au montant objectif DGD-retenue gestion marché")),"")</f>
        <v/>
      </c>
      <c r="V153" s="364"/>
      <c r="W153" s="364"/>
      <c r="X153" s="364"/>
      <c r="Y153" s="364"/>
      <c r="Z153" s="364"/>
      <c r="AA153" s="364"/>
      <c r="AB153" s="364"/>
      <c r="AC153" s="364"/>
      <c r="AD153" s="364"/>
      <c r="AE153" s="230"/>
      <c r="AF153" s="230"/>
      <c r="AG153" s="230"/>
      <c r="AH153" s="230"/>
      <c r="AO153" s="364" t="str">
        <f>IF(AW109="NON",(IF(AS124&lt;AX58*0.9,"","ERREUR!! Total HT supérieur au montant objectif DGD-retenue gestion marché")),"")</f>
        <v/>
      </c>
      <c r="AP153" s="364"/>
      <c r="AQ153" s="364"/>
      <c r="AR153" s="364"/>
      <c r="AS153" s="364"/>
      <c r="AT153" s="364"/>
      <c r="AU153" s="364"/>
      <c r="AV153" s="364"/>
      <c r="AW153" s="364"/>
      <c r="AX153" s="364"/>
      <c r="AY153" s="230"/>
      <c r="AZ153" s="230"/>
    </row>
    <row r="154" spans="1:52" ht="15.6" x14ac:dyDescent="0.3">
      <c r="A154" s="365" t="str">
        <f>IF((J102&lt;=L96),"","ERREUR!! Montant avancement travaux avenants supérieur au montant total des avenants!")</f>
        <v/>
      </c>
      <c r="B154" s="365"/>
      <c r="C154" s="365"/>
      <c r="D154" s="365"/>
      <c r="E154" s="365"/>
      <c r="F154" s="365"/>
      <c r="G154" s="365"/>
      <c r="H154" s="365"/>
      <c r="I154" s="365"/>
      <c r="J154" s="365"/>
      <c r="K154" s="365"/>
      <c r="L154" s="365"/>
      <c r="U154" s="365" t="str">
        <f>IF((AD102&lt;=AF96),"","ERREUR!! Montant avancement travaux avenants supérieur au montant total des avenants!")</f>
        <v/>
      </c>
      <c r="V154" s="365"/>
      <c r="W154" s="365"/>
      <c r="X154" s="365"/>
      <c r="Y154" s="365"/>
      <c r="Z154" s="365"/>
      <c r="AA154" s="365"/>
      <c r="AB154" s="365"/>
      <c r="AC154" s="365"/>
      <c r="AD154" s="365"/>
      <c r="AE154" s="365"/>
      <c r="AF154" s="365"/>
      <c r="AG154"/>
      <c r="AH154"/>
      <c r="AO154" s="365" t="str">
        <f>IF((AX102&lt;=AZ96),"","ERREUR!! Montant avancement travaux avenants supérieur au montant total des avenants!")</f>
        <v/>
      </c>
      <c r="AP154" s="365"/>
      <c r="AQ154" s="365"/>
      <c r="AR154" s="365"/>
      <c r="AS154" s="365"/>
      <c r="AT154" s="365"/>
      <c r="AU154" s="365"/>
      <c r="AV154" s="365"/>
      <c r="AW154" s="365"/>
      <c r="AX154" s="365"/>
      <c r="AY154" s="365"/>
      <c r="AZ154" s="365"/>
    </row>
  </sheetData>
  <sheetProtection pivotTables="0"/>
  <protectedRanges>
    <protectedRange sqref="A21:K22 A29:I31 K39 K47:K55 J23:K38 U21:AG22 U29:AE31 AG39 AG47:AG55 AF23:AG38 AO21:AY22 AO29:AW31 AY39 AY47:AY55 AX23:AY38" name="Plage1_1"/>
    <protectedRange sqref="A39:J39 A23:I28 A32:I38 U39:AF39 U23:AE28 U32:AE38 AO39:AX39 AO23:AW28 AO32:AW38" name="Plage2_1"/>
    <protectedRange sqref="A47:J54 U47:AF54 AO47:AX54" name="Plage3_1"/>
    <protectedRange sqref="C87 Y87 AQ87" name="Plage5_1"/>
    <protectedRange sqref="D95:D96 I86 Z95:Z96 AE86 AR95:AR96 AW86" name="Plage6_1"/>
    <protectedRange sqref="B101:B119 E120 C101:E117 V101:V119 X101:X119 AA120 Y101:AA117 AP101:AP119 AS120 AQ101:AS117" name="Plage7_1"/>
    <protectedRange sqref="J101:J102 AF101:AF102 AX101:AX102" name="Plage8_1"/>
  </protectedRanges>
  <mergeCells count="365">
    <mergeCell ref="AX7:AY7"/>
    <mergeCell ref="A8:B8"/>
    <mergeCell ref="C8:G8"/>
    <mergeCell ref="H8:I8"/>
    <mergeCell ref="J8:K8"/>
    <mergeCell ref="U8:V8"/>
    <mergeCell ref="W8:X8"/>
    <mergeCell ref="Y8:AC8"/>
    <mergeCell ref="AD8:AE8"/>
    <mergeCell ref="AF8:AG8"/>
    <mergeCell ref="Y7:AC7"/>
    <mergeCell ref="AD7:AE7"/>
    <mergeCell ref="AF7:AG7"/>
    <mergeCell ref="AO7:AP7"/>
    <mergeCell ref="AQ7:AU7"/>
    <mergeCell ref="AV7:AW7"/>
    <mergeCell ref="A7:B7"/>
    <mergeCell ref="C7:G7"/>
    <mergeCell ref="H7:I7"/>
    <mergeCell ref="J7:K7"/>
    <mergeCell ref="U7:V7"/>
    <mergeCell ref="W7:X7"/>
    <mergeCell ref="AX9:AY9"/>
    <mergeCell ref="A10:B10"/>
    <mergeCell ref="E10:I10"/>
    <mergeCell ref="U10:V10"/>
    <mergeCell ref="W10:X10"/>
    <mergeCell ref="AA10:AE10"/>
    <mergeCell ref="AO10:AP10"/>
    <mergeCell ref="AS10:AW10"/>
    <mergeCell ref="AO8:AP8"/>
    <mergeCell ref="AQ8:AU8"/>
    <mergeCell ref="AV8:AW8"/>
    <mergeCell ref="AX8:AY8"/>
    <mergeCell ref="A9:B9"/>
    <mergeCell ref="J9:K9"/>
    <mergeCell ref="U9:V9"/>
    <mergeCell ref="W9:X9"/>
    <mergeCell ref="AF9:AG9"/>
    <mergeCell ref="AO9:AP9"/>
    <mergeCell ref="A12:K12"/>
    <mergeCell ref="U12:AE12"/>
    <mergeCell ref="AO12:AY12"/>
    <mergeCell ref="E16:G16"/>
    <mergeCell ref="H16:I16"/>
    <mergeCell ref="J16:K16"/>
    <mergeCell ref="AA16:AC16"/>
    <mergeCell ref="AD16:AE16"/>
    <mergeCell ref="AF16:AG16"/>
    <mergeCell ref="AS16:AU16"/>
    <mergeCell ref="AV16:AW16"/>
    <mergeCell ref="AX16:AY16"/>
    <mergeCell ref="E18:G18"/>
    <mergeCell ref="H18:I18"/>
    <mergeCell ref="J18:K18"/>
    <mergeCell ref="AA18:AC18"/>
    <mergeCell ref="AD18:AE18"/>
    <mergeCell ref="AF18:AG18"/>
    <mergeCell ref="AS18:AU18"/>
    <mergeCell ref="AV18:AW18"/>
    <mergeCell ref="AX18:AY18"/>
    <mergeCell ref="E20:G20"/>
    <mergeCell ref="H20:I20"/>
    <mergeCell ref="J20:K20"/>
    <mergeCell ref="AA20:AC20"/>
    <mergeCell ref="AD20:AE20"/>
    <mergeCell ref="AF20:AG20"/>
    <mergeCell ref="AS20:AU20"/>
    <mergeCell ref="AV20:AW20"/>
    <mergeCell ref="AX20:AY20"/>
    <mergeCell ref="AX21:AY21"/>
    <mergeCell ref="E22:G22"/>
    <mergeCell ref="H22:I22"/>
    <mergeCell ref="J22:K22"/>
    <mergeCell ref="AA22:AC22"/>
    <mergeCell ref="AD22:AE22"/>
    <mergeCell ref="AF22:AG22"/>
    <mergeCell ref="AS22:AU22"/>
    <mergeCell ref="E21:G21"/>
    <mergeCell ref="H21:I21"/>
    <mergeCell ref="J21:K21"/>
    <mergeCell ref="AA21:AC21"/>
    <mergeCell ref="AD21:AE21"/>
    <mergeCell ref="AF21:AG21"/>
    <mergeCell ref="E23:G23"/>
    <mergeCell ref="H23:I23"/>
    <mergeCell ref="J23:K23"/>
    <mergeCell ref="AA23:AC23"/>
    <mergeCell ref="AD23:AE23"/>
    <mergeCell ref="AF23:AG23"/>
    <mergeCell ref="AS23:AU23"/>
    <mergeCell ref="AV23:AW23"/>
    <mergeCell ref="AS21:AU21"/>
    <mergeCell ref="AV21:AW21"/>
    <mergeCell ref="AX23:AY23"/>
    <mergeCell ref="H24:I24"/>
    <mergeCell ref="J24:K24"/>
    <mergeCell ref="AD24:AE24"/>
    <mergeCell ref="AF24:AG24"/>
    <mergeCell ref="AV24:AW24"/>
    <mergeCell ref="AX24:AY24"/>
    <mergeCell ref="AV22:AW22"/>
    <mergeCell ref="AX22:AY22"/>
    <mergeCell ref="H26:I26"/>
    <mergeCell ref="J26:K26"/>
    <mergeCell ref="AD26:AE26"/>
    <mergeCell ref="AF26:AG26"/>
    <mergeCell ref="AV26:AW26"/>
    <mergeCell ref="AX26:AY26"/>
    <mergeCell ref="H25:I25"/>
    <mergeCell ref="J25:K25"/>
    <mergeCell ref="AD25:AE25"/>
    <mergeCell ref="AF25:AG25"/>
    <mergeCell ref="AV25:AW25"/>
    <mergeCell ref="AX25:AY25"/>
    <mergeCell ref="H28:I28"/>
    <mergeCell ref="J28:K28"/>
    <mergeCell ref="AD28:AE28"/>
    <mergeCell ref="AF28:AG28"/>
    <mergeCell ref="AV28:AW28"/>
    <mergeCell ref="AX28:AY28"/>
    <mergeCell ref="H27:I27"/>
    <mergeCell ref="J27:K27"/>
    <mergeCell ref="AD27:AE27"/>
    <mergeCell ref="AF27:AG27"/>
    <mergeCell ref="AV27:AW27"/>
    <mergeCell ref="AX27:AY27"/>
    <mergeCell ref="AS29:AU29"/>
    <mergeCell ref="AV29:AW29"/>
    <mergeCell ref="AX29:AY29"/>
    <mergeCell ref="E30:G30"/>
    <mergeCell ref="H30:I30"/>
    <mergeCell ref="J30:K30"/>
    <mergeCell ref="AA30:AC30"/>
    <mergeCell ref="AD30:AE30"/>
    <mergeCell ref="AF30:AG30"/>
    <mergeCell ref="AS30:AU30"/>
    <mergeCell ref="E29:G29"/>
    <mergeCell ref="H29:I29"/>
    <mergeCell ref="J29:K29"/>
    <mergeCell ref="AA29:AC29"/>
    <mergeCell ref="AD29:AE29"/>
    <mergeCell ref="AF29:AG29"/>
    <mergeCell ref="AV30:AW30"/>
    <mergeCell ref="AX30:AY30"/>
    <mergeCell ref="E31:G31"/>
    <mergeCell ref="H31:I31"/>
    <mergeCell ref="J31:K31"/>
    <mergeCell ref="AA31:AC31"/>
    <mergeCell ref="AD31:AE31"/>
    <mergeCell ref="AF31:AG31"/>
    <mergeCell ref="AS31:AU31"/>
    <mergeCell ref="AV31:AW31"/>
    <mergeCell ref="AX31:AY31"/>
    <mergeCell ref="E32:G32"/>
    <mergeCell ref="H32:I32"/>
    <mergeCell ref="J32:K32"/>
    <mergeCell ref="AA32:AC32"/>
    <mergeCell ref="AD32:AE32"/>
    <mergeCell ref="AF32:AG32"/>
    <mergeCell ref="AS32:AU32"/>
    <mergeCell ref="AV32:AW32"/>
    <mergeCell ref="AX32:AY32"/>
    <mergeCell ref="AS33:AU33"/>
    <mergeCell ref="AV33:AW33"/>
    <mergeCell ref="AX33:AY33"/>
    <mergeCell ref="E34:G34"/>
    <mergeCell ref="H34:I34"/>
    <mergeCell ref="J34:K34"/>
    <mergeCell ref="AA34:AC34"/>
    <mergeCell ref="AD34:AE34"/>
    <mergeCell ref="AF34:AG34"/>
    <mergeCell ref="AS34:AU34"/>
    <mergeCell ref="E33:G33"/>
    <mergeCell ref="H33:I33"/>
    <mergeCell ref="J33:K33"/>
    <mergeCell ref="AA33:AC33"/>
    <mergeCell ref="AD33:AE33"/>
    <mergeCell ref="AF33:AG33"/>
    <mergeCell ref="AV34:AW34"/>
    <mergeCell ref="AX34:AY34"/>
    <mergeCell ref="E35:G35"/>
    <mergeCell ref="H35:I35"/>
    <mergeCell ref="J35:K35"/>
    <mergeCell ref="AA35:AC35"/>
    <mergeCell ref="AD35:AE35"/>
    <mergeCell ref="AF35:AG35"/>
    <mergeCell ref="AS35:AU35"/>
    <mergeCell ref="AV35:AW35"/>
    <mergeCell ref="AX35:AY35"/>
    <mergeCell ref="E36:G36"/>
    <mergeCell ref="H36:I36"/>
    <mergeCell ref="J36:K36"/>
    <mergeCell ref="AA36:AC36"/>
    <mergeCell ref="AD36:AE36"/>
    <mergeCell ref="AF36:AG36"/>
    <mergeCell ref="AS36:AU36"/>
    <mergeCell ref="AV36:AW36"/>
    <mergeCell ref="AX36:AY36"/>
    <mergeCell ref="E38:G38"/>
    <mergeCell ref="H38:I38"/>
    <mergeCell ref="J38:K38"/>
    <mergeCell ref="AA38:AC38"/>
    <mergeCell ref="AD38:AE38"/>
    <mergeCell ref="AF38:AG38"/>
    <mergeCell ref="AS38:AU38"/>
    <mergeCell ref="E37:G37"/>
    <mergeCell ref="H37:I37"/>
    <mergeCell ref="J37:K37"/>
    <mergeCell ref="AA37:AC37"/>
    <mergeCell ref="AD37:AE37"/>
    <mergeCell ref="AF37:AG37"/>
    <mergeCell ref="AV38:AW38"/>
    <mergeCell ref="AX38:AY38"/>
    <mergeCell ref="H39:I39"/>
    <mergeCell ref="J39:K39"/>
    <mergeCell ref="AD39:AE39"/>
    <mergeCell ref="AF39:AG39"/>
    <mergeCell ref="AV39:AW39"/>
    <mergeCell ref="AX39:AY39"/>
    <mergeCell ref="AS37:AU37"/>
    <mergeCell ref="AV37:AW37"/>
    <mergeCell ref="AX37:AY37"/>
    <mergeCell ref="AS40:AU40"/>
    <mergeCell ref="AV40:AW40"/>
    <mergeCell ref="AX40:AY40"/>
    <mergeCell ref="D58:I58"/>
    <mergeCell ref="J58:K58"/>
    <mergeCell ref="Z58:AE58"/>
    <mergeCell ref="AF58:AG58"/>
    <mergeCell ref="AR58:AW58"/>
    <mergeCell ref="AX58:AY58"/>
    <mergeCell ref="E40:G40"/>
    <mergeCell ref="H40:I40"/>
    <mergeCell ref="J40:K40"/>
    <mergeCell ref="AA40:AC40"/>
    <mergeCell ref="AD40:AE40"/>
    <mergeCell ref="AF40:AG40"/>
    <mergeCell ref="A59:K59"/>
    <mergeCell ref="U59:AE59"/>
    <mergeCell ref="AO59:AY59"/>
    <mergeCell ref="H61:L63"/>
    <mergeCell ref="AD61:AH63"/>
    <mergeCell ref="AV61:AZ63"/>
    <mergeCell ref="C62:D62"/>
    <mergeCell ref="Y62:Z62"/>
    <mergeCell ref="AQ62:AR62"/>
    <mergeCell ref="C63:D63"/>
    <mergeCell ref="AY77:AZ77"/>
    <mergeCell ref="K78:L78"/>
    <mergeCell ref="AG78:AH78"/>
    <mergeCell ref="AY78:AZ78"/>
    <mergeCell ref="A81:L81"/>
    <mergeCell ref="U81:AF81"/>
    <mergeCell ref="AO81:AZ81"/>
    <mergeCell ref="Y63:Z63"/>
    <mergeCell ref="AQ63:AR63"/>
    <mergeCell ref="H67:L70"/>
    <mergeCell ref="AD67:AH70"/>
    <mergeCell ref="AV67:AZ70"/>
    <mergeCell ref="I77:J77"/>
    <mergeCell ref="K77:L77"/>
    <mergeCell ref="AE77:AF77"/>
    <mergeCell ref="AG77:AH77"/>
    <mergeCell ref="AW77:AX77"/>
    <mergeCell ref="A86:B86"/>
    <mergeCell ref="U86:V86"/>
    <mergeCell ref="W86:X86"/>
    <mergeCell ref="AO86:AP86"/>
    <mergeCell ref="A87:B87"/>
    <mergeCell ref="U87:V87"/>
    <mergeCell ref="W87:X87"/>
    <mergeCell ref="AO87:AP87"/>
    <mergeCell ref="A82:L82"/>
    <mergeCell ref="U82:AF82"/>
    <mergeCell ref="AO82:AZ82"/>
    <mergeCell ref="A83:L83"/>
    <mergeCell ref="U83:AF83"/>
    <mergeCell ref="AO83:AZ83"/>
    <mergeCell ref="AX93:AY93"/>
    <mergeCell ref="B95:C95"/>
    <mergeCell ref="D95:E95"/>
    <mergeCell ref="V95:W95"/>
    <mergeCell ref="X95:Y95"/>
    <mergeCell ref="Z95:AA95"/>
    <mergeCell ref="AP95:AQ95"/>
    <mergeCell ref="A88:B88"/>
    <mergeCell ref="U88:V88"/>
    <mergeCell ref="W88:X88"/>
    <mergeCell ref="AO88:AP88"/>
    <mergeCell ref="C92:E92"/>
    <mergeCell ref="Y92:AA92"/>
    <mergeCell ref="AU97:AU98"/>
    <mergeCell ref="A99:E99"/>
    <mergeCell ref="F99:I100"/>
    <mergeCell ref="U99:Y99"/>
    <mergeCell ref="AB99:AE100"/>
    <mergeCell ref="AO99:AS99"/>
    <mergeCell ref="AT99:AW100"/>
    <mergeCell ref="AQ92:AS92"/>
    <mergeCell ref="J93:K93"/>
    <mergeCell ref="AF93:AG93"/>
    <mergeCell ref="A121:D121"/>
    <mergeCell ref="U121:X121"/>
    <mergeCell ref="AO121:AR121"/>
    <mergeCell ref="A122:D122"/>
    <mergeCell ref="U122:X122"/>
    <mergeCell ref="AO122:AR122"/>
    <mergeCell ref="AR95:AS95"/>
    <mergeCell ref="G97:G98"/>
    <mergeCell ref="AC97:AC98"/>
    <mergeCell ref="AU124:AW124"/>
    <mergeCell ref="A125:D125"/>
    <mergeCell ref="G125:I125"/>
    <mergeCell ref="U125:X125"/>
    <mergeCell ref="AC125:AE125"/>
    <mergeCell ref="AO125:AR125"/>
    <mergeCell ref="AU125:AW125"/>
    <mergeCell ref="A123:D123"/>
    <mergeCell ref="U123:X123"/>
    <mergeCell ref="AO123:AR123"/>
    <mergeCell ref="A124:D124"/>
    <mergeCell ref="G124:I124"/>
    <mergeCell ref="U124:X124"/>
    <mergeCell ref="AC124:AE124"/>
    <mergeCell ref="AO124:AR124"/>
    <mergeCell ref="AZ133:AZ134"/>
    <mergeCell ref="A134:D140"/>
    <mergeCell ref="E134:H140"/>
    <mergeCell ref="U134:X140"/>
    <mergeCell ref="AA134:AD140"/>
    <mergeCell ref="AO134:AR140"/>
    <mergeCell ref="AS134:AV140"/>
    <mergeCell ref="A127:D133"/>
    <mergeCell ref="E127:H133"/>
    <mergeCell ref="U127:X133"/>
    <mergeCell ref="AA127:AD133"/>
    <mergeCell ref="AO127:AR133"/>
    <mergeCell ref="AS127:AV133"/>
    <mergeCell ref="L133:L134"/>
    <mergeCell ref="AH133:AH134"/>
    <mergeCell ref="A149:H149"/>
    <mergeCell ref="U149:AB149"/>
    <mergeCell ref="AO149:AV149"/>
    <mergeCell ref="A150:H150"/>
    <mergeCell ref="U150:AB150"/>
    <mergeCell ref="AO150:AV150"/>
    <mergeCell ref="A144:L144"/>
    <mergeCell ref="U144:AF144"/>
    <mergeCell ref="AO144:AZ144"/>
    <mergeCell ref="A145:L145"/>
    <mergeCell ref="U145:AF145"/>
    <mergeCell ref="AO145:AZ145"/>
    <mergeCell ref="A153:J153"/>
    <mergeCell ref="U153:AD153"/>
    <mergeCell ref="AO153:AX153"/>
    <mergeCell ref="A154:L154"/>
    <mergeCell ref="U154:AF154"/>
    <mergeCell ref="AO154:AZ154"/>
    <mergeCell ref="A151:J151"/>
    <mergeCell ref="U151:AD151"/>
    <mergeCell ref="AO151:AX151"/>
    <mergeCell ref="A152:H152"/>
    <mergeCell ref="U152:AB152"/>
    <mergeCell ref="AO152:AV152"/>
  </mergeCells>
  <conditionalFormatting sqref="J122">
    <cfRule type="cellIs" dxfId="67" priority="63" stopIfTrue="1" operator="greaterThan">
      <formula>$J$122</formula>
    </cfRule>
  </conditionalFormatting>
  <conditionalFormatting sqref="L93">
    <cfRule type="containsBlanks" dxfId="66" priority="64" stopIfTrue="1">
      <formula>LEN(TRIM(L93))=0</formula>
    </cfRule>
  </conditionalFormatting>
  <conditionalFormatting sqref="A144:B144">
    <cfRule type="expression" dxfId="65" priority="62" stopIfTrue="1">
      <formula>J121&gt;L97</formula>
    </cfRule>
  </conditionalFormatting>
  <conditionalFormatting sqref="A59">
    <cfRule type="expression" dxfId="64" priority="60">
      <formula>K121&gt;J121</formula>
    </cfRule>
    <cfRule type="expression" dxfId="63" priority="61" stopIfTrue="1">
      <formula>K53&gt;J53</formula>
    </cfRule>
  </conditionalFormatting>
  <conditionalFormatting sqref="A145:L145">
    <cfRule type="expression" dxfId="62" priority="59">
      <formula>$J$122&gt;$L$93</formula>
    </cfRule>
  </conditionalFormatting>
  <conditionalFormatting sqref="H13 J7:K9 C8:G8 I10">
    <cfRule type="containsBlanks" dxfId="61" priority="56" stopIfTrue="1">
      <formula>LEN(TRIM(C7))=0</formula>
    </cfRule>
  </conditionalFormatting>
  <conditionalFormatting sqref="J7:K7">
    <cfRule type="cellIs" dxfId="60" priority="55" stopIfTrue="1" operator="equal">
      <formula>"Sous Traitant 1"</formula>
    </cfRule>
  </conditionalFormatting>
  <conditionalFormatting sqref="J8:K9">
    <cfRule type="cellIs" dxfId="59" priority="54" stopIfTrue="1" operator="equal">
      <formula>"ADRESSE"</formula>
    </cfRule>
  </conditionalFormatting>
  <conditionalFormatting sqref="C7:G7">
    <cfRule type="containsBlanks" dxfId="58" priority="57" stopIfTrue="1">
      <formula>LEN(TRIM(C7))=0</formula>
    </cfRule>
    <cfRule type="containsBlanks" dxfId="57" priority="58" stopIfTrue="1">
      <formula>LEN(TRIM(C7))=0</formula>
    </cfRule>
  </conditionalFormatting>
  <conditionalFormatting sqref="G124:I124">
    <cfRule type="cellIs" dxfId="56" priority="53" operator="equal">
      <formula>"AUTO LIQUIDATION DE LA TVA selon l'article 283-2 nonies du CGI"</formula>
    </cfRule>
  </conditionalFormatting>
  <conditionalFormatting sqref="I86">
    <cfRule type="containsBlanks" dxfId="55" priority="52" stopIfTrue="1">
      <formula>LEN(TRIM(I86))=0</formula>
    </cfRule>
  </conditionalFormatting>
  <conditionalFormatting sqref="B95">
    <cfRule type="containsBlanks" dxfId="54" priority="51">
      <formula>LEN(TRIM(B95))=0</formula>
    </cfRule>
  </conditionalFormatting>
  <conditionalFormatting sqref="J133:L134">
    <cfRule type="notContainsBlanks" dxfId="53" priority="50">
      <formula>LEN(TRIM(J133))&gt;0</formula>
    </cfRule>
  </conditionalFormatting>
  <conditionalFormatting sqref="L133:L134">
    <cfRule type="notContainsBlanks" dxfId="52" priority="49">
      <formula>LEN(TRIM(L133))&gt;0</formula>
    </cfRule>
  </conditionalFormatting>
  <conditionalFormatting sqref="I110">
    <cfRule type="expression" dxfId="51" priority="48">
      <formula>AND($I$109="NON",$I$110="")</formula>
    </cfRule>
  </conditionalFormatting>
  <conditionalFormatting sqref="E144:L144">
    <cfRule type="expression" dxfId="50" priority="65" stopIfTrue="1">
      <formula>#REF!&gt;#REF!</formula>
    </cfRule>
  </conditionalFormatting>
  <conditionalFormatting sqref="C144:D144">
    <cfRule type="expression" dxfId="49" priority="66" stopIfTrue="1">
      <formula>L121&gt;#REF!</formula>
    </cfRule>
  </conditionalFormatting>
  <conditionalFormatting sqref="L59">
    <cfRule type="expression" dxfId="48" priority="67">
      <formula>#REF!&gt;#REF!</formula>
    </cfRule>
    <cfRule type="expression" dxfId="47" priority="68" stopIfTrue="1">
      <formula>#REF!&gt;#REF!</formula>
    </cfRule>
  </conditionalFormatting>
  <conditionalFormatting sqref="U144:V144">
    <cfRule type="expression" dxfId="46" priority="47" stopIfTrue="1">
      <formula>AD121&gt;AF97</formula>
    </cfRule>
  </conditionalFormatting>
  <conditionalFormatting sqref="U59">
    <cfRule type="expression" dxfId="45" priority="45">
      <formula>AE121&gt;AD121</formula>
    </cfRule>
    <cfRule type="expression" dxfId="44" priority="46" stopIfTrue="1">
      <formula>AE53&gt;AD53</formula>
    </cfRule>
  </conditionalFormatting>
  <conditionalFormatting sqref="U145:V145">
    <cfRule type="expression" dxfId="43" priority="44">
      <formula>$J$122&gt;$L$93</formula>
    </cfRule>
  </conditionalFormatting>
  <conditionalFormatting sqref="V95">
    <cfRule type="containsBlanks" dxfId="42" priority="43">
      <formula>LEN(TRIM(V95))=0</formula>
    </cfRule>
  </conditionalFormatting>
  <conditionalFormatting sqref="AF122">
    <cfRule type="cellIs" dxfId="41" priority="37" stopIfTrue="1" operator="greaterThan">
      <formula>$J$122</formula>
    </cfRule>
  </conditionalFormatting>
  <conditionalFormatting sqref="AH93">
    <cfRule type="containsBlanks" dxfId="40" priority="38" stopIfTrue="1">
      <formula>LEN(TRIM(AH93))=0</formula>
    </cfRule>
  </conditionalFormatting>
  <conditionalFormatting sqref="W144:X144">
    <cfRule type="expression" dxfId="39" priority="36" stopIfTrue="1">
      <formula>AF121&gt;AH97</formula>
    </cfRule>
  </conditionalFormatting>
  <conditionalFormatting sqref="W59">
    <cfRule type="expression" dxfId="38" priority="34">
      <formula>AG121&gt;AF121</formula>
    </cfRule>
    <cfRule type="expression" dxfId="37" priority="35" stopIfTrue="1">
      <formula>AG53&gt;AF53</formula>
    </cfRule>
  </conditionalFormatting>
  <conditionalFormatting sqref="W145:AH145">
    <cfRule type="expression" dxfId="36" priority="33">
      <formula>$J$122&gt;$L$93</formula>
    </cfRule>
  </conditionalFormatting>
  <conditionalFormatting sqref="AD13 AF7:AG9 Y8:AC8 AE10">
    <cfRule type="containsBlanks" dxfId="35" priority="30" stopIfTrue="1">
      <formula>LEN(TRIM(Y7))=0</formula>
    </cfRule>
  </conditionalFormatting>
  <conditionalFormatting sqref="AF7:AG7">
    <cfRule type="cellIs" dxfId="34" priority="29" stopIfTrue="1" operator="equal">
      <formula>"Sous Traitant 1"</formula>
    </cfRule>
  </conditionalFormatting>
  <conditionalFormatting sqref="AF8:AG9">
    <cfRule type="cellIs" dxfId="33" priority="28" stopIfTrue="1" operator="equal">
      <formula>"ADRESSE"</formula>
    </cfRule>
  </conditionalFormatting>
  <conditionalFormatting sqref="Y7:AC7">
    <cfRule type="containsBlanks" dxfId="32" priority="31" stopIfTrue="1">
      <formula>LEN(TRIM(Y7))=0</formula>
    </cfRule>
    <cfRule type="containsBlanks" dxfId="31" priority="32" stopIfTrue="1">
      <formula>LEN(TRIM(Y7))=0</formula>
    </cfRule>
  </conditionalFormatting>
  <conditionalFormatting sqref="AC124:AE124">
    <cfRule type="cellIs" dxfId="30" priority="27" operator="equal">
      <formula>"AUTO LIQUIDATION DE LA TVA selon l'article 283-2 nonies du CGI"</formula>
    </cfRule>
  </conditionalFormatting>
  <conditionalFormatting sqref="AE86">
    <cfRule type="containsBlanks" dxfId="29" priority="26" stopIfTrue="1">
      <formula>LEN(TRIM(AE86))=0</formula>
    </cfRule>
  </conditionalFormatting>
  <conditionalFormatting sqref="X95">
    <cfRule type="containsBlanks" dxfId="28" priority="25">
      <formula>LEN(TRIM(X95))=0</formula>
    </cfRule>
  </conditionalFormatting>
  <conditionalFormatting sqref="AF133:AH134">
    <cfRule type="notContainsBlanks" dxfId="27" priority="24">
      <formula>LEN(TRIM(AF133))&gt;0</formula>
    </cfRule>
  </conditionalFormatting>
  <conditionalFormatting sqref="AH133:AH134">
    <cfRule type="notContainsBlanks" dxfId="26" priority="23">
      <formula>LEN(TRIM(AH133))&gt;0</formula>
    </cfRule>
  </conditionalFormatting>
  <conditionalFormatting sqref="AE110">
    <cfRule type="expression" dxfId="25" priority="22">
      <formula>AND($I$109="NON",$I$110="")</formula>
    </cfRule>
  </conditionalFormatting>
  <conditionalFormatting sqref="AA144:AH144">
    <cfRule type="expression" dxfId="24" priority="39" stopIfTrue="1">
      <formula>#REF!&gt;#REF!</formula>
    </cfRule>
  </conditionalFormatting>
  <conditionalFormatting sqref="Y144:Z144">
    <cfRule type="expression" dxfId="23" priority="40" stopIfTrue="1">
      <formula>AH121&gt;#REF!</formula>
    </cfRule>
  </conditionalFormatting>
  <conditionalFormatting sqref="AH59">
    <cfRule type="expression" dxfId="22" priority="41">
      <formula>#REF!&gt;#REF!</formula>
    </cfRule>
    <cfRule type="expression" dxfId="21" priority="42" stopIfTrue="1">
      <formula>#REF!&gt;#REF!</formula>
    </cfRule>
  </conditionalFormatting>
  <conditionalFormatting sqref="AX122">
    <cfRule type="cellIs" dxfId="20" priority="16" stopIfTrue="1" operator="greaterThan">
      <formula>$J$122</formula>
    </cfRule>
  </conditionalFormatting>
  <conditionalFormatting sqref="AZ93">
    <cfRule type="containsBlanks" dxfId="19" priority="17" stopIfTrue="1">
      <formula>LEN(TRIM(AZ93))=0</formula>
    </cfRule>
  </conditionalFormatting>
  <conditionalFormatting sqref="AO144:AP144">
    <cfRule type="expression" dxfId="18" priority="15" stopIfTrue="1">
      <formula>AX121&gt;AZ97</formula>
    </cfRule>
  </conditionalFormatting>
  <conditionalFormatting sqref="AO59">
    <cfRule type="expression" dxfId="17" priority="13">
      <formula>AY121&gt;AX121</formula>
    </cfRule>
    <cfRule type="expression" dxfId="16" priority="14" stopIfTrue="1">
      <formula>AY53&gt;AX53</formula>
    </cfRule>
  </conditionalFormatting>
  <conditionalFormatting sqref="AO145:AZ145">
    <cfRule type="expression" dxfId="15" priority="12">
      <formula>$J$122&gt;$L$93</formula>
    </cfRule>
  </conditionalFormatting>
  <conditionalFormatting sqref="AV13 AX7:AY9 AQ8:AU8 AW10">
    <cfRule type="containsBlanks" dxfId="14" priority="9" stopIfTrue="1">
      <formula>LEN(TRIM(AQ7))=0</formula>
    </cfRule>
  </conditionalFormatting>
  <conditionalFormatting sqref="AX7:AY7">
    <cfRule type="cellIs" dxfId="13" priority="8" stopIfTrue="1" operator="equal">
      <formula>"Sous Traitant 1"</formula>
    </cfRule>
  </conditionalFormatting>
  <conditionalFormatting sqref="AX8:AY9">
    <cfRule type="cellIs" dxfId="12" priority="7" stopIfTrue="1" operator="equal">
      <formula>"ADRESSE"</formula>
    </cfRule>
  </conditionalFormatting>
  <conditionalFormatting sqref="AQ7:AU7">
    <cfRule type="containsBlanks" dxfId="11" priority="10" stopIfTrue="1">
      <formula>LEN(TRIM(AQ7))=0</formula>
    </cfRule>
    <cfRule type="containsBlanks" dxfId="10" priority="11" stopIfTrue="1">
      <formula>LEN(TRIM(AQ7))=0</formula>
    </cfRule>
  </conditionalFormatting>
  <conditionalFormatting sqref="AU124:AW124">
    <cfRule type="cellIs" dxfId="9" priority="6" operator="equal">
      <formula>"AUTO LIQUIDATION DE LA TVA selon l'article 283-2 nonies du CGI"</formula>
    </cfRule>
  </conditionalFormatting>
  <conditionalFormatting sqref="AW86">
    <cfRule type="containsBlanks" dxfId="8" priority="5" stopIfTrue="1">
      <formula>LEN(TRIM(AW86))=0</formula>
    </cfRule>
  </conditionalFormatting>
  <conditionalFormatting sqref="AP95">
    <cfRule type="containsBlanks" dxfId="7" priority="4">
      <formula>LEN(TRIM(AP95))=0</formula>
    </cfRule>
  </conditionalFormatting>
  <conditionalFormatting sqref="AX133:AZ134">
    <cfRule type="notContainsBlanks" dxfId="6" priority="3">
      <formula>LEN(TRIM(AX133))&gt;0</formula>
    </cfRule>
  </conditionalFormatting>
  <conditionalFormatting sqref="AZ133:AZ134">
    <cfRule type="notContainsBlanks" dxfId="5" priority="2">
      <formula>LEN(TRIM(AZ133))&gt;0</formula>
    </cfRule>
  </conditionalFormatting>
  <conditionalFormatting sqref="AW110">
    <cfRule type="expression" dxfId="4" priority="1">
      <formula>AND($I$109="NON",$I$110="")</formula>
    </cfRule>
  </conditionalFormatting>
  <conditionalFormatting sqref="AS144:AZ144">
    <cfRule type="expression" dxfId="3" priority="18" stopIfTrue="1">
      <formula>#REF!&gt;#REF!</formula>
    </cfRule>
  </conditionalFormatting>
  <conditionalFormatting sqref="AQ144:AR144">
    <cfRule type="expression" dxfId="2" priority="19" stopIfTrue="1">
      <formula>AZ121&gt;#REF!</formula>
    </cfRule>
  </conditionalFormatting>
  <conditionalFormatting sqref="AZ59">
    <cfRule type="expression" dxfId="1" priority="20">
      <formula>#REF!&gt;#REF!</formula>
    </cfRule>
    <cfRule type="expression" dxfId="0" priority="21" stopIfTrue="1">
      <formula>#REF!&gt;#REF!</formula>
    </cfRule>
  </conditionalFormatting>
  <dataValidations count="5">
    <dataValidation type="list" allowBlank="1" showInputMessage="1" showErrorMessage="1" sqref="A82:L82" xr:uid="{55CD5A81-4E0F-4EA1-B0D4-DE0B8314B41D}">
      <formula1>$O$82:$O$89</formula1>
    </dataValidation>
    <dataValidation type="list" showInputMessage="1" showErrorMessage="1" error="Choisir &quot;oui&quot; ou &quot;non&quot;" prompt="Dérouler liste" sqref="I109 AE109 AW109" xr:uid="{3229236D-4E9F-4788-BFB6-40D0A539A27A}">
      <formula1>#REF!</formula1>
    </dataValidation>
    <dataValidation type="decimal" operator="greaterThanOrEqual" allowBlank="1" showInputMessage="1" showErrorMessage="1" errorTitle="Saisie incorrercte" error="Saisir le montant de la caution : format nombre !!!" prompt="Saisir le montant de la caution : format nombre" sqref="I110 AE110 AW110" xr:uid="{EADE3AA9-4DB0-4577-8F36-CF81437C3162}">
      <formula1>0</formula1>
    </dataValidation>
    <dataValidation type="list" allowBlank="1" showInputMessage="1" showErrorMessage="1" sqref="I123 AE123 AW123" xr:uid="{C98A57E1-F742-4B4A-B27D-1EFAE00CA322}">
      <formula1>"_,TVA"</formula1>
    </dataValidation>
    <dataValidation type="list" allowBlank="1" showInputMessage="1" showErrorMessage="1" sqref="AO82:AZ82 U82:AH82" xr:uid="{F99C2A75-010A-4D18-A72A-C5E0FE5CC325}">
      <formula1>$M$6:$M$9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stt1</vt:lpstr>
      <vt:lpstr>stt2</vt:lpstr>
      <vt:lpstr>stt3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Sandra P</dc:creator>
  <cp:lastModifiedBy>Sandra P</cp:lastModifiedBy>
  <dcterms:created xsi:type="dcterms:W3CDTF">2022-08-21T10:22:07Z</dcterms:created>
  <dcterms:modified xsi:type="dcterms:W3CDTF">2022-08-21T21:22:57Z</dcterms:modified>
</cp:coreProperties>
</file>