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legogroup-my.sharepoint.com/personal/maximilien_majeri_lego_com/Documents/Desktop/"/>
    </mc:Choice>
  </mc:AlternateContent>
  <xr:revisionPtr revIDLastSave="8" documentId="8_{57949A53-D03A-4D83-9510-2EB089A6ACEC}" xr6:coauthVersionLast="47" xr6:coauthVersionMax="47" xr10:uidLastSave="{561F4A5A-999A-4047-A66E-65B38FF149DE}"/>
  <bookViews>
    <workbookView xWindow="-120" yWindow="-120" windowWidth="29040" windowHeight="15840" xr2:uid="{A76876EF-14A9-44F2-A967-8292AE3B3411}"/>
  </bookViews>
  <sheets>
    <sheet name="Feuil1" sheetId="1" r:id="rId1"/>
  </sheets>
  <calcPr calcId="191029" iterateCount="1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1" l="1"/>
  <c r="N3" i="1"/>
  <c r="N4" i="1"/>
  <c r="N5" i="1"/>
  <c r="N6" i="1"/>
  <c r="N7" i="1"/>
  <c r="L8" i="1"/>
  <c r="N2" i="1"/>
  <c r="O2" i="1"/>
  <c r="P7" i="1"/>
  <c r="K7" i="1"/>
  <c r="L7" i="1"/>
  <c r="Q7" i="1"/>
  <c r="R7" i="1"/>
  <c r="M7" i="1"/>
  <c r="O7" i="1"/>
  <c r="J7" i="1"/>
  <c r="P6" i="1"/>
  <c r="K6" i="1"/>
  <c r="L6" i="1"/>
  <c r="Q6" i="1"/>
  <c r="R6" i="1"/>
  <c r="M6" i="1"/>
  <c r="O6" i="1"/>
  <c r="J6" i="1"/>
  <c r="P5" i="1"/>
  <c r="K5" i="1"/>
  <c r="L5" i="1"/>
  <c r="K4" i="1"/>
  <c r="L4" i="1"/>
  <c r="Q5" i="1"/>
  <c r="R5" i="1"/>
  <c r="M5" i="1"/>
  <c r="O5" i="1"/>
  <c r="J5" i="1"/>
  <c r="P4" i="1"/>
  <c r="Q4" i="1"/>
  <c r="R4" i="1"/>
  <c r="M4" i="1"/>
  <c r="O4" i="1"/>
  <c r="J4" i="1"/>
  <c r="P3" i="1"/>
  <c r="K3" i="1"/>
  <c r="L3" i="1"/>
  <c r="Q3" i="1"/>
  <c r="R3" i="1"/>
  <c r="M3" i="1"/>
  <c r="O3" i="1"/>
  <c r="J3" i="1"/>
  <c r="P2" i="1"/>
  <c r="K2" i="1"/>
  <c r="L2" i="1"/>
  <c r="Q2" i="1"/>
  <c r="R2" i="1"/>
  <c r="J2" i="1"/>
</calcChain>
</file>

<file path=xl/sharedStrings.xml><?xml version="1.0" encoding="utf-8"?>
<sst xmlns="http://schemas.openxmlformats.org/spreadsheetml/2006/main" count="31" uniqueCount="24">
  <si>
    <t>Theme</t>
  </si>
  <si>
    <t>Material</t>
  </si>
  <si>
    <t>Desctiption</t>
  </si>
  <si>
    <t>Actual Value</t>
  </si>
  <si>
    <t>Actual Qty</t>
  </si>
  <si>
    <t>Submitted DP Qty</t>
  </si>
  <si>
    <t>Bias</t>
  </si>
  <si>
    <t>Item Error</t>
  </si>
  <si>
    <t>Month</t>
  </si>
  <si>
    <t>Cause 1</t>
  </si>
  <si>
    <t>Unit Price ACTUALS</t>
  </si>
  <si>
    <t>Unit Price Actuals value</t>
  </si>
  <si>
    <t>City Great Vehicles</t>
  </si>
  <si>
    <t>60384 Penguin Slushy Van V29</t>
  </si>
  <si>
    <t>2023-01</t>
  </si>
  <si>
    <t>Harry Potter TM</t>
  </si>
  <si>
    <t>76405 Hogwarts Express™ – Collecto.. V29</t>
  </si>
  <si>
    <t>LEGO Friends</t>
  </si>
  <si>
    <t>41739 Liann's Room V29</t>
  </si>
  <si>
    <t>41740 Aliya's Room V29</t>
  </si>
  <si>
    <t>LEGO Minifigures</t>
  </si>
  <si>
    <t>71037 LEGO® Minifigures Series 24 V110</t>
  </si>
  <si>
    <t>Technic</t>
  </si>
  <si>
    <t>42138 Ford Mustang Shelby® GT500® V29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</si>
</sst>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;\-0.0%;0.0%"/>
    <numFmt numFmtId="165" formatCode="0.00%;\-0.00%;0.0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1" fontId="0" fillId="0" borderId="1" xfId="0" applyNumberFormat="1" applyBorder="1"/>
    <xf numFmtId="3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2" fillId="0" borderId="1" xfId="0" applyFont="1" applyBorder="1"/>
    <xf numFmtId="9" fontId="0" fillId="0" borderId="1" xfId="1" applyFont="1" applyBorder="1"/>
    <xf numFmtId="1" fontId="0" fillId="0" borderId="1" xfId="1" applyNumberFormat="1" applyFont="1" applyBorder="1"/>
    <xf numFmtId="10" fontId="0" fillId="0" borderId="1" xfId="0" applyNumberFormat="1" applyBorder="1"/>
    <xf numFmtId="1" fontId="0" fillId="0" borderId="0" xfId="0" applyNumberFormat="1"/>
    <xf numFmtId="1" fontId="0" fillId="0" borderId="2" xfId="1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742950</xdr:colOff>
      <xdr:row>10</xdr:row>
      <xdr:rowOff>57150</xdr:rowOff>
    </xdr:from>
    <xdr:to>
      <xdr:col>17</xdr:col>
      <xdr:colOff>552450</xdr:colOff>
      <xdr:row>16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C6894B-F66D-E26C-A511-7C0BF8C4C35D}"/>
            </a:ext>
          </a:extLst>
        </xdr:cNvPr>
        <xdr:cNvSpPr txBox="1"/>
      </xdr:nvSpPr>
      <xdr:spPr>
        <a:xfrm>
          <a:off x="6076950" y="1962150"/>
          <a:ext cx="7429500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</a:t>
          </a:r>
          <a:r>
            <a:rPr lang="fr-FR" sz="1100" baseline="0"/>
            <a:t> avoir une avaleur absolue en colonne O donc sans valeur négative.</a:t>
          </a:r>
        </a:p>
        <a:p>
          <a:r>
            <a:rPr lang="fr-FR" sz="1100" baseline="0"/>
            <a:t>Auriez-vous une petite formula à adapter?</a:t>
          </a:r>
        </a:p>
        <a:p>
          <a:endParaRPr lang="fr-FR" sz="1100" baseline="0"/>
        </a:p>
        <a:p>
          <a:r>
            <a:rPr lang="fr-FR" sz="1100" baseline="0"/>
            <a:t>D'avance merci de votre aide</a:t>
          </a:r>
        </a:p>
        <a:p>
          <a:r>
            <a:rPr lang="fr-FR" sz="1100" baseline="0"/>
            <a:t>Cordialement </a:t>
          </a:r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2A5D6-85D0-4560-9DDC-FD61F98A0710}">
  <dimension ref="A1:R8"/>
  <sheetViews>
    <sheetView tabSelected="1" workbookViewId="0">
      <selection activeCell="M2" sqref="M2"/>
    </sheetView>
  </sheetViews>
  <sheetFormatPr baseColWidth="10" defaultRowHeight="15" x14ac:dyDescent="0.25"/>
  <sheetData>
    <row r="1" spans="1:18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4" t="s">
        <v>10</v>
      </c>
      <c r="L1" s="4" t="s">
        <v>11</v>
      </c>
      <c r="M1" s="1"/>
      <c r="N1" s="5"/>
      <c r="O1" s="1" t="s">
        <v>7</v>
      </c>
      <c r="P1" s="1"/>
      <c r="Q1" s="1"/>
      <c r="R1" s="1"/>
    </row>
    <row r="2" spans="1:18" x14ac:dyDescent="0.25">
      <c r="A2" s="1" t="s">
        <v>12</v>
      </c>
      <c r="B2" s="1">
        <v>6420683</v>
      </c>
      <c r="C2" s="1" t="s">
        <v>13</v>
      </c>
      <c r="D2" s="6">
        <v>769432</v>
      </c>
      <c r="E2" s="6">
        <v>8390</v>
      </c>
      <c r="F2" s="6">
        <v>16838</v>
      </c>
      <c r="G2" s="7">
        <v>-1.0069129916567343</v>
      </c>
      <c r="H2" s="8">
        <v>3.3581958696602939E-3</v>
      </c>
      <c r="I2" s="9" t="s">
        <v>14</v>
      </c>
      <c r="J2" s="1" t="str">
        <f t="shared" ref="J2:J7" si="0">IF(F2&gt;E2,"over Forecasted","Under Forecasted")</f>
        <v>over Forecasted</v>
      </c>
      <c r="K2" s="5">
        <f t="shared" ref="K2:K7" si="1">IFERROR((D2/E2),"0")</f>
        <v>91.708224076281283</v>
      </c>
      <c r="L2" s="5">
        <f t="shared" ref="L2:L7" si="2">IFERROR((K2*E2),"0")</f>
        <v>769432</v>
      </c>
      <c r="M2" s="10">
        <f>IFERROR((E2-F2)/E2,0)</f>
        <v>-1.0069129916567343</v>
      </c>
      <c r="N2" s="11">
        <f>L2/$L$8</f>
        <v>9.6947942606785714E-2</v>
      </c>
      <c r="O2" s="12">
        <f>M2*N2</f>
        <v>-9.7618142925163978E-2</v>
      </c>
      <c r="P2" s="10">
        <f t="shared" ref="P2:P7" si="3">IFERROR(1-F2/E2,0)</f>
        <v>-1.0069129916567343</v>
      </c>
      <c r="Q2" s="1">
        <f t="shared" ref="Q2:Q7" si="4">IFERROR((L2/(SUMIFS($L:$L,$A:$A,$A2))),0)</f>
        <v>1</v>
      </c>
      <c r="R2" s="10">
        <f t="shared" ref="R2:R7" si="5">P2*Q2</f>
        <v>-1.0069129916567343</v>
      </c>
    </row>
    <row r="3" spans="1:18" x14ac:dyDescent="0.25">
      <c r="A3" s="1" t="s">
        <v>15</v>
      </c>
      <c r="B3" s="1">
        <v>6378974</v>
      </c>
      <c r="C3" s="1" t="s">
        <v>16</v>
      </c>
      <c r="D3" s="6">
        <v>1486410</v>
      </c>
      <c r="E3" s="6">
        <v>577</v>
      </c>
      <c r="F3" s="6">
        <v>928</v>
      </c>
      <c r="G3" s="7">
        <v>-0.60831889081455803</v>
      </c>
      <c r="H3" s="8">
        <v>3.9193473676077265E-3</v>
      </c>
      <c r="I3" s="9" t="s">
        <v>14</v>
      </c>
      <c r="J3" s="1" t="str">
        <f t="shared" si="0"/>
        <v>over Forecasted</v>
      </c>
      <c r="K3" s="5">
        <f t="shared" si="1"/>
        <v>2576.100519930676</v>
      </c>
      <c r="L3" s="5">
        <f t="shared" si="2"/>
        <v>1486410</v>
      </c>
      <c r="M3" s="10">
        <f t="shared" ref="M2:M7" si="6">IFERROR((E3-F3)/E3,0)</f>
        <v>-0.60831889081455803</v>
      </c>
      <c r="N3" s="11">
        <f t="shared" ref="N3:N7" si="7">L3/$L$8</f>
        <v>0.18728671457666482</v>
      </c>
      <c r="O3" s="12">
        <f t="shared" ref="O2:O7" si="8">M3*N3</f>
        <v>-0.11393004647557946</v>
      </c>
      <c r="P3" s="10">
        <f t="shared" si="3"/>
        <v>-0.60831889081455803</v>
      </c>
      <c r="Q3" s="1">
        <f t="shared" si="4"/>
        <v>1</v>
      </c>
      <c r="R3" s="10">
        <f t="shared" si="5"/>
        <v>-0.60831889081455803</v>
      </c>
    </row>
    <row r="4" spans="1:18" x14ac:dyDescent="0.25">
      <c r="A4" s="1" t="s">
        <v>17</v>
      </c>
      <c r="B4" s="1">
        <v>6425672</v>
      </c>
      <c r="C4" s="1" t="s">
        <v>18</v>
      </c>
      <c r="D4" s="6">
        <v>988982</v>
      </c>
      <c r="E4" s="6">
        <v>10784</v>
      </c>
      <c r="F4" s="6">
        <v>21763</v>
      </c>
      <c r="G4" s="7">
        <v>-1.01808234421365</v>
      </c>
      <c r="H4" s="8">
        <v>4.3643053414082556E-3</v>
      </c>
      <c r="I4" s="9" t="s">
        <v>14</v>
      </c>
      <c r="J4" s="1" t="str">
        <f t="shared" si="0"/>
        <v>over Forecasted</v>
      </c>
      <c r="K4" s="5">
        <f t="shared" si="1"/>
        <v>91.708271513353111</v>
      </c>
      <c r="L4" s="5">
        <f t="shared" si="2"/>
        <v>988982</v>
      </c>
      <c r="M4" s="10">
        <f t="shared" si="6"/>
        <v>-1.01808234421365</v>
      </c>
      <c r="N4" s="11">
        <f t="shared" si="7"/>
        <v>0.12461110296315224</v>
      </c>
      <c r="O4" s="12">
        <f t="shared" si="8"/>
        <v>-0.12686436381977453</v>
      </c>
      <c r="P4" s="10">
        <f t="shared" si="3"/>
        <v>-1.0180823442136497</v>
      </c>
      <c r="Q4" s="1">
        <f t="shared" si="4"/>
        <v>0.44481115421375161</v>
      </c>
      <c r="R4" s="10">
        <f t="shared" si="5"/>
        <v>-0.45285438261431549</v>
      </c>
    </row>
    <row r="5" spans="1:18" x14ac:dyDescent="0.25">
      <c r="A5" s="1" t="s">
        <v>17</v>
      </c>
      <c r="B5" s="1">
        <v>6425674</v>
      </c>
      <c r="C5" s="1" t="s">
        <v>19</v>
      </c>
      <c r="D5" s="6">
        <v>1234393</v>
      </c>
      <c r="E5" s="6">
        <v>13460</v>
      </c>
      <c r="F5" s="6">
        <v>22345</v>
      </c>
      <c r="G5" s="7">
        <v>-0.66010401188707279</v>
      </c>
      <c r="H5" s="8">
        <v>3.5319102330213631E-3</v>
      </c>
      <c r="I5" s="9" t="s">
        <v>14</v>
      </c>
      <c r="J5" s="1" t="str">
        <f t="shared" si="0"/>
        <v>over Forecasted</v>
      </c>
      <c r="K5" s="5">
        <f t="shared" si="1"/>
        <v>91.708246656760778</v>
      </c>
      <c r="L5" s="5">
        <f t="shared" si="2"/>
        <v>1234393</v>
      </c>
      <c r="M5" s="10">
        <f t="shared" si="6"/>
        <v>-0.66010401188707279</v>
      </c>
      <c r="N5" s="11">
        <f t="shared" si="7"/>
        <v>0.15553273287076447</v>
      </c>
      <c r="O5" s="12">
        <f t="shared" si="8"/>
        <v>-0.10266778094775203</v>
      </c>
      <c r="P5" s="10">
        <f t="shared" si="3"/>
        <v>-0.66010401188707291</v>
      </c>
      <c r="Q5" s="1">
        <f t="shared" si="4"/>
        <v>0.55518884578624839</v>
      </c>
      <c r="R5" s="10">
        <f t="shared" si="5"/>
        <v>-0.36648238445845599</v>
      </c>
    </row>
    <row r="6" spans="1:18" x14ac:dyDescent="0.25">
      <c r="A6" s="1" t="s">
        <v>20</v>
      </c>
      <c r="B6" s="1">
        <v>6426279</v>
      </c>
      <c r="C6" s="1" t="s">
        <v>21</v>
      </c>
      <c r="D6" s="6">
        <v>2491925</v>
      </c>
      <c r="E6" s="6">
        <v>135972</v>
      </c>
      <c r="F6" s="6">
        <v>194597</v>
      </c>
      <c r="G6" s="7">
        <v>-0.43115494366487217</v>
      </c>
      <c r="H6" s="8">
        <v>4.6570636297415709E-3</v>
      </c>
      <c r="I6" s="9" t="s">
        <v>14</v>
      </c>
      <c r="J6" s="1" t="str">
        <f t="shared" si="0"/>
        <v>over Forecasted</v>
      </c>
      <c r="K6" s="5">
        <f t="shared" si="1"/>
        <v>18.326751095813844</v>
      </c>
      <c r="L6" s="5">
        <f t="shared" si="2"/>
        <v>2491925</v>
      </c>
      <c r="M6" s="10">
        <f t="shared" si="6"/>
        <v>-0.43115494366487217</v>
      </c>
      <c r="N6" s="11">
        <f t="shared" si="7"/>
        <v>0.31398096502408857</v>
      </c>
      <c r="O6" s="12">
        <f t="shared" si="8"/>
        <v>-0.13537444528680309</v>
      </c>
      <c r="P6" s="10">
        <f t="shared" si="3"/>
        <v>-0.43115494366487228</v>
      </c>
      <c r="Q6" s="1">
        <f t="shared" si="4"/>
        <v>1</v>
      </c>
      <c r="R6" s="10">
        <f t="shared" si="5"/>
        <v>-0.43115494366487228</v>
      </c>
    </row>
    <row r="7" spans="1:18" x14ac:dyDescent="0.25">
      <c r="A7" s="1" t="s">
        <v>22</v>
      </c>
      <c r="B7" s="1">
        <v>6379486</v>
      </c>
      <c r="C7" s="1" t="s">
        <v>23</v>
      </c>
      <c r="D7" s="6">
        <v>965406</v>
      </c>
      <c r="E7" s="6">
        <v>3915</v>
      </c>
      <c r="F7" s="6">
        <v>7182</v>
      </c>
      <c r="G7" s="7">
        <v>-0.83448275862068966</v>
      </c>
      <c r="H7" s="8">
        <v>3.4919755661214258E-3</v>
      </c>
      <c r="I7" s="9" t="s">
        <v>14</v>
      </c>
      <c r="J7" s="1" t="str">
        <f t="shared" si="0"/>
        <v>over Forecasted</v>
      </c>
      <c r="K7" s="5">
        <f t="shared" si="1"/>
        <v>246.59157088122606</v>
      </c>
      <c r="L7" s="5">
        <f t="shared" si="2"/>
        <v>965406</v>
      </c>
      <c r="M7" s="10">
        <f t="shared" si="6"/>
        <v>-0.83448275862068966</v>
      </c>
      <c r="N7" s="11">
        <f t="shared" si="7"/>
        <v>0.12164054195854419</v>
      </c>
      <c r="O7" s="12">
        <f t="shared" si="8"/>
        <v>-0.1015069350136817</v>
      </c>
      <c r="P7" s="10">
        <f t="shared" si="3"/>
        <v>-0.83448275862068955</v>
      </c>
      <c r="Q7" s="1">
        <f t="shared" si="4"/>
        <v>1</v>
      </c>
      <c r="R7" s="10">
        <f t="shared" si="5"/>
        <v>-0.83448275862068955</v>
      </c>
    </row>
    <row r="8" spans="1:18" x14ac:dyDescent="0.25">
      <c r="L8" s="13">
        <f>SUM(L2:L7)</f>
        <v>7936548</v>
      </c>
      <c r="N8" s="14"/>
    </row>
  </sheetData>
  <pageMargins left="0.7" right="0.7" top="0.75" bottom="0.75" header="0.3" footer="0.3"/>
  <customProperties>
    <customPr name="_pios_id" r:id="rId1"/>
  </customProperti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Majeri</dc:creator>
  <cp:lastModifiedBy>Maximilien Majeri</cp:lastModifiedBy>
  <dcterms:created xsi:type="dcterms:W3CDTF">2023-03-06T11:12:03Z</dcterms:created>
  <dcterms:modified xsi:type="dcterms:W3CDTF">2023-03-06T12:25:29Z</dcterms:modified>
</cp:coreProperties>
</file>