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Bureau/"/>
    </mc:Choice>
  </mc:AlternateContent>
  <xr:revisionPtr revIDLastSave="27" documentId="11_AA922AA9D25DDA5B0A48AD89221DA6482A74263E" xr6:coauthVersionLast="46" xr6:coauthVersionMax="46" xr10:uidLastSave="{9CFD6440-51F9-441E-A648-A4138C652F88}"/>
  <bookViews>
    <workbookView xWindow="-120" yWindow="-120" windowWidth="29040" windowHeight="15840" tabRatio="446" xr2:uid="{00000000-000D-0000-FFFF-FFFF00000000}"/>
  </bookViews>
  <sheets>
    <sheet name="Plan" sheetId="18" r:id="rId1"/>
    <sheet name="Liste Pièce" sheetId="19" r:id="rId2"/>
    <sheet name="Sketchs" sheetId="4" r:id="rId3"/>
    <sheet name="Data" sheetId="6" r:id="rId4"/>
    <sheet name="Temp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11" i="18" l="1" a="1"/>
  <c r="AR11" i="18" s="1"/>
  <c r="AQ11" i="18" a="1"/>
  <c r="AQ11" i="18" s="1"/>
  <c r="AF11" i="18" a="1"/>
  <c r="AF11" i="18" s="1"/>
  <c r="AE11" i="18" a="1"/>
  <c r="AE11" i="18" s="1"/>
  <c r="T11" i="18" a="1"/>
  <c r="T11" i="18" s="1"/>
  <c r="S11" i="18" a="1"/>
  <c r="S11" i="18" s="1"/>
  <c r="I11" i="18" a="1"/>
  <c r="I11" i="18" s="1"/>
  <c r="J10" i="18"/>
  <c r="J11" i="18" s="1" a="1"/>
  <c r="J11" i="18" s="1"/>
  <c r="D10" i="18"/>
  <c r="AR8" i="18" a="1"/>
  <c r="AR8" i="18" s="1"/>
  <c r="AQ8" i="18" a="1"/>
  <c r="AQ8" i="18" s="1"/>
  <c r="AR5" i="18" a="1"/>
  <c r="AR5" i="18" s="1"/>
  <c r="AQ5" i="18" a="1"/>
  <c r="AQ5" i="18" s="1"/>
  <c r="A10" i="4"/>
  <c r="AF8" i="18" a="1"/>
  <c r="AF8" i="18" s="1"/>
  <c r="AE8" i="18" a="1"/>
  <c r="AE8" i="18" s="1"/>
  <c r="T8" i="18" a="1"/>
  <c r="T8" i="18" s="1"/>
  <c r="S8" i="18" a="1"/>
  <c r="S8" i="18" s="1"/>
  <c r="I8" i="18" a="1"/>
  <c r="I8" i="18" s="1"/>
  <c r="D7" i="18"/>
  <c r="S5" i="18" a="1"/>
  <c r="S5" i="18" s="1"/>
  <c r="T5" i="18" a="1"/>
  <c r="T5" i="18" s="1"/>
  <c r="AE5" i="18" a="1"/>
  <c r="AE5" i="18" s="1"/>
  <c r="AF5" i="18" a="1"/>
  <c r="AF5" i="18" s="1"/>
  <c r="I5" i="18" a="1"/>
  <c r="I5" i="18" s="1"/>
  <c r="D4" i="18"/>
  <c r="K10" i="18" l="1"/>
  <c r="L10" i="18" s="1"/>
  <c r="M10" i="18" s="1"/>
  <c r="J7" i="18"/>
  <c r="K11" i="18" l="1" a="1"/>
  <c r="K11" i="18" s="1"/>
  <c r="L11" i="18" a="1"/>
  <c r="L11" i="18" s="1"/>
  <c r="M11" i="18" a="1"/>
  <c r="M11" i="18" s="1"/>
  <c r="N10" i="18"/>
  <c r="K7" i="18"/>
  <c r="J8" i="18" a="1"/>
  <c r="J8" i="18" s="1"/>
  <c r="O10" i="18" l="1"/>
  <c r="N11" i="18" a="1"/>
  <c r="N11" i="18" s="1"/>
  <c r="K8" i="18" a="1"/>
  <c r="K8" i="18" s="1"/>
  <c r="L7" i="18"/>
  <c r="P10" i="18" l="1"/>
  <c r="O11" i="18" a="1"/>
  <c r="O11" i="18" s="1"/>
  <c r="M7" i="18"/>
  <c r="L8" i="18" a="1"/>
  <c r="L8" i="18" s="1"/>
  <c r="Q10" i="18" l="1"/>
  <c r="P11" i="18" a="1"/>
  <c r="P11" i="18" s="1"/>
  <c r="M8" i="18" a="1"/>
  <c r="M8" i="18" s="1"/>
  <c r="N7" i="18"/>
  <c r="Q11" i="18" l="1" a="1"/>
  <c r="Q11" i="18" s="1"/>
  <c r="R10" i="18"/>
  <c r="N8" i="18" a="1"/>
  <c r="N8" i="18" s="1"/>
  <c r="O7" i="18"/>
  <c r="U10" i="18" l="1"/>
  <c r="R11" i="18" a="1"/>
  <c r="R11" i="18" s="1"/>
  <c r="O8" i="18" a="1"/>
  <c r="O8" i="18" s="1"/>
  <c r="P7" i="18"/>
  <c r="V10" i="18" l="1"/>
  <c r="U11" i="18" a="1"/>
  <c r="U11" i="18" s="1"/>
  <c r="P8" i="18" a="1"/>
  <c r="P8" i="18" s="1"/>
  <c r="Q7" i="18"/>
  <c r="W10" i="18" l="1"/>
  <c r="V11" i="18" a="1"/>
  <c r="V11" i="18" s="1"/>
  <c r="Q8" i="18" a="1"/>
  <c r="Q8" i="18" s="1"/>
  <c r="R7" i="18"/>
  <c r="W11" i="18" l="1" a="1"/>
  <c r="W11" i="18" s="1"/>
  <c r="X10" i="18"/>
  <c r="R8" i="18" a="1"/>
  <c r="R8" i="18" s="1"/>
  <c r="U7" i="18"/>
  <c r="Y10" i="18" l="1"/>
  <c r="X11" i="18" a="1"/>
  <c r="X11" i="18" s="1"/>
  <c r="V7" i="18"/>
  <c r="U8" i="18" a="1"/>
  <c r="U8" i="18" s="1"/>
  <c r="Z10" i="18" l="1"/>
  <c r="Y11" i="18" a="1"/>
  <c r="Y11" i="18" s="1"/>
  <c r="W7" i="18"/>
  <c r="V8" i="18" a="1"/>
  <c r="V8" i="18" s="1"/>
  <c r="AA10" i="18" l="1"/>
  <c r="Z11" i="18" a="1"/>
  <c r="Z11" i="18" s="1"/>
  <c r="X7" i="18"/>
  <c r="W8" i="18" a="1"/>
  <c r="W8" i="18" s="1"/>
  <c r="AA11" i="18" l="1" a="1"/>
  <c r="AA11" i="18" s="1"/>
  <c r="AB10" i="18"/>
  <c r="Y7" i="18"/>
  <c r="X8" i="18" a="1"/>
  <c r="X8" i="18" s="1"/>
  <c r="AC10" i="18" l="1"/>
  <c r="AB11" i="18" a="1"/>
  <c r="AB11" i="18" s="1"/>
  <c r="Z7" i="18"/>
  <c r="Y8" i="18" a="1"/>
  <c r="Y8" i="18" s="1"/>
  <c r="AD10" i="18" l="1"/>
  <c r="AC11" i="18" a="1"/>
  <c r="AC11" i="18" s="1"/>
  <c r="AA7" i="18"/>
  <c r="Z8" i="18" a="1"/>
  <c r="Z8" i="18" s="1"/>
  <c r="AG10" i="18" l="1"/>
  <c r="AD11" i="18" a="1"/>
  <c r="AD11" i="18" s="1"/>
  <c r="AA8" i="18" a="1"/>
  <c r="AA8" i="18" s="1"/>
  <c r="AB7" i="18"/>
  <c r="AG11" i="18" l="1" a="1"/>
  <c r="AG11" i="18" s="1"/>
  <c r="AH10" i="18"/>
  <c r="AB8" i="18" a="1"/>
  <c r="AB8" i="18" s="1"/>
  <c r="AC7" i="18"/>
  <c r="H1" i="18"/>
  <c r="AI10" i="18" l="1"/>
  <c r="AH11" i="18" a="1"/>
  <c r="AH11" i="18" s="1"/>
  <c r="AC8" i="18" a="1"/>
  <c r="AC8" i="18" s="1"/>
  <c r="AD7" i="18"/>
  <c r="AG7" i="18" s="1"/>
  <c r="AG8" i="18" l="1" a="1"/>
  <c r="AG8" i="18" s="1"/>
  <c r="AH7" i="18"/>
  <c r="AJ10" i="18"/>
  <c r="AI11" i="18" a="1"/>
  <c r="AI11" i="18" s="1"/>
  <c r="AD8" i="18" a="1"/>
  <c r="AD8" i="18" s="1"/>
  <c r="N43" i="5"/>
  <c r="N41" i="5"/>
  <c r="N37" i="5"/>
  <c r="N35" i="5"/>
  <c r="N26" i="5"/>
  <c r="N21" i="5"/>
  <c r="N20" i="5"/>
  <c r="N19" i="5"/>
  <c r="N18" i="5"/>
  <c r="N17" i="5"/>
  <c r="N10" i="5"/>
  <c r="N6" i="5"/>
  <c r="N5" i="5"/>
  <c r="L23" i="6"/>
  <c r="L24" i="6" s="1"/>
  <c r="L25" i="6" s="1"/>
  <c r="L26" i="6" s="1"/>
  <c r="L27" i="6" s="1"/>
  <c r="L28" i="6" s="1"/>
  <c r="L29" i="6" s="1"/>
  <c r="L30" i="6" s="1"/>
  <c r="L31" i="6" s="1"/>
  <c r="L32" i="6" s="1"/>
  <c r="L33" i="6" s="1"/>
  <c r="L34" i="6" s="1"/>
  <c r="L35" i="6" s="1"/>
  <c r="L36" i="6" s="1"/>
  <c r="L37" i="6" s="1"/>
  <c r="L38" i="6" s="1"/>
  <c r="L39" i="6" s="1"/>
  <c r="L40" i="6" s="1"/>
  <c r="L41" i="6" s="1"/>
  <c r="L42" i="6" s="1"/>
  <c r="L43" i="6" s="1"/>
  <c r="L44" i="6" s="1"/>
  <c r="L45" i="6" s="1"/>
  <c r="L46" i="6" s="1"/>
  <c r="L47" i="6" s="1"/>
  <c r="L48" i="6" s="1"/>
  <c r="L49" i="6" s="1"/>
  <c r="L50" i="6" s="1"/>
  <c r="L51" i="6" s="1"/>
  <c r="L52" i="6" s="1"/>
  <c r="L53" i="6" s="1"/>
  <c r="L54" i="6" s="1"/>
  <c r="L55" i="6" s="1"/>
  <c r="L56" i="6" s="1"/>
  <c r="L57" i="6" s="1"/>
  <c r="L58" i="6" s="1"/>
  <c r="L59" i="6" s="1"/>
  <c r="L60" i="6" s="1"/>
  <c r="L61" i="6" s="1"/>
  <c r="L62" i="6" s="1"/>
  <c r="L63" i="6" s="1"/>
  <c r="L64" i="6" s="1"/>
  <c r="L65" i="6" s="1"/>
  <c r="L66" i="6" s="1"/>
  <c r="L67" i="6" s="1"/>
  <c r="L68" i="6" s="1"/>
  <c r="L69" i="6" s="1"/>
  <c r="L70" i="6" s="1"/>
  <c r="L71" i="6" s="1"/>
  <c r="L72" i="6" s="1"/>
  <c r="L73" i="6" s="1"/>
  <c r="L74" i="6" s="1"/>
  <c r="L75" i="6" s="1"/>
  <c r="L76" i="6" s="1"/>
  <c r="L77" i="6" s="1"/>
  <c r="L78" i="6" s="1"/>
  <c r="L79" i="6" s="1"/>
  <c r="L80" i="6" s="1"/>
  <c r="L81" i="6" s="1"/>
  <c r="L82" i="6" s="1"/>
  <c r="L83" i="6" s="1"/>
  <c r="L84" i="6" s="1"/>
  <c r="L85" i="6" s="1"/>
  <c r="L86" i="6" s="1"/>
  <c r="L87" i="6" s="1"/>
  <c r="L88" i="6" s="1"/>
  <c r="L89" i="6" s="1"/>
  <c r="L90" i="6" s="1"/>
  <c r="L91" i="6" s="1"/>
  <c r="L92" i="6" s="1"/>
  <c r="L93" i="6" s="1"/>
  <c r="L94" i="6" s="1"/>
  <c r="L95" i="6" s="1"/>
  <c r="L96" i="6" s="1"/>
  <c r="L97" i="6" s="1"/>
  <c r="L98" i="6" s="1"/>
  <c r="L99" i="6" s="1"/>
  <c r="L100" i="6" s="1"/>
  <c r="L101" i="6" s="1"/>
  <c r="L102" i="6" s="1"/>
  <c r="L103" i="6" s="1"/>
  <c r="L104" i="6" s="1"/>
  <c r="L105" i="6" s="1"/>
  <c r="L106" i="6" s="1"/>
  <c r="L107" i="6" s="1"/>
  <c r="L108" i="6" s="1"/>
  <c r="L109" i="6" s="1"/>
  <c r="L110" i="6" s="1"/>
  <c r="L111" i="6" s="1"/>
  <c r="L112" i="6" s="1"/>
  <c r="L113" i="6" s="1"/>
  <c r="L114" i="6" s="1"/>
  <c r="L115" i="6" s="1"/>
  <c r="L116" i="6" s="1"/>
  <c r="L117" i="6" s="1"/>
  <c r="L118" i="6" s="1"/>
  <c r="L119" i="6" s="1"/>
  <c r="L120" i="6" s="1"/>
  <c r="L121" i="6" s="1"/>
  <c r="L122" i="6" s="1"/>
  <c r="L123" i="6" s="1"/>
  <c r="L124" i="6" s="1"/>
  <c r="L125" i="6" s="1"/>
  <c r="L126" i="6" s="1"/>
  <c r="L127" i="6" s="1"/>
  <c r="L128" i="6" s="1"/>
  <c r="L129" i="6" s="1"/>
  <c r="L130" i="6" s="1"/>
  <c r="L131" i="6" s="1"/>
  <c r="L132" i="6" s="1"/>
  <c r="L133" i="6" s="1"/>
  <c r="L134" i="6" s="1"/>
  <c r="L135" i="6" s="1"/>
  <c r="L136" i="6" s="1"/>
  <c r="L137" i="6" s="1"/>
  <c r="L138" i="6" s="1"/>
  <c r="L139" i="6" s="1"/>
  <c r="L140" i="6" s="1"/>
  <c r="L141" i="6" s="1"/>
  <c r="L142" i="6" s="1"/>
  <c r="L143" i="6" s="1"/>
  <c r="L144" i="6" s="1"/>
  <c r="L145" i="6" s="1"/>
  <c r="L146" i="6" s="1"/>
  <c r="L147" i="6" s="1"/>
  <c r="L148" i="6" s="1"/>
  <c r="L149" i="6" s="1"/>
  <c r="L150" i="6" s="1"/>
  <c r="L151" i="6" s="1"/>
  <c r="L152" i="6" s="1"/>
  <c r="L153" i="6" s="1"/>
  <c r="L154" i="6" s="1"/>
  <c r="L155" i="6" s="1"/>
  <c r="L156" i="6" s="1"/>
  <c r="L157" i="6" s="1"/>
  <c r="L158" i="6" s="1"/>
  <c r="L159" i="6" s="1"/>
  <c r="L160" i="6" s="1"/>
  <c r="L161" i="6" s="1"/>
  <c r="L162" i="6" s="1"/>
  <c r="L163" i="6" s="1"/>
  <c r="L164" i="6" s="1"/>
  <c r="L165" i="6" s="1"/>
  <c r="L166" i="6" s="1"/>
  <c r="L167" i="6" s="1"/>
  <c r="L168" i="6" s="1"/>
  <c r="L169" i="6" s="1"/>
  <c r="L170" i="6" s="1"/>
  <c r="L171" i="6" s="1"/>
  <c r="L172" i="6" s="1"/>
  <c r="L173" i="6" s="1"/>
  <c r="L174" i="6" s="1"/>
  <c r="L175" i="6" s="1"/>
  <c r="L176" i="6" s="1"/>
  <c r="L177" i="6" s="1"/>
  <c r="L178" i="6" s="1"/>
  <c r="L179" i="6" s="1"/>
  <c r="L180" i="6" s="1"/>
  <c r="L181" i="6" s="1"/>
  <c r="L182" i="6" s="1"/>
  <c r="L183" i="6" s="1"/>
  <c r="L184" i="6" s="1"/>
  <c r="L185" i="6" s="1"/>
  <c r="L186" i="6" s="1"/>
  <c r="L187" i="6" s="1"/>
  <c r="L188" i="6" s="1"/>
  <c r="L189" i="6" s="1"/>
  <c r="L190" i="6" s="1"/>
  <c r="L191" i="6" s="1"/>
  <c r="L192" i="6" s="1"/>
  <c r="L193" i="6" s="1"/>
  <c r="L194" i="6" s="1"/>
  <c r="L195" i="6" s="1"/>
  <c r="L196" i="6" s="1"/>
  <c r="L197" i="6" s="1"/>
  <c r="L198" i="6" s="1"/>
  <c r="L199" i="6" s="1"/>
  <c r="L200" i="6" s="1"/>
  <c r="L201" i="6" s="1"/>
  <c r="L202" i="6" s="1"/>
  <c r="L203" i="6" s="1"/>
  <c r="L204" i="6" s="1"/>
  <c r="L205" i="6" s="1"/>
  <c r="L206" i="6" s="1"/>
  <c r="L207" i="6" s="1"/>
  <c r="L208" i="6" s="1"/>
  <c r="L209" i="6" s="1"/>
  <c r="L210" i="6" s="1"/>
  <c r="L211" i="6" s="1"/>
  <c r="L212" i="6" s="1"/>
  <c r="L213" i="6" s="1"/>
  <c r="L214" i="6" s="1"/>
  <c r="L215" i="6" s="1"/>
  <c r="L216" i="6" s="1"/>
  <c r="H23" i="6"/>
  <c r="H24" i="6" s="1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O8" i="6"/>
  <c r="O7" i="6"/>
  <c r="K8" i="4"/>
  <c r="J8" i="4"/>
  <c r="I8" i="4"/>
  <c r="H8" i="4"/>
  <c r="G8" i="4"/>
  <c r="F8" i="4"/>
  <c r="E8" i="4"/>
  <c r="D8" i="4"/>
  <c r="C8" i="4"/>
  <c r="B8" i="4"/>
  <c r="A8" i="4"/>
  <c r="K7" i="4"/>
  <c r="J7" i="4"/>
  <c r="I7" i="4"/>
  <c r="H7" i="4"/>
  <c r="G7" i="4"/>
  <c r="F7" i="4"/>
  <c r="E7" i="4"/>
  <c r="D7" i="4"/>
  <c r="C7" i="4"/>
  <c r="B7" i="4"/>
  <c r="A7" i="4"/>
  <c r="K6" i="4"/>
  <c r="J6" i="4"/>
  <c r="I6" i="4"/>
  <c r="H6" i="4"/>
  <c r="G6" i="4"/>
  <c r="F6" i="4"/>
  <c r="E6" i="4"/>
  <c r="D6" i="4"/>
  <c r="C6" i="4"/>
  <c r="B6" i="4"/>
  <c r="A6" i="4"/>
  <c r="K9" i="4"/>
  <c r="J9" i="4"/>
  <c r="I9" i="4"/>
  <c r="H9" i="4"/>
  <c r="G9" i="4"/>
  <c r="F9" i="4"/>
  <c r="E9" i="4"/>
  <c r="D9" i="4"/>
  <c r="C9" i="4"/>
  <c r="B9" i="4"/>
  <c r="A9" i="4"/>
  <c r="K5" i="4"/>
  <c r="J5" i="4"/>
  <c r="I5" i="4"/>
  <c r="H5" i="4"/>
  <c r="G5" i="4"/>
  <c r="F5" i="4"/>
  <c r="E5" i="4"/>
  <c r="D5" i="4"/>
  <c r="C5" i="4"/>
  <c r="B5" i="4"/>
  <c r="A5" i="4"/>
  <c r="K4" i="4"/>
  <c r="J4" i="4"/>
  <c r="I4" i="4"/>
  <c r="H4" i="4"/>
  <c r="G4" i="4"/>
  <c r="F4" i="4"/>
  <c r="E4" i="4"/>
  <c r="D4" i="4"/>
  <c r="C4" i="4"/>
  <c r="B4" i="4"/>
  <c r="A4" i="4"/>
  <c r="K10" i="4"/>
  <c r="J10" i="4"/>
  <c r="I10" i="4"/>
  <c r="H10" i="4"/>
  <c r="G10" i="4"/>
  <c r="F10" i="4"/>
  <c r="E10" i="4"/>
  <c r="D10" i="4"/>
  <c r="C10" i="4"/>
  <c r="B10" i="4"/>
  <c r="K13" i="4"/>
  <c r="J13" i="4"/>
  <c r="I13" i="4"/>
  <c r="H13" i="4"/>
  <c r="G13" i="4"/>
  <c r="F13" i="4"/>
  <c r="E13" i="4"/>
  <c r="D13" i="4"/>
  <c r="C13" i="4"/>
  <c r="B13" i="4"/>
  <c r="A13" i="4"/>
  <c r="K12" i="4"/>
  <c r="J12" i="4"/>
  <c r="I12" i="4"/>
  <c r="H12" i="4"/>
  <c r="G12" i="4"/>
  <c r="F12" i="4"/>
  <c r="E12" i="4"/>
  <c r="D12" i="4"/>
  <c r="C12" i="4"/>
  <c r="B12" i="4"/>
  <c r="A12" i="4"/>
  <c r="K11" i="4"/>
  <c r="J11" i="4"/>
  <c r="I11" i="4"/>
  <c r="H11" i="4"/>
  <c r="G11" i="4"/>
  <c r="F11" i="4"/>
  <c r="E11" i="4"/>
  <c r="D11" i="4"/>
  <c r="C11" i="4"/>
  <c r="B11" i="4"/>
  <c r="A11" i="4"/>
  <c r="K3" i="4"/>
  <c r="J3" i="4"/>
  <c r="I3" i="4"/>
  <c r="H3" i="4"/>
  <c r="G3" i="4"/>
  <c r="F3" i="4"/>
  <c r="E3" i="4"/>
  <c r="D3" i="4"/>
  <c r="C3" i="4"/>
  <c r="B3" i="4"/>
  <c r="A3" i="4"/>
  <c r="K2" i="4"/>
  <c r="J2" i="4"/>
  <c r="I2" i="4"/>
  <c r="H2" i="4"/>
  <c r="G2" i="4"/>
  <c r="F2" i="4"/>
  <c r="E2" i="4"/>
  <c r="D2" i="4"/>
  <c r="C2" i="4"/>
  <c r="B2" i="4"/>
  <c r="A2" i="4"/>
  <c r="N7" i="4" l="1"/>
  <c r="N10" i="4"/>
  <c r="N9" i="4"/>
  <c r="N8" i="4"/>
  <c r="N2" i="4"/>
  <c r="N6" i="4"/>
  <c r="H25" i="6"/>
  <c r="O24" i="6"/>
  <c r="E4" i="18"/>
  <c r="N12" i="4"/>
  <c r="N4" i="4"/>
  <c r="N3" i="4"/>
  <c r="N13" i="4"/>
  <c r="N5" i="4"/>
  <c r="I12" i="18"/>
  <c r="O23" i="6"/>
  <c r="N11" i="4"/>
  <c r="AI7" i="18"/>
  <c r="AH8" i="18" a="1"/>
  <c r="AH8" i="18" s="1"/>
  <c r="AK10" i="18"/>
  <c r="AJ11" i="18" a="1"/>
  <c r="AJ11" i="18" s="1"/>
  <c r="I6" i="18"/>
  <c r="I9" i="18"/>
  <c r="AI8" i="18" l="1" a="1"/>
  <c r="AI8" i="18" s="1"/>
  <c r="AJ7" i="18"/>
  <c r="J4" i="18"/>
  <c r="E10" i="18"/>
  <c r="E7" i="18"/>
  <c r="H26" i="6"/>
  <c r="O25" i="6"/>
  <c r="AK11" i="18" a="1"/>
  <c r="AK11" i="18" s="1"/>
  <c r="AL10" i="18"/>
  <c r="J5" i="18" l="1" a="1"/>
  <c r="J5" i="18" s="1"/>
  <c r="K4" i="18"/>
  <c r="H27" i="6"/>
  <c r="O26" i="6"/>
  <c r="AJ8" i="18" a="1"/>
  <c r="AJ8" i="18" s="1"/>
  <c r="AK7" i="18"/>
  <c r="AM10" i="18"/>
  <c r="AL11" i="18" a="1"/>
  <c r="AL11" i="18" s="1"/>
  <c r="H28" i="6" l="1"/>
  <c r="O27" i="6"/>
  <c r="AK8" i="18" a="1"/>
  <c r="AK8" i="18" s="1"/>
  <c r="AL7" i="18"/>
  <c r="L4" i="18"/>
  <c r="K5" i="18" a="1"/>
  <c r="K5" i="18" s="1"/>
  <c r="AN10" i="18"/>
  <c r="AM11" i="18" a="1"/>
  <c r="AM11" i="18" s="1"/>
  <c r="AM7" i="18" l="1"/>
  <c r="AL8" i="18" a="1"/>
  <c r="AL8" i="18" s="1"/>
  <c r="H29" i="6"/>
  <c r="O28" i="6"/>
  <c r="M4" i="18"/>
  <c r="L5" i="18" a="1"/>
  <c r="L5" i="18" s="1"/>
  <c r="AO10" i="18"/>
  <c r="AN11" i="18" a="1"/>
  <c r="AN11" i="18" s="1"/>
  <c r="O29" i="6" l="1"/>
  <c r="H30" i="6"/>
  <c r="N4" i="18"/>
  <c r="M5" i="18" a="1"/>
  <c r="M5" i="18" s="1"/>
  <c r="AN7" i="18"/>
  <c r="AM8" i="18" a="1"/>
  <c r="AM8" i="18" s="1"/>
  <c r="AO11" i="18" a="1"/>
  <c r="AO11" i="18" s="1"/>
  <c r="AP10" i="18"/>
  <c r="AP11" i="18" l="1" a="1"/>
  <c r="AP11" i="18" s="1"/>
  <c r="F12" i="18"/>
  <c r="O4" i="18"/>
  <c r="N5" i="18" a="1"/>
  <c r="N5" i="18" s="1"/>
  <c r="H31" i="6"/>
  <c r="O30" i="6"/>
  <c r="AO7" i="18"/>
  <c r="AN8" i="18" a="1"/>
  <c r="AN8" i="18" s="1"/>
  <c r="AO8" i="18" l="1" a="1"/>
  <c r="AO8" i="18" s="1"/>
  <c r="AP7" i="18"/>
  <c r="H32" i="6"/>
  <c r="O31" i="6"/>
  <c r="P4" i="18"/>
  <c r="O5" i="18" a="1"/>
  <c r="O5" i="18" s="1"/>
  <c r="AP8" i="18" l="1" a="1"/>
  <c r="AP8" i="18" s="1"/>
  <c r="F9" i="18"/>
  <c r="Q4" i="18"/>
  <c r="P5" i="18" a="1"/>
  <c r="P5" i="18" s="1"/>
  <c r="H33" i="6"/>
  <c r="O32" i="6"/>
  <c r="H34" i="6" l="1"/>
  <c r="O33" i="6"/>
  <c r="R4" i="18"/>
  <c r="Q5" i="18" a="1"/>
  <c r="Q5" i="18" s="1"/>
  <c r="U4" i="18" l="1"/>
  <c r="R5" i="18" a="1"/>
  <c r="R5" i="18" s="1"/>
  <c r="H35" i="6"/>
  <c r="O34" i="6"/>
  <c r="V4" i="18" l="1"/>
  <c r="U5" i="18" a="1"/>
  <c r="U5" i="18" s="1"/>
  <c r="H36" i="6"/>
  <c r="O35" i="6"/>
  <c r="H37" i="6" l="1"/>
  <c r="O36" i="6"/>
  <c r="W4" i="18"/>
  <c r="V5" i="18" a="1"/>
  <c r="V5" i="18" s="1"/>
  <c r="X4" i="18" l="1"/>
  <c r="W5" i="18" a="1"/>
  <c r="W5" i="18" s="1"/>
  <c r="O37" i="6"/>
  <c r="H38" i="6"/>
  <c r="Y4" i="18" l="1"/>
  <c r="X5" i="18" a="1"/>
  <c r="X5" i="18" s="1"/>
  <c r="H39" i="6"/>
  <c r="O38" i="6"/>
  <c r="H40" i="6" l="1"/>
  <c r="O39" i="6"/>
  <c r="Z4" i="18"/>
  <c r="Y5" i="18" a="1"/>
  <c r="Y5" i="18" s="1"/>
  <c r="AA4" i="18" l="1"/>
  <c r="Z5" i="18" a="1"/>
  <c r="Z5" i="18" s="1"/>
  <c r="H41" i="6"/>
  <c r="O40" i="6"/>
  <c r="AB4" i="18" l="1"/>
  <c r="AA5" i="18" a="1"/>
  <c r="AA5" i="18" s="1"/>
  <c r="H42" i="6"/>
  <c r="O41" i="6"/>
  <c r="H43" i="6" l="1"/>
  <c r="O42" i="6"/>
  <c r="AC4" i="18"/>
  <c r="AB5" i="18" a="1"/>
  <c r="AB5" i="18" s="1"/>
  <c r="AD4" i="18" l="1"/>
  <c r="AC5" i="18" a="1"/>
  <c r="AC5" i="18" s="1"/>
  <c r="H44" i="6"/>
  <c r="O43" i="6"/>
  <c r="AG4" i="18" l="1"/>
  <c r="AD5" i="18" a="1"/>
  <c r="AD5" i="18" s="1"/>
  <c r="H45" i="6"/>
  <c r="O44" i="6"/>
  <c r="O45" i="6" l="1"/>
  <c r="H46" i="6"/>
  <c r="AH4" i="18"/>
  <c r="AG5" i="18" a="1"/>
  <c r="AG5" i="18" s="1"/>
  <c r="AH5" i="18" l="1" a="1"/>
  <c r="AH5" i="18" s="1"/>
  <c r="AI4" i="18"/>
  <c r="H47" i="6"/>
  <c r="O46" i="6"/>
  <c r="H48" i="6" l="1"/>
  <c r="O47" i="6"/>
  <c r="AI5" i="18" a="1"/>
  <c r="AI5" i="18" s="1"/>
  <c r="AJ4" i="18"/>
  <c r="AJ5" i="18" l="1" a="1"/>
  <c r="AJ5" i="18" s="1"/>
  <c r="AK4" i="18"/>
  <c r="H49" i="6"/>
  <c r="O48" i="6"/>
  <c r="AL4" i="18" l="1"/>
  <c r="AK5" i="18" a="1"/>
  <c r="AK5" i="18" s="1"/>
  <c r="H50" i="6"/>
  <c r="O49" i="6"/>
  <c r="H51" i="6" l="1"/>
  <c r="O50" i="6"/>
  <c r="AL5" i="18" a="1"/>
  <c r="AL5" i="18" s="1"/>
  <c r="AM4" i="18"/>
  <c r="AM5" i="18" l="1" a="1"/>
  <c r="AM5" i="18" s="1"/>
  <c r="AN4" i="18"/>
  <c r="H52" i="6"/>
  <c r="O51" i="6"/>
  <c r="H53" i="6" l="1"/>
  <c r="O52" i="6"/>
  <c r="AO4" i="18"/>
  <c r="AN5" i="18" a="1"/>
  <c r="AN5" i="18" s="1"/>
  <c r="AP4" i="18" l="1"/>
  <c r="AO5" i="18" a="1"/>
  <c r="AO5" i="18" s="1"/>
  <c r="O53" i="6"/>
  <c r="H54" i="6"/>
  <c r="H55" i="6" l="1"/>
  <c r="O54" i="6"/>
  <c r="AP5" i="18" a="1"/>
  <c r="AP5" i="18" s="1"/>
  <c r="F6" i="18"/>
  <c r="H56" i="6" l="1"/>
  <c r="O55" i="6"/>
  <c r="H57" i="6" l="1"/>
  <c r="O56" i="6"/>
  <c r="H58" i="6" l="1"/>
  <c r="O57" i="6"/>
  <c r="H59" i="6" l="1"/>
  <c r="O58" i="6"/>
  <c r="H60" i="6" l="1"/>
  <c r="O59" i="6"/>
  <c r="H61" i="6" l="1"/>
  <c r="O60" i="6"/>
  <c r="O61" i="6" l="1"/>
  <c r="H62" i="6"/>
  <c r="H63" i="6" l="1"/>
  <c r="O62" i="6"/>
  <c r="H64" i="6" l="1"/>
  <c r="O63" i="6"/>
  <c r="H65" i="6" l="1"/>
  <c r="O64" i="6"/>
  <c r="H66" i="6" l="1"/>
  <c r="O65" i="6"/>
  <c r="H67" i="6" l="1"/>
  <c r="O66" i="6"/>
  <c r="H68" i="6" l="1"/>
  <c r="O67" i="6"/>
  <c r="H69" i="6" l="1"/>
  <c r="O68" i="6"/>
  <c r="O69" i="6" l="1"/>
  <c r="H70" i="6"/>
  <c r="H71" i="6" l="1"/>
  <c r="O70" i="6"/>
  <c r="H72" i="6" l="1"/>
  <c r="O71" i="6"/>
  <c r="H73" i="6" l="1"/>
  <c r="O72" i="6"/>
  <c r="H74" i="6" l="1"/>
  <c r="O73" i="6"/>
  <c r="H75" i="6" l="1"/>
  <c r="O74" i="6"/>
  <c r="H76" i="6" l="1"/>
  <c r="O75" i="6"/>
  <c r="H77" i="6" l="1"/>
  <c r="O76" i="6"/>
  <c r="O77" i="6" l="1"/>
  <c r="H78" i="6"/>
  <c r="H79" i="6" l="1"/>
  <c r="O78" i="6"/>
  <c r="H80" i="6" l="1"/>
  <c r="O79" i="6"/>
  <c r="H81" i="6" l="1"/>
  <c r="O80" i="6"/>
  <c r="H82" i="6" l="1"/>
  <c r="O81" i="6"/>
  <c r="H83" i="6" l="1"/>
  <c r="O82" i="6"/>
  <c r="H84" i="6" l="1"/>
  <c r="O83" i="6"/>
  <c r="H85" i="6" l="1"/>
  <c r="O84" i="6"/>
  <c r="O85" i="6" l="1"/>
  <c r="H86" i="6"/>
  <c r="H87" i="6" l="1"/>
  <c r="O86" i="6"/>
  <c r="H88" i="6" l="1"/>
  <c r="O87" i="6"/>
  <c r="H89" i="6" l="1"/>
  <c r="O88" i="6"/>
  <c r="H90" i="6" l="1"/>
  <c r="O89" i="6"/>
  <c r="H91" i="6" l="1"/>
  <c r="O90" i="6"/>
  <c r="H92" i="6" l="1"/>
  <c r="O91" i="6"/>
  <c r="H93" i="6" l="1"/>
  <c r="O92" i="6"/>
  <c r="O93" i="6" l="1"/>
  <c r="H94" i="6"/>
  <c r="H95" i="6" l="1"/>
  <c r="O94" i="6"/>
  <c r="H96" i="6" l="1"/>
  <c r="O95" i="6"/>
  <c r="H97" i="6" l="1"/>
  <c r="O96" i="6"/>
  <c r="H98" i="6" l="1"/>
  <c r="O97" i="6"/>
  <c r="H99" i="6" l="1"/>
  <c r="O98" i="6"/>
  <c r="H100" i="6" l="1"/>
  <c r="O99" i="6"/>
  <c r="H101" i="6" l="1"/>
  <c r="O100" i="6"/>
  <c r="O101" i="6" l="1"/>
  <c r="H102" i="6"/>
  <c r="H103" i="6" l="1"/>
  <c r="O102" i="6"/>
  <c r="H104" i="6" l="1"/>
  <c r="O103" i="6"/>
  <c r="H105" i="6" l="1"/>
  <c r="O104" i="6"/>
  <c r="H106" i="6" l="1"/>
  <c r="O105" i="6"/>
  <c r="H107" i="6" l="1"/>
  <c r="O106" i="6"/>
  <c r="H108" i="6" l="1"/>
  <c r="O107" i="6"/>
  <c r="H109" i="6" l="1"/>
  <c r="O108" i="6"/>
  <c r="O109" i="6" l="1"/>
  <c r="H110" i="6"/>
  <c r="H111" i="6" l="1"/>
  <c r="O110" i="6"/>
  <c r="H112" i="6" l="1"/>
  <c r="O111" i="6"/>
  <c r="H113" i="6" l="1"/>
  <c r="O112" i="6"/>
  <c r="H114" i="6" l="1"/>
  <c r="O113" i="6"/>
  <c r="H115" i="6" l="1"/>
  <c r="O114" i="6"/>
  <c r="H116" i="6" l="1"/>
  <c r="O115" i="6"/>
  <c r="H117" i="6" l="1"/>
  <c r="O116" i="6"/>
  <c r="O117" i="6" l="1"/>
  <c r="H118" i="6"/>
  <c r="H119" i="6" l="1"/>
  <c r="O118" i="6"/>
  <c r="H120" i="6" l="1"/>
  <c r="O119" i="6"/>
  <c r="H121" i="6" l="1"/>
  <c r="O120" i="6"/>
  <c r="H122" i="6" l="1"/>
  <c r="O121" i="6"/>
  <c r="H123" i="6" l="1"/>
  <c r="O122" i="6"/>
  <c r="H124" i="6" l="1"/>
  <c r="O123" i="6"/>
  <c r="H125" i="6" l="1"/>
  <c r="O124" i="6"/>
  <c r="O125" i="6" l="1"/>
  <c r="H126" i="6"/>
  <c r="H127" i="6" l="1"/>
  <c r="O126" i="6"/>
  <c r="H128" i="6" l="1"/>
  <c r="O127" i="6"/>
  <c r="H129" i="6" l="1"/>
  <c r="O128" i="6"/>
  <c r="H130" i="6" l="1"/>
  <c r="O129" i="6"/>
  <c r="H131" i="6" l="1"/>
  <c r="O130" i="6"/>
  <c r="H132" i="6" l="1"/>
  <c r="O131" i="6"/>
  <c r="H133" i="6" l="1"/>
  <c r="O132" i="6"/>
  <c r="O133" i="6" l="1"/>
  <c r="H134" i="6"/>
  <c r="H135" i="6" l="1"/>
  <c r="O134" i="6"/>
  <c r="H136" i="6" l="1"/>
  <c r="O135" i="6"/>
  <c r="H137" i="6" l="1"/>
  <c r="O136" i="6"/>
  <c r="H138" i="6" l="1"/>
  <c r="O137" i="6"/>
  <c r="H139" i="6" l="1"/>
  <c r="O138" i="6"/>
  <c r="H140" i="6" l="1"/>
  <c r="O139" i="6"/>
  <c r="H141" i="6" l="1"/>
  <c r="O140" i="6"/>
  <c r="O141" i="6" l="1"/>
  <c r="H142" i="6"/>
  <c r="H143" i="6" l="1"/>
  <c r="O142" i="6"/>
  <c r="H144" i="6" l="1"/>
  <c r="O143" i="6"/>
  <c r="H145" i="6" l="1"/>
  <c r="O144" i="6"/>
  <c r="H146" i="6" l="1"/>
  <c r="O145" i="6"/>
  <c r="H147" i="6" l="1"/>
  <c r="O146" i="6"/>
  <c r="H148" i="6" l="1"/>
  <c r="O147" i="6"/>
  <c r="H149" i="6" l="1"/>
  <c r="O148" i="6"/>
  <c r="O149" i="6" l="1"/>
  <c r="H150" i="6"/>
  <c r="H151" i="6" l="1"/>
  <c r="O150" i="6"/>
  <c r="H152" i="6" l="1"/>
  <c r="O151" i="6"/>
  <c r="H153" i="6" l="1"/>
  <c r="O152" i="6"/>
  <c r="H154" i="6" l="1"/>
  <c r="O153" i="6"/>
  <c r="H155" i="6" l="1"/>
  <c r="O154" i="6"/>
  <c r="H156" i="6" l="1"/>
  <c r="O155" i="6"/>
  <c r="H157" i="6" l="1"/>
  <c r="O156" i="6"/>
  <c r="O157" i="6" l="1"/>
  <c r="H158" i="6"/>
  <c r="H159" i="6" l="1"/>
  <c r="O158" i="6"/>
  <c r="H160" i="6" l="1"/>
  <c r="O159" i="6"/>
  <c r="H161" i="6" l="1"/>
  <c r="O160" i="6"/>
  <c r="H162" i="6" l="1"/>
  <c r="O161" i="6"/>
  <c r="H163" i="6" l="1"/>
  <c r="O162" i="6"/>
  <c r="H164" i="6" l="1"/>
  <c r="O163" i="6"/>
  <c r="H165" i="6" l="1"/>
  <c r="O164" i="6"/>
  <c r="O165" i="6" l="1"/>
  <c r="H166" i="6"/>
  <c r="H167" i="6" l="1"/>
  <c r="O166" i="6"/>
  <c r="H168" i="6" l="1"/>
  <c r="O167" i="6"/>
  <c r="H169" i="6" l="1"/>
  <c r="O168" i="6"/>
  <c r="H170" i="6" l="1"/>
  <c r="O169" i="6"/>
  <c r="H171" i="6" l="1"/>
  <c r="O170" i="6"/>
  <c r="H172" i="6" l="1"/>
  <c r="O171" i="6"/>
  <c r="H173" i="6" l="1"/>
  <c r="O172" i="6"/>
  <c r="O173" i="6" l="1"/>
  <c r="H174" i="6"/>
  <c r="H175" i="6" l="1"/>
  <c r="O174" i="6"/>
  <c r="H176" i="6" l="1"/>
  <c r="O175" i="6"/>
  <c r="H177" i="6" l="1"/>
  <c r="O176" i="6"/>
  <c r="H178" i="6" l="1"/>
  <c r="O177" i="6"/>
  <c r="H179" i="6" l="1"/>
  <c r="O178" i="6"/>
  <c r="H180" i="6" l="1"/>
  <c r="O179" i="6"/>
  <c r="H181" i="6" l="1"/>
  <c r="O180" i="6"/>
  <c r="O181" i="6" l="1"/>
  <c r="H182" i="6"/>
  <c r="H183" i="6" l="1"/>
  <c r="O182" i="6"/>
  <c r="H184" i="6" l="1"/>
  <c r="O183" i="6"/>
  <c r="H185" i="6" l="1"/>
  <c r="O184" i="6"/>
  <c r="H186" i="6" l="1"/>
  <c r="O185" i="6"/>
  <c r="H187" i="6" l="1"/>
  <c r="O186" i="6"/>
  <c r="H188" i="6" l="1"/>
  <c r="O187" i="6"/>
  <c r="H189" i="6" l="1"/>
  <c r="O188" i="6"/>
  <c r="O189" i="6" l="1"/>
  <c r="H190" i="6"/>
  <c r="H191" i="6" l="1"/>
  <c r="O190" i="6"/>
  <c r="H192" i="6" l="1"/>
  <c r="O191" i="6"/>
  <c r="H193" i="6" l="1"/>
  <c r="O192" i="6"/>
  <c r="H194" i="6" l="1"/>
  <c r="O193" i="6"/>
  <c r="H195" i="6" l="1"/>
  <c r="O194" i="6"/>
  <c r="H196" i="6" l="1"/>
  <c r="O195" i="6"/>
  <c r="H197" i="6" l="1"/>
  <c r="O196" i="6"/>
  <c r="O197" i="6" l="1"/>
  <c r="H198" i="6"/>
  <c r="H199" i="6" l="1"/>
  <c r="O198" i="6"/>
  <c r="H200" i="6" l="1"/>
  <c r="O199" i="6"/>
  <c r="H201" i="6" l="1"/>
  <c r="O200" i="6"/>
  <c r="H202" i="6" l="1"/>
  <c r="O201" i="6"/>
  <c r="H203" i="6" l="1"/>
  <c r="O202" i="6"/>
  <c r="H204" i="6" l="1"/>
  <c r="O203" i="6"/>
  <c r="H205" i="6" l="1"/>
  <c r="O204" i="6"/>
  <c r="O205" i="6" l="1"/>
  <c r="H206" i="6"/>
  <c r="H207" i="6" l="1"/>
  <c r="O206" i="6"/>
  <c r="H208" i="6" l="1"/>
  <c r="O207" i="6"/>
  <c r="H209" i="6" l="1"/>
  <c r="O208" i="6"/>
  <c r="H210" i="6" l="1"/>
  <c r="O209" i="6"/>
  <c r="H211" i="6" l="1"/>
  <c r="O210" i="6"/>
  <c r="H212" i="6" l="1"/>
  <c r="O211" i="6"/>
  <c r="H213" i="6" l="1"/>
  <c r="O212" i="6"/>
  <c r="O213" i="6" l="1"/>
  <c r="H214" i="6"/>
  <c r="H215" i="6" l="1"/>
  <c r="O214" i="6"/>
  <c r="H216" i="6" l="1"/>
  <c r="O216" i="6" s="1"/>
  <c r="O218" i="6" s="1"/>
  <c r="O21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tc={4CC18831-B4CF-4608-91A9-7C3E35E55035}</author>
    <author>tc={3D9964ED-41CD-4681-B057-39504DD43646}</author>
  </authors>
  <commentList>
    <comment ref="E37" authorId="0" shapeId="0" xr:uid="{00000000-0006-0000-0400-00000100000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</text>
    </comment>
    <comment ref="E43" authorId="1" shapeId="0" xr:uid="{00000000-0006-0000-0400-00000200000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<sst xmlns="http://schemas.openxmlformats.org/spreadsheetml/2006/main" count="2168" uniqueCount="108">
  <si>
    <t>Sa</t>
  </si>
  <si>
    <t>Di</t>
  </si>
  <si>
    <t>Semaine 9</t>
  </si>
  <si>
    <t>Semaine 10</t>
  </si>
  <si>
    <t>PN</t>
  </si>
  <si>
    <t>FIC</t>
  </si>
  <si>
    <t>Item</t>
  </si>
  <si>
    <t>Opération</t>
  </si>
  <si>
    <t>Charge MO</t>
  </si>
  <si>
    <t>RESSUAGE</t>
  </si>
  <si>
    <t>PLASMA</t>
  </si>
  <si>
    <t>JT15 - HT STATOR</t>
  </si>
  <si>
    <t>JT15 - SMED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</si>
  <si>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</si>
  <si>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</si>
  <si>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</si>
  <si>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</si>
  <si>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</si>
  <si>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</si>
  <si>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</si>
  <si>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</si>
  <si>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</si>
  <si>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</si>
  <si>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</si>
  <si>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</si>
  <si>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</si>
  <si>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</si>
  <si>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</si>
  <si>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</si>
  <si>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</si>
  <si>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</si>
  <si>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</si>
  <si>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</si>
  <si>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</si>
  <si>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 xml:space="preserve">PW100 - CIE 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</si>
  <si>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</si>
  <si>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</si>
  <si>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</si>
  <si>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</si>
  <si>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</si>
  <si>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</si>
  <si>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</si>
  <si>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</si>
  <si>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</si>
  <si>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</si>
  <si>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</si>
  <si>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</si>
  <si>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</si>
  <si>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</si>
  <si>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</si>
  <si>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</si>
  <si>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</si>
  <si>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</si>
  <si>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FA</t>
  </si>
  <si>
    <t>TAT</t>
  </si>
  <si>
    <t>Pièce Moteur</t>
  </si>
  <si>
    <t>TAT Nominal</t>
  </si>
  <si>
    <t xml:space="preserve">JT15 - CT A-27 /-28 </t>
  </si>
  <si>
    <t>Pièces</t>
  </si>
  <si>
    <t>Opérations</t>
  </si>
  <si>
    <t>A</t>
  </si>
  <si>
    <t>Usine</t>
  </si>
  <si>
    <t>SI(Plan!</t>
  </si>
  <si>
    <t>)</t>
  </si>
  <si>
    <t>+</t>
  </si>
  <si>
    <t>$</t>
  </si>
  <si>
    <t>H</t>
  </si>
  <si>
    <t>=$A2;Plan!</t>
  </si>
  <si>
    <t>SI(Plan!H$6=$A2;Plan!H$7)+SI(Plan!H$9=$A2;Plan!H$10)+SI(Plan!H$12=$A2;Plan!H$13)+SI(Plan!H$15=$A2;Plan!H$16)+SI(Plan!H$18=$A2;Plan!H$19)+SI(Plan!H$21=$A2;Plan!H$22)+SI(Plan!H$24=$A2;Plan!H$25)+SI(Plan!H$27=$A2;Plan!H$28)+SI(Plan!H$30=$A2;Plan!H$31)+SI(Plan!H$33=$A2;Plan!H$34)+SI(Plan!H$36=$A2;Plan!H$37)+SI(Plan!H$39=$A2;Plan!H$40)+SI(Plan!H$42=$A2;Plan!H$43)+SI(Plan!H$45=$A2;Plan!H$46)+SI(Plan!H$48=$A2;Plan!H$49)+SI(Plan!H$51=$A2;Plan!H$52)+SI(Plan!H$54=$A2;Plan!H$55)+SI(Plan!H$57=$A2;Plan!H$58)+SI(Plan!H$60=$A2;Plan!H$61)+SI(Plan!H$63=$A2;Plan!H$64)+SI(Plan!H$66=$A2;Plan!H$67)+SI(Plan!H$69=$A2;Plan!H$70)+SI(Plan!H$72=$A2;Plan!H$73)+SI(Plan!H$75=$A2;Plan!H$76)+SI(Plan!H$78=$A2;Plan!H$79)+SI(Plan!H$81=$A2;Plan!H$82)+SI(Plan!H$84=$A2;Plan!H$85)+SI(Plan!H$87=$A2;Plan!H$88)+SI(Plan!H$90=$A2;Plan!H$91)+SI(Plan!H$93=$A2;Plan!H$94)+SI(Plan!H$96=$A2;Plan!H$97)+SI(Plan!H$99=$A2;Plan!H$100)+SI(Plan!H$102=$A2;Plan!H$103)+SI(Plan!H$105=$A2;Plan!H$106)+SI(Plan!H$108=$A2;Plan!H$109)+SI(Plan!H$111=$A2;Plan!H$112)+SI(Plan!H$114=$A2;Plan!H$115)+SI(Plan!H$117=$A2;Plan!H$118)+SI(Plan!H$120=$A2;Plan!H$121)+SI(Plan!H$123=$A2;Plan!H$124)+SI(Plan!H$126=$A2;Plan!H$127)+SI(Plan!H$129=$A2;Plan!H$130)+SI(Plan!H$132=$A2;Plan!H$133)+SI(Plan!H$135=$A2;Plan!H$136)+SI(Plan!H$138=$A2;Plan!H$139)+SI(Plan!H$141=$A2;Plan!H$142)+SI(Plan!H$144=$A2;Plan!H$145)+SI(Plan!H$147=$A2;Plan!H$148)+SI(Plan!H$150=$A2;Plan!H$151)+SI(Plan!H$153=$A2;Plan!H$154)+SI(Plan!H$156=$A2;Plan!H$157)+SI(Plan!H$159=$A2;Plan!H$160)+SI(Plan!H$162=$A2;Plan!H$163)+SI(Plan!H$165=$A2;Plan!H$166)+SI(Plan!H$168=$A2;Plan!H$169)+SI(Plan!H$171=$A2;Plan!H$172)+SI(Plan!H$174=$A2;Plan!H$175)+SI(Plan!H$177=$A2;Plan!H$178)+SI(Plan!H$180=$A2;Plan!H$181)+SI(Plan!H$183=$A2;Plan!H$184)+SI(Plan!H$186=$A2;Plan!H$187)+SI(Plan!H$189=$A2;Plan!H$190)+SI(Plan!H$192=$A2;Plan!H$193)+SI(Plan!H$195=$A2;Plan!H$196)+SI(Plan!H$198=$A2;Plan!H$199)+SI(Plan!H$201=$A2;Plan!H$202)+SI(Plan!H$204=$A2;Plan!H$205)+SI(Plan!H$207=$A2;Plan!H$208)+SI(Plan!H$210=$A2;Plan!H$211)+SI(Plan!H$213=$A2;Plan!H$214)+SI(Plan!H$216=$A2;Plan!H$217)+SI(Plan!H$219=$A2;Plan!H$220)+SI(Plan!H$222=$A2;Plan!H$223)+SI(Plan!H$225=$A2;Plan!H$226)+SI(Plan!H$228=$A2;Plan!H$229)+SI(Plan!H$231=$A2;Plan!H$232)+SI(Plan!H$234=$A2;Plan!H$235)+SI(Plan!H$237=$A2;Plan!H$238)+SI(Plan!H$240=$A2;Plan!H$241)+SI(Plan!H$243=$A2;Plan!H$244)+SI(Plan!H$246=$A2;Plan!H$247)+SI(Plan!H$249=$A2;Plan!H$250)+SI(Plan!H$252=$A2;Plan!H$253)+SI(Plan!H$255=$A2;Plan!H$256)+SI(Plan!H$258=$A2;Plan!H$259)+SI(Plan!H$261=$A2;Plan!H$262)+SI(Plan!H$264=$A2;Plan!H$265)+SI(Plan!H$267=$A2;Plan!H$268)+SI(Plan!H$270=$A2;Plan!H$271)+SI(Plan!H$273=$A2;Plan!H$274)+SI(Plan!H$276=$A2;Plan!H$277)+SI(Plan!H$279=$A2;Plan!H$280)+SI(Plan!H$282=$A2;Plan!H$283)+SI(Plan!H$285=$A2;Plan!H$286)+SI(Plan!H$288=$A2;Plan!H$289)+SI(Plan!H$291=$A2;Plan!H$292)+SI(Plan!H$294=$A2;Plan!H$295)+SI(Plan!H$297=$A2;Plan!H$298)+SI(Plan!H$300=$A2;Plan!H$301)+SI(Plan!H$303=$A2;Plan!H$304)+SI(Plan!H$306=$A2;Plan!H$307)+SI(Plan!H$309=$A2;Plan!H$310)+SI(Plan!H$312=$A2;Plan!H$313)+SI(Plan!H$315=$A2;Plan!H$316)+SI(Plan!H$318=$A2;Plan!H$319)+SI(Plan!H$321=$A2;Plan!H$322)+SI(Plan!H$324=$A2;Plan!H$325)+SI(Plan!H$327=$A2;Plan!H$328)+SI(Plan!H$330=$A2;Plan!H$331)+SI(Plan!H$333=$A2;Plan!H$334)+SI(Plan!H$336=$A2;Plan!H$337)+SI(Plan!H$339=$A2;Plan!H$340)+SI(Plan!H$342=$A2;Plan!H$343)+SI(Plan!H$345=$A2;Plan!H$346)+SI(Plan!H$348=$A2;Plan!H$349)+SI(Plan!H$351=$A2;Plan!H$352)+SI(Plan!H$354=$A2;Plan!H$355)+SI(Plan!H$357=$A2;Plan!H$358)+SI(Plan!H$360=$A2;Plan!H$361)+SI(Plan!H$363=$A2;Plan!H$364)+SI(Plan!H$366=$A2;Plan!H$367)+SI(Plan!H$369=$A2;Plan!H$370)+SI(Plan!H$372=$A2;Plan!H$373)+SI(Plan!H$375=$A2;Plan!H$376)+SI(Plan!H$378=$A2;Plan!H$379)+SI(Plan!H$381=$A2;Plan!H$382)+SI(Plan!H$384=$A2;Plan!H$385)+SI(Plan!H$387=$A2;Plan!H$388)+SI(Plan!H$390=$A2;Plan!H$391)+SI(Plan!H$393=$A2;Plan!H$394)+SI(Plan!H$396=$A2;Plan!H$397)+SI(Plan!H$399=$A2;Plan!H$400)+SI(Plan!H$402=$A2;Plan!H$403)+SI(Plan!H$405=$A2;Plan!H$406)+SI(Plan!H$408=$A2;Plan!H$409)+SI(Plan!H$411=$A2;Plan!H$412)+SI(Plan!H$414=$A2;Plan!H$415)+SI(Plan!H$417=$A2;Plan!H$418)+SI(Plan!H$420=$A2;Plan!H$421)+SI(Plan!H$423=$A2;Plan!H$424)+SI(Plan!H$426=$A2;Plan!H$427)+SI(Plan!H$429=$A2;Plan!H$430)+SI(Plan!H$432=$A2;Plan!H$433)+SI(Plan!H$435=$A2;Plan!H$436)+SI(Plan!H$438=$A2;Plan!H$439)+SI(Plan!H$441=$A2;Plan!H$442)+SI(Plan!H$444=$A2;Plan!H$445)+SI(Plan!H$447=$A2;Plan!H$448)+SI(Plan!H$450=$A2;Plan!H$451)+SI(Plan!H$453=$A2;Plan!H$454)+SI(Plan!H$456=$A2;Plan!H$457)+SI(Plan!H$459=$A2;Plan!H$460)+SI(Plan!H$462=$A2;Plan!H$463)+SI(Plan!H$465=$A2;Plan!H$466)+SI(Plan!H$468=$A2;Plan!H$469)+SI(Plan!H$471=$A2;Plan!H$472)+SI(Plan!H$474=$A2;Plan!H$475)+SI(Plan!H$477=$A2;Plan!H$478)+SI(Plan!H$480=$A2;Plan!H$481)+SI(Plan!H$483=$A2;Plan!H$484)+SI(Plan!H$486=$A2;Plan!H$487)+SI(Plan!H$489=$A2;Plan!H$490)+SI(Plan!H$492=$A2;Plan!H$493)+SI(Plan!H$495=$A2;Plan!H$496)+SI(Plan!H$498=$A2;Plan!H$499)+SI(Plan!H$501=$A2;Plan!H$502)+SI(Plan!H$504=$A2;Plan!H$505)+SI(Plan!H$507=$A2;Plan!H$508)+SI(Plan!H$510=$A2;Plan!H$511)+SI(Plan!H$513=$A2;Plan!H$514)+SI(Plan!H$516=$A2;Plan!H$517)+SI(Plan!H$519=$A2;Plan!H$520)+SI(Plan!H$522=$A2;Plan!H$523)+SI(Plan!H$525=$A2;Plan!H$526)+SI(Plan!H$528=$A2;Plan!H$529)+SI(Plan!H$531=$A2;Plan!H$532)+SI(Plan!H$534=$A2;Plan!H$535)+SI(Plan!H$537=$A2;Plan!H$538)+SI(Plan!H$540=$A2;Plan!H$541)+SI(Plan!H$543=$A2;Plan!H$544)+SI(Plan!H$546=$A2;Plan!H$547)+SI(Plan!H$549=$A2;Plan!H$550)+SI(Plan!H$552=$A2;Plan!H$553)+SI(Plan!H$555=$A2;Plan!H$556)+SI(Plan!H$558=$A2;Plan!H$559)+SI(Plan!H$561=$A2;Plan!H$562)+SI(Plan!H$564=$A2;Plan!H$565)+SI(Plan!H$567=$A2;Plan!H$568)+SI(Plan!H$570=$A2;Plan!H$571)+SI(Plan!H$573=$A2;Plan!H$574)+SI(Plan!H$576=$A2;Plan!H$577)+SI(Plan!H$579=$A2;Plan!H$580)+SI(Plan!H$582=$A2;Plan!H$583)+SI(Plan!H$585=$A2;Plan!H$586)+SI(Plan!H$588=$A2;Plan!H$589)+SI(Plan!H$591=$A2;Plan!H$592)+SI(Plan!H$594=$A2;Plan!H$595)+SI(Plan!H$597=$A2;Plan!H$598)+SI(Plan!H$600=$A2;Plan!H$601)+SI(Plan!H$603=$A2;Plan!H$604)+SI(Plan!H$606=$A2;Plan!H$607)+SI(Plan!H$609=$A2;Plan!H$610)+SI(Plan!H$612=$A2;Plan!H$613)+SI(Plan!H$615=$A2;Plan!H$616)+SI(Plan!H$618=$A2;Plan!H$619)+SI(Plan!H$621=$A2;Plan!H$622)+SI(Plan!H$624=$A2;Plan!H$625)+SI(Plan!H$627=$A2;Plan!H$628)+SI(Plan!H$630=$A2;Plan!H$631)+SI(Plan!H$633=$A2;Plan!H$634)</t>
  </si>
  <si>
    <t>TAT Réél</t>
  </si>
  <si>
    <t>DECAPAGE</t>
  </si>
  <si>
    <t>LANCEMENT ST.</t>
  </si>
  <si>
    <t>DEPOT ST.</t>
  </si>
  <si>
    <t>MEULAGE ST.</t>
  </si>
  <si>
    <t>USINAGE ST.</t>
  </si>
  <si>
    <t>FINAL ST.</t>
  </si>
  <si>
    <t>FOUR VIDE</t>
  </si>
  <si>
    <t>FOUR CHR.</t>
  </si>
  <si>
    <t>Moteur</t>
  </si>
  <si>
    <t>Commentaire</t>
  </si>
  <si>
    <t>TAT Nom.</t>
  </si>
  <si>
    <t>Début</t>
  </si>
  <si>
    <t>CT PT6 base colbalt</t>
  </si>
  <si>
    <t>Nettoyage Vide</t>
  </si>
  <si>
    <t>A7</t>
  </si>
  <si>
    <t>CIE</t>
  </si>
  <si>
    <t>CT 206</t>
  </si>
  <si>
    <t>PT 206</t>
  </si>
  <si>
    <t>Standard sans FOUR CHR.
TAT 24jrs en 1/8h</t>
  </si>
  <si>
    <t>Standard sans FOUR CHR.
TAT 30 jrs en 1/8h</t>
  </si>
  <si>
    <t>CT PT6</t>
  </si>
  <si>
    <t>A6</t>
  </si>
  <si>
    <t>PT PT6</t>
  </si>
  <si>
    <t>PT 901</t>
  </si>
  <si>
    <t>A5 Ph 0</t>
  </si>
  <si>
    <t>A5 Ph 2</t>
  </si>
  <si>
    <t>APRS</t>
  </si>
  <si>
    <t>Client</t>
  </si>
  <si>
    <t>VSH</t>
  </si>
  <si>
    <t>Fin</t>
  </si>
  <si>
    <t>3ème Délai</t>
  </si>
  <si>
    <t>SECA</t>
  </si>
  <si>
    <t xml:space="preserve">Matin </t>
  </si>
  <si>
    <t>Après-midi</t>
  </si>
  <si>
    <t>Dépôt: deux vacations</t>
  </si>
  <si>
    <t>four vide: trois vzcations</t>
  </si>
  <si>
    <t>décapage : 3 vacations</t>
  </si>
  <si>
    <t>Liste FA 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</si>
</sst>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;\-0;;@"/>
    <numFmt numFmtId="166" formatCode="d/m;@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rgb="FFFF0000"/>
      <name val="Calibri"/>
      <family val="2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theme="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textRotation="90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textRotation="90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7" xfId="0" applyNumberFormat="1" applyFon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18" xfId="0" applyNumberFormat="1" applyFont="1" applyFill="1" applyBorder="1" applyAlignment="1">
      <alignment horizontal="center" vertical="center"/>
    </xf>
    <xf numFmtId="164" fontId="5" fillId="0" borderId="19" xfId="0" applyNumberFormat="1" applyFont="1" applyFill="1" applyBorder="1" applyAlignment="1">
      <alignment horizontal="center" vertical="center"/>
    </xf>
    <xf numFmtId="164" fontId="5" fillId="0" borderId="20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2" fontId="5" fillId="0" borderId="12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0" xfId="0" applyBorder="1" applyAlignment="1">
      <alignment horizontal="center"/>
    </xf>
    <xf numFmtId="0" fontId="0" fillId="0" borderId="0" xfId="0" quotePrefix="1"/>
    <xf numFmtId="0" fontId="0" fillId="0" borderId="6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9" fillId="2" borderId="0" xfId="0" applyFont="1" applyFill="1" applyAlignment="1" applyProtection="1">
      <alignment horizontal="center"/>
      <protection hidden="1"/>
    </xf>
    <xf numFmtId="0" fontId="8" fillId="0" borderId="2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8" fillId="0" borderId="2" xfId="0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8" fillId="0" borderId="22" xfId="0" applyFont="1" applyFill="1" applyBorder="1" applyAlignment="1" applyProtection="1">
      <alignment horizontal="center" vertical="center"/>
      <protection hidden="1"/>
    </xf>
    <xf numFmtId="0" fontId="8" fillId="0" borderId="15" xfId="0" applyFont="1" applyFill="1" applyBorder="1" applyAlignment="1" applyProtection="1">
      <alignment horizontal="center" vertical="center"/>
      <protection hidden="1"/>
    </xf>
    <xf numFmtId="0" fontId="8" fillId="0" borderId="17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65" fontId="0" fillId="0" borderId="9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  <protection locked="0"/>
    </xf>
    <xf numFmtId="0" fontId="2" fillId="0" borderId="0" xfId="0" applyFont="1" applyFill="1" applyAlignment="1"/>
    <xf numFmtId="0" fontId="2" fillId="0" borderId="0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65" fontId="2" fillId="0" borderId="8" xfId="0" applyNumberFormat="1" applyFont="1" applyBorder="1" applyAlignment="1" applyProtection="1">
      <alignment horizontal="center" vertical="center"/>
    </xf>
    <xf numFmtId="165" fontId="0" fillId="0" borderId="10" xfId="0" applyNumberFormat="1" applyBorder="1" applyAlignment="1" applyProtection="1">
      <alignment horizontal="center" vertical="center" textRotation="90"/>
    </xf>
    <xf numFmtId="165" fontId="0" fillId="0" borderId="8" xfId="0" applyNumberFormat="1" applyBorder="1" applyAlignment="1" applyProtection="1">
      <alignment horizontal="center" vertical="center"/>
    </xf>
    <xf numFmtId="165" fontId="2" fillId="0" borderId="10" xfId="0" applyNumberFormat="1" applyFont="1" applyBorder="1" applyAlignment="1" applyProtection="1">
      <alignment horizontal="center" vertical="center"/>
    </xf>
    <xf numFmtId="165" fontId="2" fillId="0" borderId="9" xfId="0" applyNumberFormat="1" applyFont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/>
    </xf>
    <xf numFmtId="165" fontId="0" fillId="3" borderId="6" xfId="0" applyNumberFormat="1" applyFill="1" applyBorder="1" applyAlignment="1" applyProtection="1">
      <alignment horizontal="center"/>
    </xf>
    <xf numFmtId="165" fontId="0" fillId="0" borderId="4" xfId="0" applyNumberFormat="1" applyBorder="1" applyAlignment="1" applyProtection="1">
      <alignment horizontal="center"/>
    </xf>
    <xf numFmtId="0" fontId="7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 textRotation="90"/>
    </xf>
    <xf numFmtId="0" fontId="4" fillId="0" borderId="0" xfId="0" applyFont="1" applyBorder="1" applyAlignment="1">
      <alignment horizontal="center" vertical="center"/>
    </xf>
    <xf numFmtId="14" fontId="2" fillId="0" borderId="8" xfId="0" applyNumberFormat="1" applyFont="1" applyBorder="1" applyAlignment="1" applyProtection="1">
      <alignment horizontal="center"/>
    </xf>
    <xf numFmtId="14" fontId="2" fillId="0" borderId="10" xfId="0" applyNumberFormat="1" applyFont="1" applyBorder="1" applyAlignment="1" applyProtection="1">
      <alignment horizontal="center" vertical="center"/>
    </xf>
    <xf numFmtId="14" fontId="2" fillId="0" borderId="9" xfId="0" applyNumberFormat="1" applyFont="1" applyBorder="1" applyAlignment="1" applyProtection="1">
      <alignment horizontal="center" vertical="center"/>
    </xf>
    <xf numFmtId="14" fontId="2" fillId="0" borderId="0" xfId="0" applyNumberFormat="1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3" xfId="0" applyBorder="1"/>
    <xf numFmtId="0" fontId="4" fillId="0" borderId="7" xfId="0" applyFont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 textRotation="90"/>
    </xf>
    <xf numFmtId="0" fontId="10" fillId="2" borderId="3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/>
    </xf>
    <xf numFmtId="164" fontId="11" fillId="4" borderId="1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1" fillId="4" borderId="12" xfId="0" applyNumberFormat="1" applyFont="1" applyFill="1" applyBorder="1" applyAlignment="1">
      <alignment horizontal="center" vertical="center"/>
    </xf>
    <xf numFmtId="164" fontId="5" fillId="4" borderId="18" xfId="0" applyNumberFormat="1" applyFont="1" applyFill="1" applyBorder="1" applyAlignment="1">
      <alignment horizontal="center" vertical="center"/>
    </xf>
    <xf numFmtId="164" fontId="11" fillId="4" borderId="18" xfId="0" applyNumberFormat="1" applyFont="1" applyFill="1" applyBorder="1" applyAlignment="1">
      <alignment horizontal="center" vertical="center"/>
    </xf>
    <xf numFmtId="164" fontId="11" fillId="4" borderId="13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11" fillId="4" borderId="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1" fillId="4" borderId="7" xfId="0" applyNumberFormat="1" applyFont="1" applyFill="1" applyBorder="1" applyAlignment="1">
      <alignment horizontal="center" vertical="center"/>
    </xf>
    <xf numFmtId="165" fontId="0" fillId="0" borderId="3" xfId="0" applyNumberFormat="1" applyFill="1" applyBorder="1" applyAlignment="1" applyProtection="1">
      <alignment horizontal="center" textRotation="90"/>
    </xf>
    <xf numFmtId="165" fontId="0" fillId="0" borderId="6" xfId="0" applyNumberFormat="1" applyFill="1" applyBorder="1" applyAlignment="1" applyProtection="1">
      <alignment horizontal="center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" fontId="2" fillId="0" borderId="6" xfId="0" applyNumberFormat="1" applyFont="1" applyBorder="1" applyAlignment="1" applyProtection="1">
      <alignment horizontal="center" vertical="center"/>
    </xf>
    <xf numFmtId="0" fontId="0" fillId="0" borderId="0" xfId="0" applyFill="1" applyBorder="1" applyAlignment="1"/>
    <xf numFmtId="0" fontId="1" fillId="0" borderId="8" xfId="0" applyFont="1" applyBorder="1" applyAlignment="1" applyProtection="1">
      <alignment horizontal="center"/>
    </xf>
    <xf numFmtId="165" fontId="0" fillId="0" borderId="23" xfId="0" applyNumberFormat="1" applyFill="1" applyBorder="1" applyAlignment="1" applyProtection="1">
      <alignment horizontal="center" textRotation="90"/>
    </xf>
    <xf numFmtId="165" fontId="0" fillId="0" borderId="24" xfId="0" applyNumberForma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  <protection locked="0"/>
    </xf>
    <xf numFmtId="14" fontId="0" fillId="3" borderId="26" xfId="0" applyNumberFormat="1" applyFill="1" applyBorder="1" applyAlignment="1" applyProtection="1">
      <alignment horizontal="center" textRotation="90"/>
    </xf>
    <xf numFmtId="14" fontId="0" fillId="0" borderId="12" xfId="0" applyNumberFormat="1" applyFill="1" applyBorder="1" applyAlignment="1" applyProtection="1">
      <alignment horizontal="center" textRotation="90"/>
    </xf>
    <xf numFmtId="14" fontId="0" fillId="3" borderId="12" xfId="0" applyNumberFormat="1" applyFill="1" applyBorder="1" applyAlignment="1" applyProtection="1">
      <alignment horizontal="center" textRotation="90"/>
    </xf>
    <xf numFmtId="165" fontId="0" fillId="3" borderId="3" xfId="0" applyNumberFormat="1" applyFill="1" applyBorder="1" applyAlignment="1" applyProtection="1">
      <alignment horizontal="center"/>
    </xf>
    <xf numFmtId="14" fontId="0" fillId="0" borderId="27" xfId="0" applyNumberFormat="1" applyFill="1" applyBorder="1" applyAlignment="1" applyProtection="1">
      <alignment horizontal="center" textRotation="90"/>
    </xf>
    <xf numFmtId="0" fontId="0" fillId="3" borderId="30" xfId="0" applyFill="1" applyBorder="1" applyAlignment="1" applyProtection="1">
      <alignment horizontal="center"/>
    </xf>
    <xf numFmtId="0" fontId="0" fillId="3" borderId="31" xfId="0" applyFill="1" applyBorder="1" applyAlignment="1" applyProtection="1">
      <alignment horizontal="center"/>
    </xf>
    <xf numFmtId="0" fontId="0" fillId="3" borderId="32" xfId="0" applyFill="1" applyBorder="1" applyAlignment="1" applyProtection="1">
      <alignment horizontal="center"/>
    </xf>
    <xf numFmtId="165" fontId="0" fillId="0" borderId="3" xfId="0" applyNumberFormat="1" applyFill="1" applyBorder="1" applyAlignment="1" applyProtection="1">
      <alignment horizontal="center"/>
    </xf>
    <xf numFmtId="0" fontId="0" fillId="0" borderId="14" xfId="0" applyBorder="1"/>
    <xf numFmtId="165" fontId="0" fillId="3" borderId="14" xfId="0" applyNumberFormat="1" applyFill="1" applyBorder="1" applyAlignment="1" applyProtection="1">
      <alignment horizontal="center"/>
    </xf>
    <xf numFmtId="165" fontId="0" fillId="3" borderId="23" xfId="0" applyNumberFormat="1" applyFill="1" applyBorder="1" applyAlignment="1" applyProtection="1">
      <alignment horizontal="center"/>
    </xf>
    <xf numFmtId="165" fontId="0" fillId="0" borderId="11" xfId="0" applyNumberFormat="1" applyFill="1" applyBorder="1" applyAlignment="1" applyProtection="1">
      <alignment horizontal="center"/>
    </xf>
    <xf numFmtId="165" fontId="0" fillId="0" borderId="14" xfId="0" applyNumberFormat="1" applyFill="1" applyBorder="1" applyAlignment="1" applyProtection="1">
      <alignment horizontal="center" textRotation="90"/>
    </xf>
    <xf numFmtId="165" fontId="0" fillId="0" borderId="33" xfId="0" applyNumberFormat="1" applyFill="1" applyBorder="1" applyAlignment="1" applyProtection="1">
      <alignment horizontal="center" textRotation="90"/>
    </xf>
    <xf numFmtId="0" fontId="0" fillId="0" borderId="23" xfId="0" applyBorder="1"/>
    <xf numFmtId="166" fontId="13" fillId="3" borderId="24" xfId="0" applyNumberFormat="1" applyFont="1" applyFill="1" applyBorder="1" applyAlignment="1" applyProtection="1">
      <alignment horizontal="center"/>
    </xf>
    <xf numFmtId="166" fontId="13" fillId="0" borderId="3" xfId="0" applyNumberFormat="1" applyFont="1" applyFill="1" applyBorder="1" applyAlignment="1" applyProtection="1">
      <alignment horizontal="center"/>
    </xf>
    <xf numFmtId="166" fontId="13" fillId="3" borderId="11" xfId="0" applyNumberFormat="1" applyFont="1" applyFill="1" applyBorder="1" applyAlignment="1" applyProtection="1">
      <alignment horizontal="center"/>
    </xf>
    <xf numFmtId="166" fontId="13" fillId="3" borderId="3" xfId="0" applyNumberFormat="1" applyFont="1" applyFill="1" applyBorder="1" applyAlignment="1" applyProtection="1">
      <alignment horizontal="center"/>
    </xf>
    <xf numFmtId="166" fontId="13" fillId="3" borderId="14" xfId="0" applyNumberFormat="1" applyFont="1" applyFill="1" applyBorder="1" applyAlignment="1" applyProtection="1">
      <alignment horizontal="center"/>
    </xf>
    <xf numFmtId="166" fontId="13" fillId="3" borderId="4" xfId="0" applyNumberFormat="1" applyFont="1" applyFill="1" applyBorder="1" applyAlignment="1" applyProtection="1">
      <alignment horizontal="center"/>
    </xf>
    <xf numFmtId="166" fontId="13" fillId="0" borderId="6" xfId="0" applyNumberFormat="1" applyFont="1" applyFill="1" applyBorder="1" applyAlignment="1" applyProtection="1">
      <alignment horizontal="center"/>
    </xf>
    <xf numFmtId="166" fontId="13" fillId="0" borderId="16" xfId="0" applyNumberFormat="1" applyFont="1" applyFill="1" applyBorder="1" applyAlignment="1" applyProtection="1">
      <alignment horizontal="center"/>
    </xf>
    <xf numFmtId="0" fontId="4" fillId="0" borderId="3" xfId="0" applyFont="1" applyBorder="1" applyAlignment="1">
      <alignment horizontal="center"/>
    </xf>
    <xf numFmtId="0" fontId="0" fillId="0" borderId="3" xfId="0" applyBorder="1" applyAlignment="1">
      <alignment vertical="center" textRotation="90" wrapText="1"/>
    </xf>
    <xf numFmtId="165" fontId="0" fillId="0" borderId="25" xfId="0" applyNumberFormat="1" applyFill="1" applyBorder="1" applyAlignment="1" applyProtection="1">
      <alignment horizontal="center" vertical="center"/>
      <protection locked="0"/>
    </xf>
    <xf numFmtId="165" fontId="0" fillId="0" borderId="19" xfId="0" applyNumberFormat="1" applyFill="1" applyBorder="1" applyAlignment="1" applyProtection="1">
      <alignment horizontal="center" vertical="center"/>
      <protection locked="0"/>
    </xf>
    <xf numFmtId="165" fontId="0" fillId="4" borderId="25" xfId="0" applyNumberFormat="1" applyFill="1" applyBorder="1" applyAlignment="1" applyProtection="1">
      <alignment horizontal="center" vertical="center"/>
      <protection locked="0"/>
    </xf>
    <xf numFmtId="165" fontId="0" fillId="4" borderId="19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9" fillId="2" borderId="5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587"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 xr9:uid="{00000000-0011-0000-FFFF-FFFF00000000}">
      <tableStyleElement type="firstRowStripe" dxfId="586"/>
    </tableStyle>
  </tableStyles>
  <colors>
    <mruColors>
      <color rgb="FF9900FF"/>
      <color rgb="FF00FFFF"/>
      <color rgb="FFFF7C80"/>
      <color rgb="FFFF00FF"/>
      <color rgb="FF96FFFE"/>
      <color rgb="FFFF9900"/>
      <color rgb="FFEF9C29"/>
      <color rgb="FF00FF99"/>
      <color rgb="FFCC99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1904DBCC-52DF-41A7-B52A-D315D9C3BACC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1904DBCC-52DF-41A7-B52A-D315D9C3BACC}" id="{4CC18831-B4CF-4608-91A9-7C3E35E55035}">
    <text>Depot+nid d'abeille+capi</text>
  </threadedComment>
  <threadedComment ref="E43" dT="2020-10-05T10:05:33.94" personId="{1904DBCC-52DF-41A7-B52A-D315D9C3BACC}" id="{3D9964ED-41CD-4681-B057-39504DD43646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WRD12"/>
  <sheetViews>
    <sheetView tabSelected="1" zoomScale="60" zoomScaleNormal="60" workbookViewId="0">
      <pane xSplit="7" topLeftCell="H1" activePane="topRight" state="frozen"/>
      <selection pane="topRight" activeCell="C21" sqref="C21"/>
    </sheetView>
  </sheetViews>
  <sheetFormatPr baseColWidth="10" defaultRowHeight="15.75" x14ac:dyDescent="0.25"/>
  <cols>
    <col min="1" max="1" width="11.625" style="90" bestFit="1" customWidth="1"/>
    <col min="2" max="2" width="10.625" style="32" customWidth="1"/>
    <col min="3" max="3" width="7.5" style="32" bestFit="1" customWidth="1"/>
    <col min="4" max="4" width="17" style="32" bestFit="1" customWidth="1"/>
    <col min="5" max="5" width="8.625" style="32" bestFit="1" customWidth="1"/>
    <col min="6" max="6" width="10.375" style="68" bestFit="1" customWidth="1"/>
    <col min="7" max="7" width="10.375" style="48" customWidth="1"/>
    <col min="8" max="8" width="10.125" style="32" bestFit="1" customWidth="1"/>
    <col min="9" max="9" width="4.25" style="96" bestFit="1" customWidth="1"/>
    <col min="10" max="10" width="4.625" style="90" customWidth="1"/>
    <col min="11" max="11" width="4.25" style="96" bestFit="1" customWidth="1"/>
    <col min="12" max="12" width="4.625" style="90" bestFit="1" customWidth="1"/>
    <col min="13" max="13" width="4.25" style="96" bestFit="1" customWidth="1"/>
    <col min="14" max="14" width="4.625" style="90" bestFit="1" customWidth="1"/>
    <col min="15" max="15" width="4.25" style="96" bestFit="1" customWidth="1"/>
    <col min="16" max="16" width="4.625" style="32" bestFit="1" customWidth="1"/>
    <col min="17" max="17" width="4.25" style="96" bestFit="1" customWidth="1"/>
    <col min="18" max="18" width="4.625" style="32" bestFit="1" customWidth="1"/>
    <col min="19" max="19" width="3.75" style="32" bestFit="1" customWidth="1"/>
    <col min="20" max="20" width="4" style="32" bestFit="1" customWidth="1"/>
    <col min="21" max="21" width="4.25" bestFit="1" customWidth="1"/>
    <col min="22" max="22" width="4.625" bestFit="1" customWidth="1"/>
    <col min="23" max="23" width="4.25" bestFit="1" customWidth="1"/>
    <col min="24" max="24" width="4.625" bestFit="1" customWidth="1"/>
    <col min="25" max="25" width="4.25" bestFit="1" customWidth="1"/>
    <col min="26" max="26" width="4.625" bestFit="1" customWidth="1"/>
    <col min="27" max="27" width="4.25" bestFit="1" customWidth="1"/>
    <col min="28" max="28" width="4.625" bestFit="1" customWidth="1"/>
    <col min="29" max="29" width="4.25" bestFit="1" customWidth="1"/>
    <col min="30" max="32" width="4.625" bestFit="1" customWidth="1"/>
    <col min="33" max="33" width="4.25" bestFit="1" customWidth="1"/>
    <col min="34" max="34" width="4.625" bestFit="1" customWidth="1"/>
    <col min="35" max="35" width="4.25" bestFit="1" customWidth="1"/>
    <col min="36" max="36" width="4.625" bestFit="1" customWidth="1"/>
    <col min="37" max="37" width="4.25" bestFit="1" customWidth="1"/>
    <col min="38" max="38" width="4.625" bestFit="1" customWidth="1"/>
    <col min="39" max="39" width="4.25" bestFit="1" customWidth="1"/>
    <col min="40" max="40" width="4.625" bestFit="1" customWidth="1"/>
    <col min="41" max="41" width="4.25" bestFit="1" customWidth="1"/>
    <col min="42" max="44" width="4.625" bestFit="1" customWidth="1"/>
  </cols>
  <sheetData>
    <row r="1" spans="1:44 16020:16020" s="28" customFormat="1" ht="15.6" customHeight="1" thickBot="1" x14ac:dyDescent="0.3">
      <c r="A1" s="127"/>
      <c r="B1" s="127"/>
      <c r="C1" s="127"/>
      <c r="D1" s="127"/>
      <c r="E1" s="127"/>
      <c r="F1" s="127"/>
      <c r="G1" s="27"/>
      <c r="H1" s="92" t="str">
        <f>ADDRESS(7,109)</f>
        <v>$DE$7</v>
      </c>
      <c r="I1" s="129" t="s">
        <v>2</v>
      </c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1"/>
      <c r="U1" s="129" t="s">
        <v>3</v>
      </c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1"/>
      <c r="AG1" s="129" t="s">
        <v>3</v>
      </c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1"/>
      <c r="WRD1" s="61" t="s">
        <v>100</v>
      </c>
    </row>
    <row r="2" spans="1:44 16020:16020" ht="57.75" x14ac:dyDescent="0.25">
      <c r="A2" s="128"/>
      <c r="B2" s="128"/>
      <c r="C2" s="128"/>
      <c r="D2" s="128"/>
      <c r="E2" s="128"/>
      <c r="F2" s="128"/>
      <c r="G2" s="47"/>
      <c r="H2" s="27"/>
      <c r="I2" s="97" t="s">
        <v>102</v>
      </c>
      <c r="J2" s="98" t="s">
        <v>103</v>
      </c>
      <c r="K2" s="99" t="s">
        <v>102</v>
      </c>
      <c r="L2" s="98" t="s">
        <v>103</v>
      </c>
      <c r="M2" s="99" t="s">
        <v>102</v>
      </c>
      <c r="N2" s="98" t="s">
        <v>103</v>
      </c>
      <c r="O2" s="99" t="s">
        <v>102</v>
      </c>
      <c r="P2" s="98" t="s">
        <v>103</v>
      </c>
      <c r="Q2" s="99" t="s">
        <v>102</v>
      </c>
      <c r="R2" s="101" t="s">
        <v>103</v>
      </c>
      <c r="S2" s="102" t="s">
        <v>0</v>
      </c>
      <c r="T2" s="104" t="s">
        <v>1</v>
      </c>
      <c r="U2" s="97" t="s">
        <v>102</v>
      </c>
      <c r="V2" s="98" t="s">
        <v>103</v>
      </c>
      <c r="W2" s="99" t="s">
        <v>102</v>
      </c>
      <c r="X2" s="98" t="s">
        <v>103</v>
      </c>
      <c r="Y2" s="99" t="s">
        <v>102</v>
      </c>
      <c r="Z2" s="98" t="s">
        <v>103</v>
      </c>
      <c r="AA2" s="99" t="s">
        <v>102</v>
      </c>
      <c r="AB2" s="98" t="s">
        <v>103</v>
      </c>
      <c r="AC2" s="99" t="s">
        <v>102</v>
      </c>
      <c r="AD2" s="98" t="s">
        <v>103</v>
      </c>
      <c r="AE2" s="102" t="s">
        <v>0</v>
      </c>
      <c r="AF2" s="103" t="s">
        <v>1</v>
      </c>
      <c r="AG2" s="97" t="s">
        <v>102</v>
      </c>
      <c r="AH2" s="98" t="s">
        <v>103</v>
      </c>
      <c r="AI2" s="99" t="s">
        <v>102</v>
      </c>
      <c r="AJ2" s="98" t="s">
        <v>103</v>
      </c>
      <c r="AK2" s="99" t="s">
        <v>102</v>
      </c>
      <c r="AL2" s="98" t="s">
        <v>103</v>
      </c>
      <c r="AM2" s="99" t="s">
        <v>102</v>
      </c>
      <c r="AN2" s="98" t="s">
        <v>103</v>
      </c>
      <c r="AO2" s="99" t="s">
        <v>102</v>
      </c>
      <c r="AP2" s="98" t="s">
        <v>103</v>
      </c>
      <c r="AQ2" s="102" t="s">
        <v>0</v>
      </c>
      <c r="AR2" s="103" t="s">
        <v>1</v>
      </c>
    </row>
    <row r="3" spans="1:44 16020:16020" ht="16.5" thickBot="1" x14ac:dyDescent="0.3">
      <c r="A3" s="89" t="s">
        <v>53</v>
      </c>
      <c r="B3" s="46" t="s">
        <v>97</v>
      </c>
      <c r="C3" s="46" t="s">
        <v>4</v>
      </c>
      <c r="D3" s="30" t="s">
        <v>55</v>
      </c>
      <c r="E3" s="31" t="s">
        <v>80</v>
      </c>
      <c r="F3" s="65" t="s">
        <v>81</v>
      </c>
      <c r="G3" s="93" t="s">
        <v>99</v>
      </c>
      <c r="H3" s="31" t="s">
        <v>6</v>
      </c>
      <c r="I3" s="113">
        <v>44256</v>
      </c>
      <c r="J3" s="114">
        <v>44256</v>
      </c>
      <c r="K3" s="115">
        <v>44257</v>
      </c>
      <c r="L3" s="114">
        <v>44257</v>
      </c>
      <c r="M3" s="115">
        <v>44258</v>
      </c>
      <c r="N3" s="114">
        <v>44258</v>
      </c>
      <c r="O3" s="115">
        <v>44259</v>
      </c>
      <c r="P3" s="114">
        <v>44259</v>
      </c>
      <c r="Q3" s="115">
        <v>44260</v>
      </c>
      <c r="R3" s="114">
        <v>44260</v>
      </c>
      <c r="S3" s="116">
        <v>44261</v>
      </c>
      <c r="T3" s="117">
        <v>44262</v>
      </c>
      <c r="U3" s="118">
        <v>44263</v>
      </c>
      <c r="V3" s="114">
        <v>44263</v>
      </c>
      <c r="W3" s="116">
        <v>44264</v>
      </c>
      <c r="X3" s="114">
        <v>44264</v>
      </c>
      <c r="Y3" s="116">
        <v>44265</v>
      </c>
      <c r="Z3" s="114">
        <v>44265</v>
      </c>
      <c r="AA3" s="116">
        <v>44266</v>
      </c>
      <c r="AB3" s="114">
        <v>44266</v>
      </c>
      <c r="AC3" s="116">
        <v>44267</v>
      </c>
      <c r="AD3" s="114">
        <v>44267</v>
      </c>
      <c r="AE3" s="116">
        <v>44268</v>
      </c>
      <c r="AF3" s="117">
        <v>44269</v>
      </c>
      <c r="AG3" s="118">
        <v>44270</v>
      </c>
      <c r="AH3" s="114">
        <v>44270</v>
      </c>
      <c r="AI3" s="116">
        <v>44271</v>
      </c>
      <c r="AJ3" s="114">
        <v>44271</v>
      </c>
      <c r="AK3" s="116">
        <v>44272</v>
      </c>
      <c r="AL3" s="114">
        <v>44272</v>
      </c>
      <c r="AM3" s="116">
        <v>44273</v>
      </c>
      <c r="AN3" s="114">
        <v>44273</v>
      </c>
      <c r="AO3" s="116">
        <v>44274</v>
      </c>
      <c r="AP3" s="114">
        <v>44274</v>
      </c>
      <c r="AQ3" s="119">
        <v>44275</v>
      </c>
      <c r="AR3" s="120">
        <v>44275</v>
      </c>
    </row>
    <row r="4" spans="1:44 16020:16020" ht="16.5" thickTop="1" x14ac:dyDescent="0.25">
      <c r="A4" s="125">
        <v>375960</v>
      </c>
      <c r="B4" s="123" t="s">
        <v>101</v>
      </c>
      <c r="C4" s="123" t="s">
        <v>91</v>
      </c>
      <c r="D4" s="123" t="str">
        <f>IF(ISBLANK(C4)=FALSE,VLOOKUP(C4,Sketchs!$L$1:$AAI$92,2,FALSE),"")</f>
        <v>PW100 - A6</v>
      </c>
      <c r="E4" s="123">
        <f>IF(ISBLANK(C4)=FALSE,VLOOKUP($C4,Sketchs!L:N,3,FALSE),"")</f>
        <v>20</v>
      </c>
      <c r="F4" s="67"/>
      <c r="G4" s="56"/>
      <c r="H4" s="45" t="s">
        <v>54</v>
      </c>
      <c r="I4" s="108">
        <v>1</v>
      </c>
      <c r="J4" s="105">
        <f t="shared" ref="J4:R4" si="0">IF($G4=$K$3,1,IF(I4=0,0,IF(I4&lt;$E4,I4+1,0)))</f>
        <v>2</v>
      </c>
      <c r="K4" s="100">
        <f t="shared" si="0"/>
        <v>3</v>
      </c>
      <c r="L4" s="105">
        <f t="shared" si="0"/>
        <v>4</v>
      </c>
      <c r="M4" s="100">
        <f t="shared" si="0"/>
        <v>5</v>
      </c>
      <c r="N4" s="105">
        <f t="shared" si="0"/>
        <v>6</v>
      </c>
      <c r="O4" s="100">
        <f t="shared" si="0"/>
        <v>7</v>
      </c>
      <c r="P4" s="105">
        <f t="shared" si="0"/>
        <v>8</v>
      </c>
      <c r="Q4" s="100">
        <f t="shared" si="0"/>
        <v>9</v>
      </c>
      <c r="R4" s="105">
        <f t="shared" si="0"/>
        <v>10</v>
      </c>
      <c r="S4" s="100"/>
      <c r="T4" s="107"/>
      <c r="U4" s="108">
        <f>IF($G4=$K$3,1,IF(R4=0,0,IF(R4&lt;$E4,R4+1,0)))</f>
        <v>11</v>
      </c>
      <c r="V4" s="105">
        <f t="shared" ref="V4:AD4" si="1">IF($G4=$K$3,1,IF(U4=0,0,IF(U4&lt;$E4,U4+1,0)))</f>
        <v>12</v>
      </c>
      <c r="W4" s="100">
        <f t="shared" si="1"/>
        <v>13</v>
      </c>
      <c r="X4" s="105">
        <f t="shared" si="1"/>
        <v>14</v>
      </c>
      <c r="Y4" s="100">
        <f t="shared" si="1"/>
        <v>15</v>
      </c>
      <c r="Z4" s="105">
        <f t="shared" si="1"/>
        <v>16</v>
      </c>
      <c r="AA4" s="100">
        <f t="shared" si="1"/>
        <v>17</v>
      </c>
      <c r="AB4" s="105">
        <f t="shared" si="1"/>
        <v>18</v>
      </c>
      <c r="AC4" s="100">
        <f t="shared" si="1"/>
        <v>19</v>
      </c>
      <c r="AD4" s="105">
        <f t="shared" si="1"/>
        <v>20</v>
      </c>
      <c r="AE4" s="100"/>
      <c r="AF4" s="107"/>
      <c r="AG4" s="109">
        <f>IF($G4=$K$3,1,IF(AD4=0,0,IF(AD4&lt;$E4,AD4+1,0)))</f>
        <v>0</v>
      </c>
      <c r="AH4" s="105">
        <f t="shared" ref="AH4:AP4" si="2">IF($G4=$K$3,1,IF(AG4=0,0,IF(AG4&lt;$E4,AG4+1,0)))</f>
        <v>0</v>
      </c>
      <c r="AI4" s="105">
        <f t="shared" si="2"/>
        <v>0</v>
      </c>
      <c r="AJ4" s="105">
        <f t="shared" si="2"/>
        <v>0</v>
      </c>
      <c r="AK4" s="105">
        <f t="shared" si="2"/>
        <v>0</v>
      </c>
      <c r="AL4" s="105">
        <f t="shared" si="2"/>
        <v>0</v>
      </c>
      <c r="AM4" s="105">
        <f t="shared" si="2"/>
        <v>0</v>
      </c>
      <c r="AN4" s="105">
        <f t="shared" si="2"/>
        <v>0</v>
      </c>
      <c r="AO4" s="105">
        <f t="shared" si="2"/>
        <v>0</v>
      </c>
      <c r="AP4" s="105">
        <f t="shared" si="2"/>
        <v>0</v>
      </c>
      <c r="AQ4" s="71"/>
      <c r="AR4" s="106"/>
    </row>
    <row r="5" spans="1:44 16020:16020" ht="84" x14ac:dyDescent="0.25">
      <c r="A5" s="126"/>
      <c r="B5" s="124"/>
      <c r="C5" s="124"/>
      <c r="D5" s="124"/>
      <c r="E5" s="124"/>
      <c r="F5" s="66" t="s">
        <v>69</v>
      </c>
      <c r="G5" s="55">
        <v>20</v>
      </c>
      <c r="H5" s="53" t="s">
        <v>7</v>
      </c>
      <c r="I5" s="94" t="str" cm="1">
        <f t="array" ref="I5">IF(I4&lt;&gt;0,IF(INDEX(Sketchs!$L$1:$AAI$193, MATCH($C4, Sketchs!$L:$L,0), 4+I4)&lt;&gt;"",INDEX(Sketchs!$L$1:$AAI$193, MATCH($C4, Sketchs!$L:$L,0), 4+I4),""),"")</f>
        <v>DECAPAGE</v>
      </c>
      <c r="J5" s="87" t="str" cm="1">
        <f t="array" ref="J5">IF(J4&lt;&gt;0,IF(INDEX(Sketchs!$L$1:$AAI$193, MATCH($C4, Sketchs!$L:$L,0), 4+J4)&lt;&gt;"",INDEX(Sketchs!$L$1:$AAI$193, MATCH($C4, Sketchs!$L:$L,0), 4+J4),""),"")</f>
        <v>DECAPAGE</v>
      </c>
      <c r="K5" s="87" t="str" cm="1">
        <f t="array" ref="K5">IF(K4&lt;&gt;0,IF(INDEX(Sketchs!$L$1:$AAI$193, MATCH($C4, Sketchs!$L:$L,0), 4+K4)&lt;&gt;"",INDEX(Sketchs!$L$1:$AAI$193, MATCH($C4, Sketchs!$L:$L,0), 4+K4),""),"")</f>
        <v>LANCEMENT ST.</v>
      </c>
      <c r="L5" s="87" t="str" cm="1">
        <f t="array" ref="L5">IF(L4&lt;&gt;0,IF(INDEX(Sketchs!$L$1:$AAI$193, MATCH($C4, Sketchs!$L:$L,0), 4+L4)&lt;&gt;"",INDEX(Sketchs!$L$1:$AAI$193, MATCH($C4, Sketchs!$L:$L,0), 4+L4),""),"")</f>
        <v>LANCEMENT ST.</v>
      </c>
      <c r="M5" s="87" t="str" cm="1">
        <f t="array" ref="M5">IF(M4&lt;&gt;0,IF(INDEX(Sketchs!$L$1:$AAI$193, MATCH($C4, Sketchs!$L:$L,0), 4+M4)&lt;&gt;"",INDEX(Sketchs!$L$1:$AAI$193, MATCH($C4, Sketchs!$L:$L,0), 4+M4),""),"")</f>
        <v>RESSUAGE</v>
      </c>
      <c r="N5" s="87" t="str" cm="1">
        <f t="array" ref="N5">IF(N4&lt;&gt;0,IF(INDEX(Sketchs!$L$1:$AAI$193, MATCH($C4, Sketchs!$L:$L,0), 4+N4)&lt;&gt;"",INDEX(Sketchs!$L$1:$AAI$193, MATCH($C4, Sketchs!$L:$L,0), 4+N4),""),"")</f>
        <v>FIC</v>
      </c>
      <c r="O5" s="87" t="str" cm="1">
        <f t="array" ref="O5">IF(O4&lt;&gt;0,IF(INDEX(Sketchs!$L$1:$AAI$193, MATCH($C4, Sketchs!$L:$L,0), 4+O4)&lt;&gt;"",INDEX(Sketchs!$L$1:$AAI$193, MATCH($C4, Sketchs!$L:$L,0), 4+O4),""),"")</f>
        <v>FIC</v>
      </c>
      <c r="P5" s="87" t="str" cm="1">
        <f t="array" ref="P5">IF(P4&lt;&gt;0,IF(INDEX(Sketchs!$L$1:$AAI$193, MATCH($C4, Sketchs!$L:$L,0), 4+P4)&lt;&gt;"",INDEX(Sketchs!$L$1:$AAI$193, MATCH($C4, Sketchs!$L:$L,0), 4+P4),""),"")</f>
        <v>DEPOT ST.</v>
      </c>
      <c r="Q5" s="87" t="str" cm="1">
        <f t="array" ref="Q5">IF(Q4&lt;&gt;0,IF(INDEX(Sketchs!$L$1:$AAI$193, MATCH($C4, Sketchs!$L:$L,0), 4+Q4)&lt;&gt;"",INDEX(Sketchs!$L$1:$AAI$193, MATCH($C4, Sketchs!$L:$L,0), 4+Q4),""),"")</f>
        <v>FOUR VIDE</v>
      </c>
      <c r="R5" s="87" t="str" cm="1">
        <f t="array" ref="R5">IF(R4&lt;&gt;0,IF(INDEX(Sketchs!$L$1:$AAI$193, MATCH($C4, Sketchs!$L:$L,0), 4+R4)&lt;&gt;"",INDEX(Sketchs!$L$1:$AAI$193, MATCH($C4, Sketchs!$L:$L,0), 4+R4),""),"")</f>
        <v>FOUR VIDE</v>
      </c>
      <c r="S5" s="87" t="str" cm="1">
        <f t="array" ref="S5">IF(S4&lt;&gt;0,IF(INDEX(Sketchs!$L$1:$AAI$193, MATCH($C4, Sketchs!$L:$L,0), 4+S4)&lt;&gt;"",INDEX(Sketchs!$L$1:$AAI$193, MATCH($C4, Sketchs!$L:$L,0), 4+S4),""),"")</f>
        <v/>
      </c>
      <c r="T5" s="110" t="str" cm="1">
        <f t="array" ref="T5">IF(T4&lt;&gt;0,IF(INDEX(Sketchs!$L$1:$AAI$193, MATCH($C4, Sketchs!$L:$L,0), 4+T4)&lt;&gt;"",INDEX(Sketchs!$L$1:$AAI$193, MATCH($C4, Sketchs!$L:$L,0), 4+T4),""),"")</f>
        <v/>
      </c>
      <c r="U5" s="111" t="str" cm="1">
        <f t="array" ref="U5">IF(U4&lt;&gt;0,IF(INDEX(Sketchs!$L$1:$AAI$193, MATCH($C4, Sketchs!$L:$L,0), 4+U4)&lt;&gt;"",INDEX(Sketchs!$L$1:$AAI$193, MATCH($C4, Sketchs!$L:$L,0), 4+U4),""),"")</f>
        <v>FOUR VIDE</v>
      </c>
      <c r="V5" s="87" t="str" cm="1">
        <f t="array" ref="V5">IF(V4&lt;&gt;0,IF(INDEX(Sketchs!$L$1:$AAI$193, MATCH($C4, Sketchs!$L:$L,0), 4+V4)&lt;&gt;"",INDEX(Sketchs!$L$1:$AAI$193, MATCH($C4, Sketchs!$L:$L,0), 4+V4),""),"")</f>
        <v>FOUR VIDE</v>
      </c>
      <c r="W5" s="87" t="str" cm="1">
        <f t="array" ref="W5">IF(W4&lt;&gt;0,IF(INDEX(Sketchs!$L$1:$AAI$193, MATCH($C4, Sketchs!$L:$L,0), 4+W4)&lt;&gt;"",INDEX(Sketchs!$L$1:$AAI$193, MATCH($C4, Sketchs!$L:$L,0), 4+W4),""),"")</f>
        <v>MEULAGE ST.</v>
      </c>
      <c r="X5" s="87" t="str" cm="1">
        <f t="array" ref="X5">IF(X4&lt;&gt;0,IF(INDEX(Sketchs!$L$1:$AAI$193, MATCH($C4, Sketchs!$L:$L,0), 4+X4)&lt;&gt;"",INDEX(Sketchs!$L$1:$AAI$193, MATCH($C4, Sketchs!$L:$L,0), 4+X4),""),"")</f>
        <v>MEULAGE ST.</v>
      </c>
      <c r="Y5" s="87" t="str" cm="1">
        <f t="array" ref="Y5">IF(Y4&lt;&gt;0,IF(INDEX(Sketchs!$L$1:$AAI$193, MATCH($C4, Sketchs!$L:$L,0), 4+Y4)&lt;&gt;"",INDEX(Sketchs!$L$1:$AAI$193, MATCH($C4, Sketchs!$L:$L,0), 4+Y4),""),"")</f>
        <v>RESSUAGE</v>
      </c>
      <c r="Z5" s="87" t="str" cm="1">
        <f t="array" ref="Z5">IF(Z4&lt;&gt;0,IF(INDEX(Sketchs!$L$1:$AAI$193, MATCH($C4, Sketchs!$L:$L,0), 4+Z4)&lt;&gt;"",INDEX(Sketchs!$L$1:$AAI$193, MATCH($C4, Sketchs!$L:$L,0), 4+Z4),""),"")</f>
        <v>USINAGE ST.</v>
      </c>
      <c r="AA5" s="87" t="str" cm="1">
        <f t="array" ref="AA5">IF(AA4&lt;&gt;0,IF(INDEX(Sketchs!$L$1:$AAI$193, MATCH($C4, Sketchs!$L:$L,0), 4+AA4)&lt;&gt;"",INDEX(Sketchs!$L$1:$AAI$193, MATCH($C4, Sketchs!$L:$L,0), 4+AA4),""),"")</f>
        <v>USINAGE ST.</v>
      </c>
      <c r="AB5" s="87" t="str" cm="1">
        <f t="array" ref="AB5">IF(AB4&lt;&gt;0,IF(INDEX(Sketchs!$L$1:$AAI$193, MATCH($C4, Sketchs!$L:$L,0), 4+AB4)&lt;&gt;"",INDEX(Sketchs!$L$1:$AAI$193, MATCH($C4, Sketchs!$L:$L,0), 4+AB4),""),"")</f>
        <v>USINAGE ST.</v>
      </c>
      <c r="AC5" s="87" t="str" cm="1">
        <f t="array" ref="AC5">IF(AC4&lt;&gt;0,IF(INDEX(Sketchs!$L$1:$AAI$193, MATCH($C4, Sketchs!$L:$L,0), 4+AC4)&lt;&gt;"",INDEX(Sketchs!$L$1:$AAI$193, MATCH($C4, Sketchs!$L:$L,0), 4+AC4),""),"")</f>
        <v>FINAL ST.</v>
      </c>
      <c r="AD5" s="87" t="str" cm="1">
        <f t="array" ref="AD5">IF(AD4&lt;&gt;0,IF(INDEX(Sketchs!$L$1:$AAI$193, MATCH($C4, Sketchs!$L:$L,0), 4+AD4)&lt;&gt;"",INDEX(Sketchs!$L$1:$AAI$193, MATCH($C4, Sketchs!$L:$L,0), 4+AD4),""),"")</f>
        <v>FINAL ST.</v>
      </c>
      <c r="AE5" s="87" t="str" cm="1">
        <f t="array" ref="AE5">IF(AE4&lt;&gt;0,IF(INDEX(Sketchs!$L$1:$AAI$193, MATCH($C4, Sketchs!$L:$L,0), 4+AE4)&lt;&gt;"",INDEX(Sketchs!$L$1:$AAI$193, MATCH($C4, Sketchs!$L:$L,0), 4+AE4),""),"")</f>
        <v/>
      </c>
      <c r="AF5" s="106" t="str" cm="1">
        <f t="array" ref="AF5">IF(AF4&lt;&gt;0,IF(INDEX(Sketchs!$L$1:$AAI$193, MATCH($C4, Sketchs!$L:$L,0), 4+AF4)&lt;&gt;"",INDEX(Sketchs!$L$1:$AAI$193, MATCH($C4, Sketchs!$L:$L,0), 4+AF4),""),"")</f>
        <v/>
      </c>
      <c r="AG5" s="111" t="str" cm="1">
        <f t="array" ref="AG5">IF(AG4&lt;&gt;0,IF(INDEX(Sketchs!$L$1:$AAI$193, MATCH($C4, Sketchs!$L:$L,0), 4+AG4)&lt;&gt;"",INDEX(Sketchs!$L$1:$AAI$193, MATCH($C4, Sketchs!$L:$L,0), 4+AG4),""),"")</f>
        <v/>
      </c>
      <c r="AH5" s="87" t="str" cm="1">
        <f t="array" ref="AH5">IF(AH4&lt;&gt;0,IF(INDEX(Sketchs!$L$1:$AAI$193, MATCH($C4, Sketchs!$L:$L,0), 4+AH4)&lt;&gt;"",INDEX(Sketchs!$L$1:$AAI$193, MATCH($C4, Sketchs!$L:$L,0), 4+AH4),""),"")</f>
        <v/>
      </c>
      <c r="AI5" s="87" t="str" cm="1">
        <f t="array" ref="AI5">IF(AI4&lt;&gt;0,IF(INDEX(Sketchs!$L$1:$AAI$193, MATCH($C4, Sketchs!$L:$L,0), 4+AI4)&lt;&gt;"",INDEX(Sketchs!$L$1:$AAI$193, MATCH($C4, Sketchs!$L:$L,0), 4+AI4),""),"")</f>
        <v/>
      </c>
      <c r="AJ5" s="87" t="str" cm="1">
        <f t="array" ref="AJ5">IF(AJ4&lt;&gt;0,IF(INDEX(Sketchs!$L$1:$AAI$193, MATCH($C4, Sketchs!$L:$L,0), 4+AJ4)&lt;&gt;"",INDEX(Sketchs!$L$1:$AAI$193, MATCH($C4, Sketchs!$L:$L,0), 4+AJ4),""),"")</f>
        <v/>
      </c>
      <c r="AK5" s="87" t="str" cm="1">
        <f t="array" ref="AK5">IF(AK4&lt;&gt;0,IF(INDEX(Sketchs!$L$1:$AAI$193, MATCH($C4, Sketchs!$L:$L,0), 4+AK4)&lt;&gt;"",INDEX(Sketchs!$L$1:$AAI$193, MATCH($C4, Sketchs!$L:$L,0), 4+AK4),""),"")</f>
        <v/>
      </c>
      <c r="AL5" s="87" t="str" cm="1">
        <f t="array" ref="AL5">IF(AL4&lt;&gt;0,IF(INDEX(Sketchs!$L$1:$AAI$193, MATCH($C4, Sketchs!$L:$L,0), 4+AL4)&lt;&gt;"",INDEX(Sketchs!$L$1:$AAI$193, MATCH($C4, Sketchs!$L:$L,0), 4+AL4),""),"")</f>
        <v/>
      </c>
      <c r="AM5" s="87" t="str" cm="1">
        <f t="array" ref="AM5">IF(AM4&lt;&gt;0,IF(INDEX(Sketchs!$L$1:$AAI$193, MATCH($C4, Sketchs!$L:$L,0), 4+AM4)&lt;&gt;"",INDEX(Sketchs!$L$1:$AAI$193, MATCH($C4, Sketchs!$L:$L,0), 4+AM4),""),"")</f>
        <v/>
      </c>
      <c r="AN5" s="87" t="str" cm="1">
        <f t="array" ref="AN5">IF(AN4&lt;&gt;0,IF(INDEX(Sketchs!$L$1:$AAI$193, MATCH($C4, Sketchs!$L:$L,0), 4+AN4)&lt;&gt;"",INDEX(Sketchs!$L$1:$AAI$193, MATCH($C4, Sketchs!$L:$L,0), 4+AN4),""),"")</f>
        <v/>
      </c>
      <c r="AO5" s="87" t="str" cm="1">
        <f t="array" ref="AO5">IF(AO4&lt;&gt;0,IF(INDEX(Sketchs!$L$1:$AAI$193, MATCH($C4, Sketchs!$L:$L,0), 4+AO4)&lt;&gt;"",INDEX(Sketchs!$L$1:$AAI$193, MATCH($C4, Sketchs!$L:$L,0), 4+AO4),""),"")</f>
        <v/>
      </c>
      <c r="AP5" s="87" t="str" cm="1">
        <f t="array" ref="AP5">IF(AP4&lt;&gt;0,IF(INDEX(Sketchs!$L$1:$AAI$193, MATCH($C4, Sketchs!$L:$L,0), 4+AP4)&lt;&gt;"",INDEX(Sketchs!$L$1:$AAI$193, MATCH($C4, Sketchs!$L:$L,0), 4+AP4),""),"")</f>
        <v/>
      </c>
      <c r="AQ5" s="87" t="str" cm="1">
        <f t="array" ref="AQ5">IF(AQ4&lt;&gt;0,IF(INDEX(Sketchs!$L$1:$AAI$193, MATCH($C4, Sketchs!$L:$L,0), 4+AQ4)&lt;&gt;"",INDEX(Sketchs!$L$1:$AAI$193, MATCH($C4, Sketchs!$L:$L,0), 4+AQ4),""),"")</f>
        <v/>
      </c>
      <c r="AR5" s="106" t="str" cm="1">
        <f t="array" ref="AR5">IF(AR4&lt;&gt;0,IF(INDEX(Sketchs!$L$1:$AAI$193, MATCH($C4, Sketchs!$L:$L,0), 4+AR4)&lt;&gt;"",INDEX(Sketchs!$L$1:$AAI$193, MATCH($C4, Sketchs!$L:$L,0), 4+AR4),""),"")</f>
        <v/>
      </c>
    </row>
    <row r="6" spans="1:44 16020:16020" ht="16.5" thickBot="1" x14ac:dyDescent="0.3">
      <c r="A6" s="126"/>
      <c r="B6" s="124"/>
      <c r="C6" s="124"/>
      <c r="D6" s="124"/>
      <c r="E6" s="124"/>
      <c r="F6" s="91">
        <f>IF(ISBLANK(C4)=FALSE,_xlfn.XMATCH(E4,I4:EB4)-_xlfn.XMATCH(1,I4:EB4),"")</f>
        <v>21</v>
      </c>
      <c r="G6" s="52"/>
      <c r="H6" s="54" t="s">
        <v>8</v>
      </c>
      <c r="I6" s="95">
        <f>IF(I4&lt;&gt;0,INDEX(Temps!$A$1:$L$44,MATCH($D4,Temps!$A$1:$A$100,0),MATCH(I5,Temps!$A$1:$ZZ$1,0))/INDEX(Sketchs!$A$1:$AAB$193, MATCH($C4, Sketchs!$L$1:$L$94,0),MATCH(I5,Sketchs!$A$1:$K$1,0)),"")</f>
        <v>1</v>
      </c>
      <c r="J6" s="88"/>
      <c r="K6" s="58"/>
      <c r="L6" s="88"/>
      <c r="M6" s="58"/>
      <c r="N6" s="88"/>
      <c r="O6" s="100"/>
      <c r="P6" s="59"/>
      <c r="Q6" s="58"/>
      <c r="R6" s="57"/>
      <c r="S6" s="100"/>
      <c r="T6" s="107"/>
      <c r="U6" s="112"/>
      <c r="V6" s="71"/>
      <c r="W6" s="71"/>
      <c r="X6" s="71"/>
      <c r="Y6" s="71"/>
      <c r="Z6" s="71"/>
      <c r="AA6" s="71"/>
      <c r="AB6" s="71"/>
      <c r="AC6" s="71"/>
      <c r="AD6" s="71"/>
      <c r="AE6" s="71"/>
      <c r="AF6" s="106"/>
      <c r="AG6" s="112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106"/>
    </row>
    <row r="7" spans="1:44 16020:16020" ht="16.5" thickTop="1" x14ac:dyDescent="0.25">
      <c r="A7" s="125">
        <v>375888</v>
      </c>
      <c r="B7" s="123" t="s">
        <v>101</v>
      </c>
      <c r="C7" s="123" t="s">
        <v>85</v>
      </c>
      <c r="D7" s="123" t="str">
        <f>IF(ISBLANK(C7)=FALSE,VLOOKUP(C7,Sketchs!$L$1:$AAI$92,2,FALSE),"")</f>
        <v xml:space="preserve">PW100 - CIE </v>
      </c>
      <c r="E7" s="123">
        <f>IF(ISBLANK(C7)=FALSE,VLOOKUP($C7,Sketchs!$L$1:$AAI$92,3,FALSE),"")</f>
        <v>24</v>
      </c>
      <c r="F7" s="67"/>
      <c r="G7" s="56"/>
      <c r="H7" s="45" t="s">
        <v>54</v>
      </c>
      <c r="I7" s="108">
        <v>3</v>
      </c>
      <c r="J7" s="105">
        <f>IF($G7=$K$3,1,IF(I7=0,0,IF(I7&lt;$G8,I7+1,0)))</f>
        <v>4</v>
      </c>
      <c r="K7" s="100">
        <f>IF($G7=$K$3,1,IF(J7=0,0,IF(J7&lt;$G8,J7+1,0)))</f>
        <v>5</v>
      </c>
      <c r="L7" s="105">
        <f>IF($G7=$K$3,1,IF(K7=0,0,IF(K7&lt;$G8,K7+1,0)))</f>
        <v>6</v>
      </c>
      <c r="M7" s="100">
        <f t="shared" ref="M7" si="3">IF($G7=$K$3,1,IF(L7=0,0,IF(L7&lt;$G8,L7+1,0)))</f>
        <v>7</v>
      </c>
      <c r="N7" s="105">
        <f t="shared" ref="N7" si="4">IF($G7=$K$3,1,IF(M7=0,0,IF(M7&lt;$G8,M7+1,0)))</f>
        <v>8</v>
      </c>
      <c r="O7" s="100">
        <f t="shared" ref="O7" si="5">IF($G7=$K$3,1,IF(N7=0,0,IF(N7&lt;$G8,N7+1,0)))</f>
        <v>9</v>
      </c>
      <c r="P7" s="105">
        <f t="shared" ref="P7" si="6">IF($G7=$K$3,1,IF(O7=0,0,IF(O7&lt;$G8,O7+1,0)))</f>
        <v>10</v>
      </c>
      <c r="Q7" s="100">
        <f t="shared" ref="Q7" si="7">IF($G7=$K$3,1,IF(P7=0,0,IF(P7&lt;$G8,P7+1,0)))</f>
        <v>11</v>
      </c>
      <c r="R7" s="105">
        <f t="shared" ref="R7" si="8">IF($G7=$K$3,1,IF(Q7=0,0,IF(Q7&lt;$G8,Q7+1,0)))</f>
        <v>12</v>
      </c>
      <c r="S7" s="100"/>
      <c r="T7" s="107"/>
      <c r="U7" s="109">
        <f>IF($G7=$K$3,1,IF(R7=0,0,IF(R7&lt;$G8,R7+1,0)))</f>
        <v>13</v>
      </c>
      <c r="V7" s="105">
        <f t="shared" ref="V7" si="9">IF($G7=$K$3,1,IF(U7=0,0,IF(U7&lt;$G8,U7+1,0)))</f>
        <v>14</v>
      </c>
      <c r="W7" s="105">
        <f t="shared" ref="W7" si="10">IF($G7=$K$3,1,IF(V7=0,0,IF(V7&lt;$G8,V7+1,0)))</f>
        <v>15</v>
      </c>
      <c r="X7" s="105">
        <f t="shared" ref="X7" si="11">IF($G7=$K$3,1,IF(W7=0,0,IF(W7&lt;$G8,W7+1,0)))</f>
        <v>16</v>
      </c>
      <c r="Y7" s="105">
        <f t="shared" ref="Y7" si="12">IF($G7=$K$3,1,IF(X7=0,0,IF(X7&lt;$G8,X7+1,0)))</f>
        <v>17</v>
      </c>
      <c r="Z7" s="105">
        <f t="shared" ref="Z7" si="13">IF($G7=$K$3,1,IF(Y7=0,0,IF(Y7&lt;$G8,Y7+1,0)))</f>
        <v>18</v>
      </c>
      <c r="AA7" s="105">
        <f t="shared" ref="AA7" si="14">IF($G7=$K$3,1,IF(Z7=0,0,IF(Z7&lt;$G8,Z7+1,0)))</f>
        <v>19</v>
      </c>
      <c r="AB7" s="105">
        <f t="shared" ref="AB7" si="15">IF($G7=$K$3,1,IF(AA7=0,0,IF(AA7&lt;$G8,AA7+1,0)))</f>
        <v>20</v>
      </c>
      <c r="AC7" s="105">
        <f t="shared" ref="AC7" si="16">IF($G7=$K$3,1,IF(AB7=0,0,IF(AB7&lt;$G8,AB7+1,0)))</f>
        <v>21</v>
      </c>
      <c r="AD7" s="105">
        <f t="shared" ref="AD7" si="17">IF($G7=$K$3,1,IF(AC7=0,0,IF(AC7&lt;$G8,AC7+1,0)))</f>
        <v>22</v>
      </c>
      <c r="AE7" s="71"/>
      <c r="AF7" s="106"/>
      <c r="AG7" s="109">
        <f>IF($G7=$K$3,1,IF(AD7=0,0,IF(AD7&lt;$G8,AD7+1,0)))</f>
        <v>23</v>
      </c>
      <c r="AH7" s="105">
        <f t="shared" ref="AH7" si="18">IF($G7=$K$3,1,IF(AG7=0,0,IF(AG7&lt;$G8,AG7+1,0)))</f>
        <v>24</v>
      </c>
      <c r="AI7" s="105">
        <f t="shared" ref="AI7" si="19">IF($G7=$K$3,1,IF(AH7=0,0,IF(AH7&lt;$G8,AH7+1,0)))</f>
        <v>0</v>
      </c>
      <c r="AJ7" s="105">
        <f t="shared" ref="AJ7" si="20">IF($G7=$K$3,1,IF(AI7=0,0,IF(AI7&lt;$G8,AI7+1,0)))</f>
        <v>0</v>
      </c>
      <c r="AK7" s="105">
        <f t="shared" ref="AK7" si="21">IF($G7=$K$3,1,IF(AJ7=0,0,IF(AJ7&lt;$G8,AJ7+1,0)))</f>
        <v>0</v>
      </c>
      <c r="AL7" s="105">
        <f t="shared" ref="AL7" si="22">IF($G7=$K$3,1,IF(AK7=0,0,IF(AK7&lt;$G8,AK7+1,0)))</f>
        <v>0</v>
      </c>
      <c r="AM7" s="105">
        <f t="shared" ref="AM7" si="23">IF($G7=$K$3,1,IF(AL7=0,0,IF(AL7&lt;$G8,AL7+1,0)))</f>
        <v>0</v>
      </c>
      <c r="AN7" s="105">
        <f t="shared" ref="AN7" si="24">IF($G7=$K$3,1,IF(AM7=0,0,IF(AM7&lt;$G8,AM7+1,0)))</f>
        <v>0</v>
      </c>
      <c r="AO7" s="105">
        <f t="shared" ref="AO7" si="25">IF($G7=$K$3,1,IF(AN7=0,0,IF(AN7&lt;$G8,AN7+1,0)))</f>
        <v>0</v>
      </c>
      <c r="AP7" s="105">
        <f t="shared" ref="AP7" si="26">IF($G7=$K$3,1,IF(AO7=0,0,IF(AO7&lt;$G8,AO7+1,0)))</f>
        <v>0</v>
      </c>
      <c r="AQ7" s="71"/>
      <c r="AR7" s="106"/>
    </row>
    <row r="8" spans="1:44 16020:16020" ht="84" x14ac:dyDescent="0.25">
      <c r="A8" s="126"/>
      <c r="B8" s="124"/>
      <c r="C8" s="124"/>
      <c r="D8" s="124"/>
      <c r="E8" s="124"/>
      <c r="F8" s="66" t="s">
        <v>69</v>
      </c>
      <c r="G8" s="55">
        <v>24</v>
      </c>
      <c r="H8" s="53" t="s">
        <v>7</v>
      </c>
      <c r="I8" s="94" t="str" cm="1">
        <f t="array" ref="I8">IF(I7&lt;&gt;0,IF(INDEX(Sketchs!$L$1:$AAI$193, MATCH($C7, Sketchs!$L:$L,0), 4+I7)&lt;&gt;"",INDEX(Sketchs!$L$1:$AAI$193, MATCH($C7, Sketchs!$L:$L,0), 4+I7),""),"")</f>
        <v>LANCEMENT ST.</v>
      </c>
      <c r="J8" s="87" t="str" cm="1">
        <f t="array" ref="J8">IF(J7&lt;&gt;0,IF(INDEX(Sketchs!$L$1:$AAI$193, MATCH($C7, Sketchs!$L:$L,0), 4+J7)&lt;&gt;"",INDEX(Sketchs!$L$1:$AAI$193, MATCH($C7, Sketchs!$L:$L,0), 4+J7),""),"")</f>
        <v>LANCEMENT ST.</v>
      </c>
      <c r="K8" s="87" t="str" cm="1">
        <f t="array" ref="K8">IF(K7&lt;&gt;0,IF(INDEX(Sketchs!$L$1:$AAI$193, MATCH($C7, Sketchs!$L:$L,0), 4+K7)&lt;&gt;"",INDEX(Sketchs!$L$1:$AAI$193, MATCH($C7, Sketchs!$L:$L,0), 4+K7),""),"")</f>
        <v>LANCEMENT ST.</v>
      </c>
      <c r="L8" s="87" t="str" cm="1">
        <f t="array" ref="L8">IF(L7&lt;&gt;0,IF(INDEX(Sketchs!$L$1:$AAI$193, MATCH($C7, Sketchs!$L:$L,0), 4+L7)&lt;&gt;"",INDEX(Sketchs!$L$1:$AAI$193, MATCH($C7, Sketchs!$L:$L,0), 4+L7),""),"")</f>
        <v>RESSUAGE</v>
      </c>
      <c r="M8" s="87" t="str" cm="1">
        <f t="array" ref="M8">IF(M7&lt;&gt;0,IF(INDEX(Sketchs!$L$1:$AAI$193, MATCH($C7, Sketchs!$L:$L,0), 4+M7)&lt;&gt;"",INDEX(Sketchs!$L$1:$AAI$193, MATCH($C7, Sketchs!$L:$L,0), 4+M7),""),"")</f>
        <v>FIC</v>
      </c>
      <c r="N8" s="87" t="str" cm="1">
        <f t="array" ref="N8">IF(N7&lt;&gt;0,IF(INDEX(Sketchs!$L$1:$AAI$193, MATCH($C7, Sketchs!$L:$L,0), 4+N7)&lt;&gt;"",INDEX(Sketchs!$L$1:$AAI$193, MATCH($C7, Sketchs!$L:$L,0), 4+N7),""),"")</f>
        <v>FIC</v>
      </c>
      <c r="O8" s="87" t="str" cm="1">
        <f t="array" ref="O8">IF(O7&lt;&gt;0,IF(INDEX(Sketchs!$L$1:$AAI$193, MATCH($C7, Sketchs!$L:$L,0), 4+O7)&lt;&gt;"",INDEX(Sketchs!$L$1:$AAI$193, MATCH($C7, Sketchs!$L:$L,0), 4+O7),""),"")</f>
        <v>DEPOT ST.</v>
      </c>
      <c r="P8" s="87" t="str" cm="1">
        <f t="array" ref="P8">IF(P7&lt;&gt;0,IF(INDEX(Sketchs!$L$1:$AAI$193, MATCH($C7, Sketchs!$L:$L,0), 4+P7)&lt;&gt;"",INDEX(Sketchs!$L$1:$AAI$193, MATCH($C7, Sketchs!$L:$L,0), 4+P7),""),"")</f>
        <v>FOUR VIDE</v>
      </c>
      <c r="Q8" s="87" t="str" cm="1">
        <f t="array" ref="Q8">IF(Q7&lt;&gt;0,IF(INDEX(Sketchs!$L$1:$AAI$193, MATCH($C7, Sketchs!$L:$L,0), 4+Q7)&lt;&gt;"",INDEX(Sketchs!$L$1:$AAI$193, MATCH($C7, Sketchs!$L:$L,0), 4+Q7),""),"")</f>
        <v>FOUR VIDE</v>
      </c>
      <c r="R8" s="87" t="str" cm="1">
        <f t="array" ref="R8">IF(R7&lt;&gt;0,IF(INDEX(Sketchs!$L$1:$AAI$193, MATCH($C7, Sketchs!$L:$L,0), 4+R7)&lt;&gt;"",INDEX(Sketchs!$L$1:$AAI$193, MATCH($C7, Sketchs!$L:$L,0), 4+R7),""),"")</f>
        <v>FOUR VIDE</v>
      </c>
      <c r="S8" s="87" t="str" cm="1">
        <f t="array" ref="S8">IF(S7&lt;&gt;0,IF(INDEX(Sketchs!$L$1:$AAI$193, MATCH($C7, Sketchs!$L:$L,0), 4+S7)&lt;&gt;"",INDEX(Sketchs!$L$1:$AAI$193, MATCH($C7, Sketchs!$L:$L,0), 4+S7),""),"")</f>
        <v/>
      </c>
      <c r="T8" s="110" t="str" cm="1">
        <f t="array" ref="T8">IF(T7&lt;&gt;0,IF(INDEX(Sketchs!$L$1:$AAI$193, MATCH($C7, Sketchs!$L:$L,0), 4+T7)&lt;&gt;"",INDEX(Sketchs!$L$1:$AAI$193, MATCH($C7, Sketchs!$L:$L,0), 4+T7),""),"")</f>
        <v/>
      </c>
      <c r="U8" s="111" t="str" cm="1">
        <f t="array" ref="U8">IF(U7&lt;&gt;0,IF(INDEX(Sketchs!$L$1:$AAI$193, MATCH($C7, Sketchs!$L:$L,0), 4+U7)&lt;&gt;"",INDEX(Sketchs!$L$1:$AAI$193, MATCH($C7, Sketchs!$L:$L,0), 4+U7),""),"")</f>
        <v>FOUR VIDE</v>
      </c>
      <c r="V8" s="87" t="str" cm="1">
        <f t="array" ref="V8">IF(V7&lt;&gt;0,IF(INDEX(Sketchs!$L$1:$AAI$193, MATCH($C7, Sketchs!$L:$L,0), 4+V7)&lt;&gt;"",INDEX(Sketchs!$L$1:$AAI$193, MATCH($C7, Sketchs!$L:$L,0), 4+V7),""),"")</f>
        <v>MEULAGE ST.</v>
      </c>
      <c r="W8" s="87" t="str" cm="1">
        <f t="array" ref="W8">IF(W7&lt;&gt;0,IF(INDEX(Sketchs!$L$1:$AAI$193, MATCH($C7, Sketchs!$L:$L,0), 4+W7)&lt;&gt;"",INDEX(Sketchs!$L$1:$AAI$193, MATCH($C7, Sketchs!$L:$L,0), 4+W7),""),"")</f>
        <v>MEULAGE ST.</v>
      </c>
      <c r="X8" s="87" t="str" cm="1">
        <f t="array" ref="X8">IF(X7&lt;&gt;0,IF(INDEX(Sketchs!$L$1:$AAI$193, MATCH($C7, Sketchs!$L:$L,0), 4+X7)&lt;&gt;"",INDEX(Sketchs!$L$1:$AAI$193, MATCH($C7, Sketchs!$L:$L,0), 4+X7),""),"")</f>
        <v>RESSUAGE</v>
      </c>
      <c r="Y8" s="87" t="str" cm="1">
        <f t="array" ref="Y8">IF(Y7&lt;&gt;0,IF(INDEX(Sketchs!$L$1:$AAI$193, MATCH($C7, Sketchs!$L:$L,0), 4+Y7)&lt;&gt;"",INDEX(Sketchs!$L$1:$AAI$193, MATCH($C7, Sketchs!$L:$L,0), 4+Y7),""),"")</f>
        <v>USINAGE ST.</v>
      </c>
      <c r="Z8" s="87" t="str" cm="1">
        <f t="array" ref="Z8">IF(Z7&lt;&gt;0,IF(INDEX(Sketchs!$L$1:$AAI$193, MATCH($C7, Sketchs!$L:$L,0), 4+Z7)&lt;&gt;"",INDEX(Sketchs!$L$1:$AAI$193, MATCH($C7, Sketchs!$L:$L,0), 4+Z7),""),"")</f>
        <v>USINAGE ST.</v>
      </c>
      <c r="AA8" s="87" t="str" cm="1">
        <f t="array" ref="AA8">IF(AA7&lt;&gt;0,IF(INDEX(Sketchs!$L$1:$AAI$193, MATCH($C7, Sketchs!$L:$L,0), 4+AA7)&lt;&gt;"",INDEX(Sketchs!$L$1:$AAI$193, MATCH($C7, Sketchs!$L:$L,0), 4+AA7),""),"")</f>
        <v>USINAGE ST.</v>
      </c>
      <c r="AB8" s="87" t="str" cm="1">
        <f t="array" ref="AB8">IF(AB7&lt;&gt;0,IF(INDEX(Sketchs!$L$1:$AAI$193, MATCH($C7, Sketchs!$L:$L,0), 4+AB7)&lt;&gt;"",INDEX(Sketchs!$L$1:$AAI$193, MATCH($C7, Sketchs!$L:$L,0), 4+AB7),""),"")</f>
        <v>PLASMA</v>
      </c>
      <c r="AC8" s="87" t="str" cm="1">
        <f t="array" ref="AC8">IF(AC7&lt;&gt;0,IF(INDEX(Sketchs!$L$1:$AAI$193, MATCH($C7, Sketchs!$L:$L,0), 4+AC7)&lt;&gt;"",INDEX(Sketchs!$L$1:$AAI$193, MATCH($C7, Sketchs!$L:$L,0), 4+AC7),""),"")</f>
        <v>PLASMA</v>
      </c>
      <c r="AD8" s="87" t="str" cm="1">
        <f t="array" ref="AD8">IF(AD7&lt;&gt;0,IF(INDEX(Sketchs!$L$1:$AAI$193, MATCH($C7, Sketchs!$L:$L,0), 4+AD7)&lt;&gt;"",INDEX(Sketchs!$L$1:$AAI$193, MATCH($C7, Sketchs!$L:$L,0), 4+AD7),""),"")</f>
        <v>USINAGE ST.</v>
      </c>
      <c r="AE8" s="87" t="str" cm="1">
        <f t="array" ref="AE8">IF(AE7&lt;&gt;0,IF(INDEX(Sketchs!$L$1:$AAI$193, MATCH($C7, Sketchs!$L:$L,0), 4+AE7)&lt;&gt;"",INDEX(Sketchs!$L$1:$AAI$193, MATCH($C7, Sketchs!$L:$L,0), 4+AE7),""),"")</f>
        <v/>
      </c>
      <c r="AF8" s="106" t="str" cm="1">
        <f t="array" ref="AF8">IF(AF7&lt;&gt;0,IF(INDEX(Sketchs!$L$1:$AAI$193, MATCH($C7, Sketchs!$L:$L,0), 4+AF7)&lt;&gt;"",INDEX(Sketchs!$L$1:$AAI$193, MATCH($C7, Sketchs!$L:$L,0), 4+AF7),""),"")</f>
        <v/>
      </c>
      <c r="AG8" s="111" t="str" cm="1">
        <f t="array" ref="AG8">IF(AG7&lt;&gt;0,IF(INDEX(Sketchs!$L$1:$AAI$193, MATCH($C7, Sketchs!$L:$L,0), 4+AG7)&lt;&gt;"",INDEX(Sketchs!$L$1:$AAI$193, MATCH($C7, Sketchs!$L:$L,0), 4+AG7),""),"")</f>
        <v>FINAL ST.</v>
      </c>
      <c r="AH8" s="87" t="str" cm="1">
        <f t="array" ref="AH8">IF(AH7&lt;&gt;0,IF(INDEX(Sketchs!$L$1:$AAI$193, MATCH($C7, Sketchs!$L:$L,0), 4+AH7)&lt;&gt;"",INDEX(Sketchs!$L$1:$AAI$193, MATCH($C7, Sketchs!$L:$L,0), 4+AH7),""),"")</f>
        <v>FINAL ST.</v>
      </c>
      <c r="AI8" s="87" t="str" cm="1">
        <f t="array" ref="AI8">IF(AI7&lt;&gt;0,IF(INDEX(Sketchs!$L$1:$AAI$193, MATCH($C7, Sketchs!$L:$L,0), 4+AI7)&lt;&gt;"",INDEX(Sketchs!$L$1:$AAI$193, MATCH($C7, Sketchs!$L:$L,0), 4+AI7),""),"")</f>
        <v/>
      </c>
      <c r="AJ8" s="87" t="str" cm="1">
        <f t="array" ref="AJ8">IF(AJ7&lt;&gt;0,IF(INDEX(Sketchs!$L$1:$AAI$193, MATCH($C7, Sketchs!$L:$L,0), 4+AJ7)&lt;&gt;"",INDEX(Sketchs!$L$1:$AAI$193, MATCH($C7, Sketchs!$L:$L,0), 4+AJ7),""),"")</f>
        <v/>
      </c>
      <c r="AK8" s="87" t="str" cm="1">
        <f t="array" ref="AK8">IF(AK7&lt;&gt;0,IF(INDEX(Sketchs!$L$1:$AAI$193, MATCH($C7, Sketchs!$L:$L,0), 4+AK7)&lt;&gt;"",INDEX(Sketchs!$L$1:$AAI$193, MATCH($C7, Sketchs!$L:$L,0), 4+AK7),""),"")</f>
        <v/>
      </c>
      <c r="AL8" s="87" t="str" cm="1">
        <f t="array" ref="AL8">IF(AL7&lt;&gt;0,IF(INDEX(Sketchs!$L$1:$AAI$193, MATCH($C7, Sketchs!$L:$L,0), 4+AL7)&lt;&gt;"",INDEX(Sketchs!$L$1:$AAI$193, MATCH($C7, Sketchs!$L:$L,0), 4+AL7),""),"")</f>
        <v/>
      </c>
      <c r="AM8" s="87" t="str" cm="1">
        <f t="array" ref="AM8">IF(AM7&lt;&gt;0,IF(INDEX(Sketchs!$L$1:$AAI$193, MATCH($C7, Sketchs!$L:$L,0), 4+AM7)&lt;&gt;"",INDEX(Sketchs!$L$1:$AAI$193, MATCH($C7, Sketchs!$L:$L,0), 4+AM7),""),"")</f>
        <v/>
      </c>
      <c r="AN8" s="87" t="str" cm="1">
        <f t="array" ref="AN8">IF(AN7&lt;&gt;0,IF(INDEX(Sketchs!$L$1:$AAI$193, MATCH($C7, Sketchs!$L:$L,0), 4+AN7)&lt;&gt;"",INDEX(Sketchs!$L$1:$AAI$193, MATCH($C7, Sketchs!$L:$L,0), 4+AN7),""),"")</f>
        <v/>
      </c>
      <c r="AO8" s="87" t="str" cm="1">
        <f t="array" ref="AO8">IF(AO7&lt;&gt;0,IF(INDEX(Sketchs!$L$1:$AAI$193, MATCH($C7, Sketchs!$L:$L,0), 4+AO7)&lt;&gt;"",INDEX(Sketchs!$L$1:$AAI$193, MATCH($C7, Sketchs!$L:$L,0), 4+AO7),""),"")</f>
        <v/>
      </c>
      <c r="AP8" s="87" t="str" cm="1">
        <f t="array" ref="AP8">IF(AP7&lt;&gt;0,IF(INDEX(Sketchs!$L$1:$AAI$193, MATCH($C7, Sketchs!$L:$L,0), 4+AP7)&lt;&gt;"",INDEX(Sketchs!$L$1:$AAI$193, MATCH($C7, Sketchs!$L:$L,0), 4+AP7),""),"")</f>
        <v/>
      </c>
      <c r="AQ8" s="87" t="str" cm="1">
        <f t="array" ref="AQ8">IF(AQ7&lt;&gt;0,IF(INDEX(Sketchs!$L$1:$AAI$193, MATCH($C7, Sketchs!$L:$L,0), 4+AQ7)&lt;&gt;"",INDEX(Sketchs!$L$1:$AAI$193, MATCH($C7, Sketchs!$L:$L,0), 4+AQ7),""),"")</f>
        <v/>
      </c>
      <c r="AR8" s="106" t="str" cm="1">
        <f t="array" ref="AR8">IF(AR7&lt;&gt;0,IF(INDEX(Sketchs!$L$1:$AAI$193, MATCH($C7, Sketchs!$L:$L,0), 4+AR7)&lt;&gt;"",INDEX(Sketchs!$L$1:$AAI$193, MATCH($C7, Sketchs!$L:$L,0), 4+AR7),""),"")</f>
        <v/>
      </c>
    </row>
    <row r="9" spans="1:44 16020:16020" ht="16.5" thickBot="1" x14ac:dyDescent="0.3">
      <c r="A9" s="126"/>
      <c r="B9" s="124"/>
      <c r="C9" s="124"/>
      <c r="D9" s="124"/>
      <c r="E9" s="124"/>
      <c r="F9" s="91" t="e">
        <f>IF(ISBLANK(C7)=FALSE,_xlfn.XMATCH(E7,I7:EB7)-_xlfn.XMATCH(1,I7:EB7),"")</f>
        <v>#N/A</v>
      </c>
      <c r="G9" s="52"/>
      <c r="H9" s="54" t="s">
        <v>8</v>
      </c>
      <c r="I9" s="95">
        <f>IF(I7&lt;&gt;0,INDEX(Temps!$A$1:$L$44,MATCH($D7,Temps!$A$1:$A$100,0),MATCH(I8,Temps!$A$1:$ZZ$1,0))/INDEX(Sketchs!$A$1:$AAB$193, MATCH($C7, Sketchs!$L$1:$L$94,0),MATCH(I8,Sketchs!$A$1:$K$1,0)),"")</f>
        <v>1.6666666666666667</v>
      </c>
      <c r="J9" s="88"/>
      <c r="K9" s="58"/>
      <c r="L9" s="88"/>
      <c r="M9" s="58"/>
      <c r="N9" s="88"/>
      <c r="O9" s="100"/>
      <c r="P9" s="59"/>
      <c r="Q9" s="58"/>
      <c r="R9" s="57"/>
      <c r="S9" s="100"/>
      <c r="T9" s="107"/>
      <c r="U9" s="112"/>
      <c r="V9" s="71"/>
      <c r="W9" s="71"/>
      <c r="X9" s="71"/>
      <c r="Y9" s="71"/>
      <c r="Z9" s="71"/>
      <c r="AA9" s="71"/>
      <c r="AB9" s="71"/>
      <c r="AC9" s="71"/>
      <c r="AD9" s="71"/>
      <c r="AE9" s="71"/>
      <c r="AF9" s="106"/>
      <c r="AG9" s="112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106"/>
    </row>
    <row r="10" spans="1:44 16020:16020" ht="16.5" thickTop="1" x14ac:dyDescent="0.25">
      <c r="A10" s="125">
        <v>375654</v>
      </c>
      <c r="B10" s="123" t="s">
        <v>101</v>
      </c>
      <c r="C10" s="123" t="s">
        <v>85</v>
      </c>
      <c r="D10" s="123" t="str">
        <f>IF(ISBLANK(C10)=FALSE,VLOOKUP(C10,Sketchs!$L$1:$AAI$92,2,FALSE),"")</f>
        <v xml:space="preserve">PW100 - CIE </v>
      </c>
      <c r="E10" s="123">
        <f>IF(ISBLANK(C10)=FALSE,VLOOKUP($C10,Sketchs!$L$1:$AAI$92,3,FALSE),"")</f>
        <v>24</v>
      </c>
      <c r="F10" s="67"/>
      <c r="G10" s="56"/>
      <c r="H10" s="45" t="s">
        <v>54</v>
      </c>
      <c r="I10" s="108">
        <v>6</v>
      </c>
      <c r="J10" s="105">
        <f>IF($G10=$K$3,1,IF(I10=0,0,IF(I10&lt;$G11,I10+1,0)))</f>
        <v>7</v>
      </c>
      <c r="K10" s="100">
        <f>IF($G10=$K$3,1,IF(J10=0,0,IF(J10&lt;$G11,J10+1,0)))</f>
        <v>8</v>
      </c>
      <c r="L10" s="105">
        <f>IF($G10=$K$3,1,IF(K10=0,0,IF(K10&lt;$G11,K10+1,0)))</f>
        <v>9</v>
      </c>
      <c r="M10" s="100">
        <f t="shared" ref="M10" si="27">IF($G10=$K$3,1,IF(L10=0,0,IF(L10&lt;$G11,L10+1,0)))</f>
        <v>10</v>
      </c>
      <c r="N10" s="105">
        <f t="shared" ref="N10" si="28">IF($G10=$K$3,1,IF(M10=0,0,IF(M10&lt;$G11,M10+1,0)))</f>
        <v>11</v>
      </c>
      <c r="O10" s="100">
        <f t="shared" ref="O10" si="29">IF($G10=$K$3,1,IF(N10=0,0,IF(N10&lt;$G11,N10+1,0)))</f>
        <v>12</v>
      </c>
      <c r="P10" s="105">
        <f t="shared" ref="P10" si="30">IF($G10=$K$3,1,IF(O10=0,0,IF(O10&lt;$G11,O10+1,0)))</f>
        <v>13</v>
      </c>
      <c r="Q10" s="100">
        <f t="shared" ref="Q10" si="31">IF($G10=$K$3,1,IF(P10=0,0,IF(P10&lt;$G11,P10+1,0)))</f>
        <v>14</v>
      </c>
      <c r="R10" s="105">
        <f t="shared" ref="R10" si="32">IF($G10=$K$3,1,IF(Q10=0,0,IF(Q10&lt;$G11,Q10+1,0)))</f>
        <v>15</v>
      </c>
      <c r="S10" s="100"/>
      <c r="T10" s="107"/>
      <c r="U10" s="109">
        <f>IF($G10=$K$3,1,IF(R10=0,0,IF(R10&lt;$G11,R10+1,0)))</f>
        <v>16</v>
      </c>
      <c r="V10" s="105">
        <f t="shared" ref="V10" si="33">IF($G10=$K$3,1,IF(U10=0,0,IF(U10&lt;$G11,U10+1,0)))</f>
        <v>17</v>
      </c>
      <c r="W10" s="105">
        <f t="shared" ref="W10" si="34">IF($G10=$K$3,1,IF(V10=0,0,IF(V10&lt;$G11,V10+1,0)))</f>
        <v>18</v>
      </c>
      <c r="X10" s="105">
        <f t="shared" ref="X10" si="35">IF($G10=$K$3,1,IF(W10=0,0,IF(W10&lt;$G11,W10+1,0)))</f>
        <v>19</v>
      </c>
      <c r="Y10" s="105">
        <f t="shared" ref="Y10" si="36">IF($G10=$K$3,1,IF(X10=0,0,IF(X10&lt;$G11,X10+1,0)))</f>
        <v>20</v>
      </c>
      <c r="Z10" s="105">
        <f t="shared" ref="Z10" si="37">IF($G10=$K$3,1,IF(Y10=0,0,IF(Y10&lt;$G11,Y10+1,0)))</f>
        <v>21</v>
      </c>
      <c r="AA10" s="105">
        <f t="shared" ref="AA10" si="38">IF($G10=$K$3,1,IF(Z10=0,0,IF(Z10&lt;$G11,Z10+1,0)))</f>
        <v>22</v>
      </c>
      <c r="AB10" s="105">
        <f t="shared" ref="AB10" si="39">IF($G10=$K$3,1,IF(AA10=0,0,IF(AA10&lt;$G11,AA10+1,0)))</f>
        <v>23</v>
      </c>
      <c r="AC10" s="105">
        <f t="shared" ref="AC10" si="40">IF($G10=$K$3,1,IF(AB10=0,0,IF(AB10&lt;$G11,AB10+1,0)))</f>
        <v>24</v>
      </c>
      <c r="AD10" s="105">
        <f t="shared" ref="AD10" si="41">IF($G10=$K$3,1,IF(AC10=0,0,IF(AC10&lt;$G11,AC10+1,0)))</f>
        <v>0</v>
      </c>
      <c r="AE10" s="71"/>
      <c r="AF10" s="106"/>
      <c r="AG10" s="109">
        <f>IF($G10=$K$3,1,IF(AD10=0,0,IF(AD10&lt;$G11,AD10+1,0)))</f>
        <v>0</v>
      </c>
      <c r="AH10" s="105">
        <f t="shared" ref="AH10" si="42">IF($G10=$K$3,1,IF(AG10=0,0,IF(AG10&lt;$G11,AG10+1,0)))</f>
        <v>0</v>
      </c>
      <c r="AI10" s="105">
        <f t="shared" ref="AI10" si="43">IF($G10=$K$3,1,IF(AH10=0,0,IF(AH10&lt;$G11,AH10+1,0)))</f>
        <v>0</v>
      </c>
      <c r="AJ10" s="105">
        <f t="shared" ref="AJ10" si="44">IF($G10=$K$3,1,IF(AI10=0,0,IF(AI10&lt;$G11,AI10+1,0)))</f>
        <v>0</v>
      </c>
      <c r="AK10" s="105">
        <f t="shared" ref="AK10" si="45">IF($G10=$K$3,1,IF(AJ10=0,0,IF(AJ10&lt;$G11,AJ10+1,0)))</f>
        <v>0</v>
      </c>
      <c r="AL10" s="105">
        <f t="shared" ref="AL10" si="46">IF($G10=$K$3,1,IF(AK10=0,0,IF(AK10&lt;$G11,AK10+1,0)))</f>
        <v>0</v>
      </c>
      <c r="AM10" s="105">
        <f t="shared" ref="AM10" si="47">IF($G10=$K$3,1,IF(AL10=0,0,IF(AL10&lt;$G11,AL10+1,0)))</f>
        <v>0</v>
      </c>
      <c r="AN10" s="105">
        <f t="shared" ref="AN10" si="48">IF($G10=$K$3,1,IF(AM10=0,0,IF(AM10&lt;$G11,AM10+1,0)))</f>
        <v>0</v>
      </c>
      <c r="AO10" s="105">
        <f t="shared" ref="AO10" si="49">IF($G10=$K$3,1,IF(AN10=0,0,IF(AN10&lt;$G11,AN10+1,0)))</f>
        <v>0</v>
      </c>
      <c r="AP10" s="105">
        <f t="shared" ref="AP10" si="50">IF($G10=$K$3,1,IF(AO10=0,0,IF(AO10&lt;$G11,AO10+1,0)))</f>
        <v>0</v>
      </c>
      <c r="AQ10" s="71"/>
      <c r="AR10" s="106"/>
    </row>
    <row r="11" spans="1:44 16020:16020" ht="71.25" x14ac:dyDescent="0.25">
      <c r="A11" s="126"/>
      <c r="B11" s="124"/>
      <c r="C11" s="124"/>
      <c r="D11" s="124"/>
      <c r="E11" s="124"/>
      <c r="F11" s="66" t="s">
        <v>69</v>
      </c>
      <c r="G11" s="55">
        <v>24</v>
      </c>
      <c r="H11" s="53" t="s">
        <v>7</v>
      </c>
      <c r="I11" s="94" t="str" cm="1">
        <f t="array" ref="I11">IF(I10&lt;&gt;0,IF(INDEX(Sketchs!$L$1:$AAI$193, MATCH($C10, Sketchs!$L:$L,0), 4+I10)&lt;&gt;"",INDEX(Sketchs!$L$1:$AAI$193, MATCH($C10, Sketchs!$L:$L,0), 4+I10),""),"")</f>
        <v>RESSUAGE</v>
      </c>
      <c r="J11" s="87" t="str" cm="1">
        <f t="array" ref="J11">IF(J10&lt;&gt;0,IF(INDEX(Sketchs!$L$1:$AAI$193, MATCH($C10, Sketchs!$L:$L,0), 4+J10)&lt;&gt;"",INDEX(Sketchs!$L$1:$AAI$193, MATCH($C10, Sketchs!$L:$L,0), 4+J10),""),"")</f>
        <v>FIC</v>
      </c>
      <c r="K11" s="87" t="str" cm="1">
        <f t="array" ref="K11">IF(K10&lt;&gt;0,IF(INDEX(Sketchs!$L$1:$AAI$193, MATCH($C10, Sketchs!$L:$L,0), 4+K10)&lt;&gt;"",INDEX(Sketchs!$L$1:$AAI$193, MATCH($C10, Sketchs!$L:$L,0), 4+K10),""),"")</f>
        <v>FIC</v>
      </c>
      <c r="L11" s="87" t="str" cm="1">
        <f t="array" ref="L11">IF(L10&lt;&gt;0,IF(INDEX(Sketchs!$L$1:$AAI$193, MATCH($C10, Sketchs!$L:$L,0), 4+L10)&lt;&gt;"",INDEX(Sketchs!$L$1:$AAI$193, MATCH($C10, Sketchs!$L:$L,0), 4+L10),""),"")</f>
        <v>DEPOT ST.</v>
      </c>
      <c r="M11" s="87" t="str" cm="1">
        <f t="array" ref="M11">IF(M10&lt;&gt;0,IF(INDEX(Sketchs!$L$1:$AAI$193, MATCH($C10, Sketchs!$L:$L,0), 4+M10)&lt;&gt;"",INDEX(Sketchs!$L$1:$AAI$193, MATCH($C10, Sketchs!$L:$L,0), 4+M10),""),"")</f>
        <v>FOUR VIDE</v>
      </c>
      <c r="N11" s="87" t="str" cm="1">
        <f t="array" ref="N11">IF(N10&lt;&gt;0,IF(INDEX(Sketchs!$L$1:$AAI$193, MATCH($C10, Sketchs!$L:$L,0), 4+N10)&lt;&gt;"",INDEX(Sketchs!$L$1:$AAI$193, MATCH($C10, Sketchs!$L:$L,0), 4+N10),""),"")</f>
        <v>FOUR VIDE</v>
      </c>
      <c r="O11" s="87" t="str" cm="1">
        <f t="array" ref="O11">IF(O10&lt;&gt;0,IF(INDEX(Sketchs!$L$1:$AAI$193, MATCH($C10, Sketchs!$L:$L,0), 4+O10)&lt;&gt;"",INDEX(Sketchs!$L$1:$AAI$193, MATCH($C10, Sketchs!$L:$L,0), 4+O10),""),"")</f>
        <v>FOUR VIDE</v>
      </c>
      <c r="P11" s="87" t="str" cm="1">
        <f t="array" ref="P11">IF(P10&lt;&gt;0,IF(INDEX(Sketchs!$L$1:$AAI$193, MATCH($C10, Sketchs!$L:$L,0), 4+P10)&lt;&gt;"",INDEX(Sketchs!$L$1:$AAI$193, MATCH($C10, Sketchs!$L:$L,0), 4+P10),""),"")</f>
        <v>FOUR VIDE</v>
      </c>
      <c r="Q11" s="87" t="str" cm="1">
        <f t="array" ref="Q11">IF(Q10&lt;&gt;0,IF(INDEX(Sketchs!$L$1:$AAI$193, MATCH($C10, Sketchs!$L:$L,0), 4+Q10)&lt;&gt;"",INDEX(Sketchs!$L$1:$AAI$193, MATCH($C10, Sketchs!$L:$L,0), 4+Q10),""),"")</f>
        <v>MEULAGE ST.</v>
      </c>
      <c r="R11" s="87" t="str" cm="1">
        <f t="array" ref="R11">IF(R10&lt;&gt;0,IF(INDEX(Sketchs!$L$1:$AAI$193, MATCH($C10, Sketchs!$L:$L,0), 4+R10)&lt;&gt;"",INDEX(Sketchs!$L$1:$AAI$193, MATCH($C10, Sketchs!$L:$L,0), 4+R10),""),"")</f>
        <v>MEULAGE ST.</v>
      </c>
      <c r="S11" s="87" t="str" cm="1">
        <f t="array" ref="S11">IF(S10&lt;&gt;0,IF(INDEX(Sketchs!$L$1:$AAI$193, MATCH($C10, Sketchs!$L:$L,0), 4+S10)&lt;&gt;"",INDEX(Sketchs!$L$1:$AAI$193, MATCH($C10, Sketchs!$L:$L,0), 4+S10),""),"")</f>
        <v/>
      </c>
      <c r="T11" s="110" t="str" cm="1">
        <f t="array" ref="T11">IF(T10&lt;&gt;0,IF(INDEX(Sketchs!$L$1:$AAI$193, MATCH($C10, Sketchs!$L:$L,0), 4+T10)&lt;&gt;"",INDEX(Sketchs!$L$1:$AAI$193, MATCH($C10, Sketchs!$L:$L,0), 4+T10),""),"")</f>
        <v/>
      </c>
      <c r="U11" s="111" t="str" cm="1">
        <f t="array" ref="U11">IF(U10&lt;&gt;0,IF(INDEX(Sketchs!$L$1:$AAI$193, MATCH($C10, Sketchs!$L:$L,0), 4+U10)&lt;&gt;"",INDEX(Sketchs!$L$1:$AAI$193, MATCH($C10, Sketchs!$L:$L,0), 4+U10),""),"")</f>
        <v>RESSUAGE</v>
      </c>
      <c r="V11" s="87" t="str" cm="1">
        <f t="array" ref="V11">IF(V10&lt;&gt;0,IF(INDEX(Sketchs!$L$1:$AAI$193, MATCH($C10, Sketchs!$L:$L,0), 4+V10)&lt;&gt;"",INDEX(Sketchs!$L$1:$AAI$193, MATCH($C10, Sketchs!$L:$L,0), 4+V10),""),"")</f>
        <v>USINAGE ST.</v>
      </c>
      <c r="W11" s="87" t="str" cm="1">
        <f t="array" ref="W11">IF(W10&lt;&gt;0,IF(INDEX(Sketchs!$L$1:$AAI$193, MATCH($C10, Sketchs!$L:$L,0), 4+W10)&lt;&gt;"",INDEX(Sketchs!$L$1:$AAI$193, MATCH($C10, Sketchs!$L:$L,0), 4+W10),""),"")</f>
        <v>USINAGE ST.</v>
      </c>
      <c r="X11" s="87" t="str" cm="1">
        <f t="array" ref="X11">IF(X10&lt;&gt;0,IF(INDEX(Sketchs!$L$1:$AAI$193, MATCH($C10, Sketchs!$L:$L,0), 4+X10)&lt;&gt;"",INDEX(Sketchs!$L$1:$AAI$193, MATCH($C10, Sketchs!$L:$L,0), 4+X10),""),"")</f>
        <v>USINAGE ST.</v>
      </c>
      <c r="Y11" s="87" t="str" cm="1">
        <f t="array" ref="Y11">IF(Y10&lt;&gt;0,IF(INDEX(Sketchs!$L$1:$AAI$193, MATCH($C10, Sketchs!$L:$L,0), 4+Y10)&lt;&gt;"",INDEX(Sketchs!$L$1:$AAI$193, MATCH($C10, Sketchs!$L:$L,0), 4+Y10),""),"")</f>
        <v>PLASMA</v>
      </c>
      <c r="Z11" s="87" t="str" cm="1">
        <f t="array" ref="Z11">IF(Z10&lt;&gt;0,IF(INDEX(Sketchs!$L$1:$AAI$193, MATCH($C10, Sketchs!$L:$L,0), 4+Z10)&lt;&gt;"",INDEX(Sketchs!$L$1:$AAI$193, MATCH($C10, Sketchs!$L:$L,0), 4+Z10),""),"")</f>
        <v>PLASMA</v>
      </c>
      <c r="AA11" s="87" t="str" cm="1">
        <f t="array" ref="AA11">IF(AA10&lt;&gt;0,IF(INDEX(Sketchs!$L$1:$AAI$193, MATCH($C10, Sketchs!$L:$L,0), 4+AA10)&lt;&gt;"",INDEX(Sketchs!$L$1:$AAI$193, MATCH($C10, Sketchs!$L:$L,0), 4+AA10),""),"")</f>
        <v>USINAGE ST.</v>
      </c>
      <c r="AB11" s="87" t="str" cm="1">
        <f t="array" ref="AB11">IF(AB10&lt;&gt;0,IF(INDEX(Sketchs!$L$1:$AAI$193, MATCH($C10, Sketchs!$L:$L,0), 4+AB10)&lt;&gt;"",INDEX(Sketchs!$L$1:$AAI$193, MATCH($C10, Sketchs!$L:$L,0), 4+AB10),""),"")</f>
        <v>FINAL ST.</v>
      </c>
      <c r="AC11" s="87" t="str" cm="1">
        <f t="array" ref="AC11">IF(AC10&lt;&gt;0,IF(INDEX(Sketchs!$L$1:$AAI$193, MATCH($C10, Sketchs!$L:$L,0), 4+AC10)&lt;&gt;"",INDEX(Sketchs!$L$1:$AAI$193, MATCH($C10, Sketchs!$L:$L,0), 4+AC10),""),"")</f>
        <v>FINAL ST.</v>
      </c>
      <c r="AD11" s="87" t="str" cm="1">
        <f t="array" ref="AD11">IF(AD10&lt;&gt;0,IF(INDEX(Sketchs!$L$1:$AAI$193, MATCH($C10, Sketchs!$L:$L,0), 4+AD10)&lt;&gt;"",INDEX(Sketchs!$L$1:$AAI$193, MATCH($C10, Sketchs!$L:$L,0), 4+AD10),""),"")</f>
        <v/>
      </c>
      <c r="AE11" s="87" t="str" cm="1">
        <f t="array" ref="AE11">IF(AE10&lt;&gt;0,IF(INDEX(Sketchs!$L$1:$AAI$193, MATCH($C10, Sketchs!$L:$L,0), 4+AE10)&lt;&gt;"",INDEX(Sketchs!$L$1:$AAI$193, MATCH($C10, Sketchs!$L:$L,0), 4+AE10),""),"")</f>
        <v/>
      </c>
      <c r="AF11" s="106" t="str" cm="1">
        <f t="array" ref="AF11">IF(AF10&lt;&gt;0,IF(INDEX(Sketchs!$L$1:$AAI$193, MATCH($C10, Sketchs!$L:$L,0), 4+AF10)&lt;&gt;"",INDEX(Sketchs!$L$1:$AAI$193, MATCH($C10, Sketchs!$L:$L,0), 4+AF10),""),"")</f>
        <v/>
      </c>
      <c r="AG11" s="111" t="str" cm="1">
        <f t="array" ref="AG11">IF(AG10&lt;&gt;0,IF(INDEX(Sketchs!$L$1:$AAI$193, MATCH($C10, Sketchs!$L:$L,0), 4+AG10)&lt;&gt;"",INDEX(Sketchs!$L$1:$AAI$193, MATCH($C10, Sketchs!$L:$L,0), 4+AG10),""),"")</f>
        <v/>
      </c>
      <c r="AH11" s="87" t="str" cm="1">
        <f t="array" ref="AH11">IF(AH10&lt;&gt;0,IF(INDEX(Sketchs!$L$1:$AAI$193, MATCH($C10, Sketchs!$L:$L,0), 4+AH10)&lt;&gt;"",INDEX(Sketchs!$L$1:$AAI$193, MATCH($C10, Sketchs!$L:$L,0), 4+AH10),""),"")</f>
        <v/>
      </c>
      <c r="AI11" s="87" t="str" cm="1">
        <f t="array" ref="AI11">IF(AI10&lt;&gt;0,IF(INDEX(Sketchs!$L$1:$AAI$193, MATCH($C10, Sketchs!$L:$L,0), 4+AI10)&lt;&gt;"",INDEX(Sketchs!$L$1:$AAI$193, MATCH($C10, Sketchs!$L:$L,0), 4+AI10),""),"")</f>
        <v/>
      </c>
      <c r="AJ11" s="87" t="str" cm="1">
        <f t="array" ref="AJ11">IF(AJ10&lt;&gt;0,IF(INDEX(Sketchs!$L$1:$AAI$193, MATCH($C10, Sketchs!$L:$L,0), 4+AJ10)&lt;&gt;"",INDEX(Sketchs!$L$1:$AAI$193, MATCH($C10, Sketchs!$L:$L,0), 4+AJ10),""),"")</f>
        <v/>
      </c>
      <c r="AK11" s="87" t="str" cm="1">
        <f t="array" ref="AK11">IF(AK10&lt;&gt;0,IF(INDEX(Sketchs!$L$1:$AAI$193, MATCH($C10, Sketchs!$L:$L,0), 4+AK10)&lt;&gt;"",INDEX(Sketchs!$L$1:$AAI$193, MATCH($C10, Sketchs!$L:$L,0), 4+AK10),""),"")</f>
        <v/>
      </c>
      <c r="AL11" s="87" t="str" cm="1">
        <f t="array" ref="AL11">IF(AL10&lt;&gt;0,IF(INDEX(Sketchs!$L$1:$AAI$193, MATCH($C10, Sketchs!$L:$L,0), 4+AL10)&lt;&gt;"",INDEX(Sketchs!$L$1:$AAI$193, MATCH($C10, Sketchs!$L:$L,0), 4+AL10),""),"")</f>
        <v/>
      </c>
      <c r="AM11" s="87" t="str" cm="1">
        <f t="array" ref="AM11">IF(AM10&lt;&gt;0,IF(INDEX(Sketchs!$L$1:$AAI$193, MATCH($C10, Sketchs!$L:$L,0), 4+AM10)&lt;&gt;"",INDEX(Sketchs!$L$1:$AAI$193, MATCH($C10, Sketchs!$L:$L,0), 4+AM10),""),"")</f>
        <v/>
      </c>
      <c r="AN11" s="87" t="str" cm="1">
        <f t="array" ref="AN11">IF(AN10&lt;&gt;0,IF(INDEX(Sketchs!$L$1:$AAI$193, MATCH($C10, Sketchs!$L:$L,0), 4+AN10)&lt;&gt;"",INDEX(Sketchs!$L$1:$AAI$193, MATCH($C10, Sketchs!$L:$L,0), 4+AN10),""),"")</f>
        <v/>
      </c>
      <c r="AO11" s="87" t="str" cm="1">
        <f t="array" ref="AO11">IF(AO10&lt;&gt;0,IF(INDEX(Sketchs!$L$1:$AAI$193, MATCH($C10, Sketchs!$L:$L,0), 4+AO10)&lt;&gt;"",INDEX(Sketchs!$L$1:$AAI$193, MATCH($C10, Sketchs!$L:$L,0), 4+AO10),""),"")</f>
        <v/>
      </c>
      <c r="AP11" s="87" t="str" cm="1">
        <f t="array" ref="AP11">IF(AP10&lt;&gt;0,IF(INDEX(Sketchs!$L$1:$AAI$193, MATCH($C10, Sketchs!$L:$L,0), 4+AP10)&lt;&gt;"",INDEX(Sketchs!$L$1:$AAI$193, MATCH($C10, Sketchs!$L:$L,0), 4+AP10),""),"")</f>
        <v/>
      </c>
      <c r="AQ11" s="87" t="str" cm="1">
        <f t="array" ref="AQ11">IF(AQ10&lt;&gt;0,IF(INDEX(Sketchs!$L$1:$AAI$193, MATCH($C10, Sketchs!$L:$L,0), 4+AQ10)&lt;&gt;"",INDEX(Sketchs!$L$1:$AAI$193, MATCH($C10, Sketchs!$L:$L,0), 4+AQ10),""),"")</f>
        <v/>
      </c>
      <c r="AR11" s="106" t="str" cm="1">
        <f t="array" ref="AR11">IF(AR10&lt;&gt;0,IF(INDEX(Sketchs!$L$1:$AAI$193, MATCH($C10, Sketchs!$L:$L,0), 4+AR10)&lt;&gt;"",INDEX(Sketchs!$L$1:$AAI$193, MATCH($C10, Sketchs!$L:$L,0), 4+AR10),""),"")</f>
        <v/>
      </c>
    </row>
    <row r="12" spans="1:44 16020:16020" x14ac:dyDescent="0.25">
      <c r="A12" s="126"/>
      <c r="B12" s="124"/>
      <c r="C12" s="124"/>
      <c r="D12" s="124"/>
      <c r="E12" s="124"/>
      <c r="F12" s="91" t="e">
        <f>IF(ISBLANK(C10)=FALSE,_xlfn.XMATCH(E10,I10:EB10)-_xlfn.XMATCH(1,I10:EB10),"")</f>
        <v>#N/A</v>
      </c>
      <c r="G12" s="52"/>
      <c r="H12" s="54" t="s">
        <v>8</v>
      </c>
      <c r="I12" s="95">
        <f>IF(I10&lt;&gt;0,INDEX(Temps!$A$1:$L$44,MATCH($D10,Temps!$A$1:$A$100,0),MATCH(I11,Temps!$A$1:$ZZ$1,0))/INDEX(Sketchs!$A$1:$AAB$193, MATCH($C10, Sketchs!$L$1:$L$94,0),MATCH(I11,Sketchs!$A$1:$K$1,0)),"")</f>
        <v>1.5</v>
      </c>
      <c r="J12" s="88"/>
      <c r="K12" s="58"/>
      <c r="L12" s="88"/>
      <c r="M12" s="58"/>
      <c r="N12" s="88"/>
      <c r="O12" s="100"/>
      <c r="P12" s="59"/>
      <c r="Q12" s="58"/>
      <c r="R12" s="57"/>
      <c r="S12" s="100"/>
      <c r="T12" s="107"/>
      <c r="U12" s="112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106"/>
      <c r="AG12" s="112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106"/>
    </row>
  </sheetData>
  <mergeCells count="19">
    <mergeCell ref="A1:F2"/>
    <mergeCell ref="I1:T1"/>
    <mergeCell ref="U1:AF1"/>
    <mergeCell ref="AG1:AR1"/>
    <mergeCell ref="A4:A6"/>
    <mergeCell ref="E4:E6"/>
    <mergeCell ref="A7:A9"/>
    <mergeCell ref="A10:A12"/>
    <mergeCell ref="B4:B6"/>
    <mergeCell ref="B7:B9"/>
    <mergeCell ref="B10:B12"/>
    <mergeCell ref="E7:E9"/>
    <mergeCell ref="E10:E12"/>
    <mergeCell ref="C4:C6"/>
    <mergeCell ref="C7:C9"/>
    <mergeCell ref="C10:C12"/>
    <mergeCell ref="D4:D6"/>
    <mergeCell ref="D7:D9"/>
    <mergeCell ref="D10:D12"/>
  </mergeCells>
  <conditionalFormatting sqref="T3">
    <cfRule type="containsText" dxfId="585" priority="802" operator="containsText" text="FINAL ST.">
      <formula>NOT(ISERROR(SEARCH("FINAL ST.",T3)))</formula>
    </cfRule>
    <cfRule type="containsText" dxfId="584" priority="803" operator="containsText" text="FIC">
      <formula>NOT(ISERROR(SEARCH("FIC",T3)))</formula>
    </cfRule>
    <cfRule type="containsText" dxfId="583" priority="804" operator="containsText" text="LANCEMENT">
      <formula>NOT(ISERROR(SEARCH("LANCEMENT",T3)))</formula>
    </cfRule>
    <cfRule type="containsText" dxfId="582" priority="805" operator="containsText" text="DECAPAGE">
      <formula>NOT(ISERROR(SEARCH("DECAPAGE",T3)))</formula>
    </cfRule>
    <cfRule type="containsText" dxfId="581" priority="806" operator="containsText" text="RESSUAGE">
      <formula>NOT(ISERROR(SEARCH("RESSUAGE",T3)))</formula>
    </cfRule>
    <cfRule type="containsText" dxfId="580" priority="807" operator="containsText" text="DEPOT ST.">
      <formula>NOT(ISERROR(SEARCH("DEPOT ST.",T3)))</formula>
    </cfRule>
  </conditionalFormatting>
  <conditionalFormatting sqref="I4:T4 J6:T6">
    <cfRule type="containsText" dxfId="579" priority="786" operator="containsText" text="FINAL ST.">
      <formula>NOT(ISERROR(SEARCH("FINAL ST.",I4)))</formula>
    </cfRule>
    <cfRule type="containsText" dxfId="578" priority="787" operator="containsText" text="FIC">
      <formula>NOT(ISERROR(SEARCH("FIC",I4)))</formula>
    </cfRule>
    <cfRule type="containsText" dxfId="577" priority="788" operator="containsText" text="LANCEMENT">
      <formula>NOT(ISERROR(SEARCH("LANCEMENT",I4)))</formula>
    </cfRule>
    <cfRule type="containsText" dxfId="576" priority="789" operator="containsText" text="DECAPAGE">
      <formula>NOT(ISERROR(SEARCH("DECAPAGE",I4)))</formula>
    </cfRule>
    <cfRule type="containsText" dxfId="575" priority="790" operator="containsText" text="RESSUAGE">
      <formula>NOT(ISERROR(SEARCH("RESSUAGE",I4)))</formula>
    </cfRule>
    <cfRule type="containsText" dxfId="574" priority="791" operator="containsText" text="DEPOT ST.">
      <formula>NOT(ISERROR(SEARCH("DEPOT ST.",I4)))</formula>
    </cfRule>
  </conditionalFormatting>
  <conditionalFormatting sqref="I5:I6 J5:AE5">
    <cfRule type="containsText" dxfId="573" priority="750" operator="containsText" text="FINAL ST.">
      <formula>NOT(ISERROR(SEARCH("FINAL ST.",I5)))</formula>
    </cfRule>
    <cfRule type="containsText" dxfId="572" priority="751" operator="containsText" text="FIC">
      <formula>NOT(ISERROR(SEARCH("FIC",I5)))</formula>
    </cfRule>
    <cfRule type="containsText" dxfId="571" priority="752" operator="containsText" text="LANCEMENT">
      <formula>NOT(ISERROR(SEARCH("LANCEMENT",I5)))</formula>
    </cfRule>
    <cfRule type="containsText" dxfId="570" priority="763" operator="containsText" text="DECAPAGE">
      <formula>NOT(ISERROR(SEARCH("DECAPAGE",I5)))</formula>
    </cfRule>
    <cfRule type="containsText" dxfId="569" priority="764" operator="containsText" text="RESSUAGE">
      <formula>NOT(ISERROR(SEARCH("RESSUAGE",I5)))</formula>
    </cfRule>
    <cfRule type="containsText" dxfId="568" priority="765" operator="containsText" text="DEPOT ST.">
      <formula>NOT(ISERROR(SEARCH("DEPOT ST.",I5)))</formula>
    </cfRule>
  </conditionalFormatting>
  <conditionalFormatting sqref="I7:AD7 J9:T9">
    <cfRule type="containsText" dxfId="567" priority="616" operator="containsText" text="FINAL ST.">
      <formula>NOT(ISERROR(SEARCH("FINAL ST.",I7)))</formula>
    </cfRule>
    <cfRule type="containsText" dxfId="566" priority="617" operator="containsText" text="FIC">
      <formula>NOT(ISERROR(SEARCH("FIC",I7)))</formula>
    </cfRule>
    <cfRule type="containsText" dxfId="565" priority="618" operator="containsText" text="LANCEMENT">
      <formula>NOT(ISERROR(SEARCH("LANCEMENT",I7)))</formula>
    </cfRule>
    <cfRule type="containsText" dxfId="564" priority="619" operator="containsText" text="DECAPAGE">
      <formula>NOT(ISERROR(SEARCH("DECAPAGE",I7)))</formula>
    </cfRule>
    <cfRule type="containsText" dxfId="563" priority="620" operator="containsText" text="RESSUAGE">
      <formula>NOT(ISERROR(SEARCH("RESSUAGE",I7)))</formula>
    </cfRule>
    <cfRule type="containsText" dxfId="562" priority="621" operator="containsText" text="DEPOT ST.">
      <formula>NOT(ISERROR(SEARCH("DEPOT ST.",I7)))</formula>
    </cfRule>
  </conditionalFormatting>
  <conditionalFormatting sqref="I8:I9 J8:AE8">
    <cfRule type="containsText" dxfId="561" priority="580" operator="containsText" text="FINAL ST.">
      <formula>NOT(ISERROR(SEARCH("FINAL ST.",I8)))</formula>
    </cfRule>
    <cfRule type="containsText" dxfId="560" priority="581" operator="containsText" text="FIC">
      <formula>NOT(ISERROR(SEARCH("FIC",I8)))</formula>
    </cfRule>
    <cfRule type="containsText" dxfId="559" priority="582" operator="containsText" text="LANCEMENT">
      <formula>NOT(ISERROR(SEARCH("LANCEMENT",I8)))</formula>
    </cfRule>
    <cfRule type="containsText" dxfId="558" priority="593" operator="containsText" text="DECAPAGE">
      <formula>NOT(ISERROR(SEARCH("DECAPAGE",I8)))</formula>
    </cfRule>
    <cfRule type="containsText" dxfId="557" priority="594" operator="containsText" text="RESSUAGE">
      <formula>NOT(ISERROR(SEARCH("RESSUAGE",I8)))</formula>
    </cfRule>
    <cfRule type="containsText" dxfId="556" priority="595" operator="containsText" text="DEPOT ST.">
      <formula>NOT(ISERROR(SEARCH("DEPOT ST.",I8)))</formula>
    </cfRule>
  </conditionalFormatting>
  <conditionalFormatting sqref="AG4:AP4">
    <cfRule type="containsText" dxfId="555" priority="262" operator="containsText" text="FINAL ST.">
      <formula>NOT(ISERROR(SEARCH("FINAL ST.",AG4)))</formula>
    </cfRule>
    <cfRule type="containsText" dxfId="554" priority="263" operator="containsText" text="FIC">
      <formula>NOT(ISERROR(SEARCH("FIC",AG4)))</formula>
    </cfRule>
    <cfRule type="containsText" dxfId="553" priority="264" operator="containsText" text="LANCEMENT">
      <formula>NOT(ISERROR(SEARCH("LANCEMENT",AG4)))</formula>
    </cfRule>
    <cfRule type="containsText" dxfId="552" priority="265" operator="containsText" text="DECAPAGE">
      <formula>NOT(ISERROR(SEARCH("DECAPAGE",AG4)))</formula>
    </cfRule>
    <cfRule type="containsText" dxfId="551" priority="266" operator="containsText" text="RESSUAGE">
      <formula>NOT(ISERROR(SEARCH("RESSUAGE",AG4)))</formula>
    </cfRule>
    <cfRule type="containsText" dxfId="550" priority="267" operator="containsText" text="DEPOT ST.">
      <formula>NOT(ISERROR(SEARCH("DEPOT ST.",AG4)))</formula>
    </cfRule>
  </conditionalFormatting>
  <conditionalFormatting sqref="AG5:AQ5">
    <cfRule type="containsText" dxfId="549" priority="236" operator="containsText" text="FINAL ST.">
      <formula>NOT(ISERROR(SEARCH("FINAL ST.",AG5)))</formula>
    </cfRule>
    <cfRule type="containsText" dxfId="548" priority="237" operator="containsText" text="FIC">
      <formula>NOT(ISERROR(SEARCH("FIC",AG5)))</formula>
    </cfRule>
    <cfRule type="containsText" dxfId="547" priority="238" operator="containsText" text="LANCEMENT">
      <formula>NOT(ISERROR(SEARCH("LANCEMENT",AG5)))</formula>
    </cfRule>
    <cfRule type="containsText" dxfId="546" priority="249" operator="containsText" text="DECAPAGE">
      <formula>NOT(ISERROR(SEARCH("DECAPAGE",AG5)))</formula>
    </cfRule>
    <cfRule type="containsText" dxfId="545" priority="250" operator="containsText" text="RESSUAGE">
      <formula>NOT(ISERROR(SEARCH("RESSUAGE",AG5)))</formula>
    </cfRule>
    <cfRule type="containsText" dxfId="544" priority="251" operator="containsText" text="DEPOT ST.">
      <formula>NOT(ISERROR(SEARCH("DEPOT ST.",AG5)))</formula>
    </cfRule>
  </conditionalFormatting>
  <conditionalFormatting sqref="AG7:AP7">
    <cfRule type="containsText" dxfId="543" priority="230" operator="containsText" text="FINAL ST.">
      <formula>NOT(ISERROR(SEARCH("FINAL ST.",AG7)))</formula>
    </cfRule>
    <cfRule type="containsText" dxfId="542" priority="231" operator="containsText" text="FIC">
      <formula>NOT(ISERROR(SEARCH("FIC",AG7)))</formula>
    </cfRule>
    <cfRule type="containsText" dxfId="541" priority="232" operator="containsText" text="LANCEMENT">
      <formula>NOT(ISERROR(SEARCH("LANCEMENT",AG7)))</formula>
    </cfRule>
    <cfRule type="containsText" dxfId="540" priority="233" operator="containsText" text="DECAPAGE">
      <formula>NOT(ISERROR(SEARCH("DECAPAGE",AG7)))</formula>
    </cfRule>
    <cfRule type="containsText" dxfId="539" priority="234" operator="containsText" text="RESSUAGE">
      <formula>NOT(ISERROR(SEARCH("RESSUAGE",AG7)))</formula>
    </cfRule>
    <cfRule type="containsText" dxfId="538" priority="235" operator="containsText" text="DEPOT ST.">
      <formula>NOT(ISERROR(SEARCH("DEPOT ST.",AG7)))</formula>
    </cfRule>
  </conditionalFormatting>
  <conditionalFormatting sqref="AG8:AQ8">
    <cfRule type="containsText" dxfId="537" priority="204" operator="containsText" text="FINAL ST.">
      <formula>NOT(ISERROR(SEARCH("FINAL ST.",AG8)))</formula>
    </cfRule>
    <cfRule type="containsText" dxfId="536" priority="205" operator="containsText" text="FIC">
      <formula>NOT(ISERROR(SEARCH("FIC",AG8)))</formula>
    </cfRule>
    <cfRule type="containsText" dxfId="535" priority="206" operator="containsText" text="LANCEMENT">
      <formula>NOT(ISERROR(SEARCH("LANCEMENT",AG8)))</formula>
    </cfRule>
    <cfRule type="containsText" dxfId="534" priority="217" operator="containsText" text="DECAPAGE">
      <formula>NOT(ISERROR(SEARCH("DECAPAGE",AG8)))</formula>
    </cfRule>
    <cfRule type="containsText" dxfId="533" priority="218" operator="containsText" text="RESSUAGE">
      <formula>NOT(ISERROR(SEARCH("RESSUAGE",AG8)))</formula>
    </cfRule>
    <cfRule type="containsText" dxfId="532" priority="219" operator="containsText" text="DEPOT ST.">
      <formula>NOT(ISERROR(SEARCH("DEPOT ST.",AG8)))</formula>
    </cfRule>
  </conditionalFormatting>
  <conditionalFormatting sqref="U4:AF4">
    <cfRule type="containsText" dxfId="531" priority="166" operator="containsText" text="FINAL ST.">
      <formula>NOT(ISERROR(SEARCH("FINAL ST.",U4)))</formula>
    </cfRule>
    <cfRule type="containsText" dxfId="530" priority="167" operator="containsText" text="FIC">
      <formula>NOT(ISERROR(SEARCH("FIC",U4)))</formula>
    </cfRule>
    <cfRule type="containsText" dxfId="529" priority="168" operator="containsText" text="LANCEMENT">
      <formula>NOT(ISERROR(SEARCH("LANCEMENT",U4)))</formula>
    </cfRule>
    <cfRule type="containsText" dxfId="528" priority="169" operator="containsText" text="DECAPAGE">
      <formula>NOT(ISERROR(SEARCH("DECAPAGE",U4)))</formula>
    </cfRule>
    <cfRule type="containsText" dxfId="527" priority="170" operator="containsText" text="RESSUAGE">
      <formula>NOT(ISERROR(SEARCH("RESSUAGE",U4)))</formula>
    </cfRule>
    <cfRule type="containsText" dxfId="526" priority="171" operator="containsText" text="DEPOT ST.">
      <formula>NOT(ISERROR(SEARCH("DEPOT ST.",U4)))</formula>
    </cfRule>
  </conditionalFormatting>
  <conditionalFormatting sqref="AF3">
    <cfRule type="containsText" dxfId="525" priority="139" operator="containsText" text="FINAL ST.">
      <formula>NOT(ISERROR(SEARCH("FINAL ST.",AF3)))</formula>
    </cfRule>
    <cfRule type="containsText" dxfId="524" priority="140" operator="containsText" text="FIC">
      <formula>NOT(ISERROR(SEARCH("FIC",AF3)))</formula>
    </cfRule>
    <cfRule type="containsText" dxfId="523" priority="141" operator="containsText" text="LANCEMENT">
      <formula>NOT(ISERROR(SEARCH("LANCEMENT",AF3)))</formula>
    </cfRule>
    <cfRule type="containsText" dxfId="522" priority="142" operator="containsText" text="DECAPAGE">
      <formula>NOT(ISERROR(SEARCH("DECAPAGE",AF3)))</formula>
    </cfRule>
    <cfRule type="containsText" dxfId="521" priority="143" operator="containsText" text="RESSUAGE">
      <formula>NOT(ISERROR(SEARCH("RESSUAGE",AF3)))</formula>
    </cfRule>
    <cfRule type="containsText" dxfId="520" priority="144" operator="containsText" text="DEPOT ST.">
      <formula>NOT(ISERROR(SEARCH("DEPOT ST.",AF3)))</formula>
    </cfRule>
  </conditionalFormatting>
  <conditionalFormatting sqref="I10:AD10 J12:T12">
    <cfRule type="containsText" dxfId="519" priority="123" operator="containsText" text="FINAL ST.">
      <formula>NOT(ISERROR(SEARCH("FINAL ST.",I10)))</formula>
    </cfRule>
    <cfRule type="containsText" dxfId="518" priority="124" operator="containsText" text="FIC">
      <formula>NOT(ISERROR(SEARCH("FIC",I10)))</formula>
    </cfRule>
    <cfRule type="containsText" dxfId="517" priority="125" operator="containsText" text="LANCEMENT">
      <formula>NOT(ISERROR(SEARCH("LANCEMENT",I10)))</formula>
    </cfRule>
    <cfRule type="containsText" dxfId="516" priority="126" operator="containsText" text="DECAPAGE">
      <formula>NOT(ISERROR(SEARCH("DECAPAGE",I10)))</formula>
    </cfRule>
    <cfRule type="containsText" dxfId="515" priority="127" operator="containsText" text="RESSUAGE">
      <formula>NOT(ISERROR(SEARCH("RESSUAGE",I10)))</formula>
    </cfRule>
    <cfRule type="containsText" dxfId="514" priority="128" operator="containsText" text="DEPOT ST.">
      <formula>NOT(ISERROR(SEARCH("DEPOT ST.",I10)))</formula>
    </cfRule>
  </conditionalFormatting>
  <conditionalFormatting sqref="I11:I12 J11:AE11">
    <cfRule type="containsText" dxfId="513" priority="87" operator="containsText" text="FINAL ST.">
      <formula>NOT(ISERROR(SEARCH("FINAL ST.",I11)))</formula>
    </cfRule>
    <cfRule type="containsText" dxfId="512" priority="88" operator="containsText" text="FIC">
      <formula>NOT(ISERROR(SEARCH("FIC",I11)))</formula>
    </cfRule>
    <cfRule type="containsText" dxfId="511" priority="89" operator="containsText" text="LANCEMENT">
      <formula>NOT(ISERROR(SEARCH("LANCEMENT",I11)))</formula>
    </cfRule>
    <cfRule type="containsText" dxfId="510" priority="100" operator="containsText" text="DECAPAGE">
      <formula>NOT(ISERROR(SEARCH("DECAPAGE",I11)))</formula>
    </cfRule>
    <cfRule type="containsText" dxfId="509" priority="101" operator="containsText" text="RESSUAGE">
      <formula>NOT(ISERROR(SEARCH("RESSUAGE",I11)))</formula>
    </cfRule>
    <cfRule type="containsText" dxfId="508" priority="102" operator="containsText" text="DEPOT ST.">
      <formula>NOT(ISERROR(SEARCH("DEPOT ST.",I11)))</formula>
    </cfRule>
  </conditionalFormatting>
  <conditionalFormatting sqref="AG10:AP10">
    <cfRule type="containsText" dxfId="507" priority="38" operator="containsText" text="FINAL ST.">
      <formula>NOT(ISERROR(SEARCH("FINAL ST.",AG10)))</formula>
    </cfRule>
    <cfRule type="containsText" dxfId="506" priority="39" operator="containsText" text="FIC">
      <formula>NOT(ISERROR(SEARCH("FIC",AG10)))</formula>
    </cfRule>
    <cfRule type="containsText" dxfId="505" priority="40" operator="containsText" text="LANCEMENT">
      <formula>NOT(ISERROR(SEARCH("LANCEMENT",AG10)))</formula>
    </cfRule>
    <cfRule type="containsText" dxfId="504" priority="41" operator="containsText" text="DECAPAGE">
      <formula>NOT(ISERROR(SEARCH("DECAPAGE",AG10)))</formula>
    </cfRule>
    <cfRule type="containsText" dxfId="503" priority="42" operator="containsText" text="RESSUAGE">
      <formula>NOT(ISERROR(SEARCH("RESSUAGE",AG10)))</formula>
    </cfRule>
    <cfRule type="containsText" dxfId="502" priority="43" operator="containsText" text="DEPOT ST.">
      <formula>NOT(ISERROR(SEARCH("DEPOT ST.",AG10)))</formula>
    </cfRule>
  </conditionalFormatting>
  <conditionalFormatting sqref="AG11:AQ11">
    <cfRule type="containsText" dxfId="501" priority="12" operator="containsText" text="FINAL ST.">
      <formula>NOT(ISERROR(SEARCH("FINAL ST.",AG11)))</formula>
    </cfRule>
    <cfRule type="containsText" dxfId="500" priority="13" operator="containsText" text="FIC">
      <formula>NOT(ISERROR(SEARCH("FIC",AG11)))</formula>
    </cfRule>
    <cfRule type="containsText" dxfId="499" priority="14" operator="containsText" text="LANCEMENT">
      <formula>NOT(ISERROR(SEARCH("LANCEMENT",AG11)))</formula>
    </cfRule>
    <cfRule type="containsText" dxfId="498" priority="25" operator="containsText" text="DECAPAGE">
      <formula>NOT(ISERROR(SEARCH("DECAPAGE",AG11)))</formula>
    </cfRule>
    <cfRule type="containsText" dxfId="497" priority="26" operator="containsText" text="RESSUAGE">
      <formula>NOT(ISERROR(SEARCH("RESSUAGE",AG11)))</formula>
    </cfRule>
    <cfRule type="containsText" dxfId="496" priority="27" operator="containsText" text="DEPOT ST.">
      <formula>NOT(ISERROR(SEARCH("DEPOT ST.",AG11)))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014" operator="equal" id="{54642E2E-84DB-432C-B891-1F1700F95A6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015" operator="equal" id="{E9FB09EA-5BB6-4474-8822-65C71DD0B97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016" operator="equal" id="{66EE8380-C9EF-4B93-8AF0-37332E52C805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017" operator="equal" id="{05C9721C-F79F-4A1A-B77E-A29E3E71EC1A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018" operator="equal" id="{697AA7CE-064D-4B50-A966-8E270CDBE6B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019" operator="equal" id="{D06B3001-3647-46DF-ACEF-2DFAC9094FFA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020" operator="equal" id="{03A8196B-DE68-4083-9557-C8BF1487803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021" operator="equal" id="{D9477BF1-A42E-4638-8272-7FB5240CCA1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022" operator="equal" id="{A97E6761-698E-4F1F-A7DE-98AF243AFDF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023" operator="equal" id="{94DB988C-0615-4BDC-BE8D-0AA56CD87B3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024" operator="equal" id="{F03FD22A-7144-409F-BE34-45E8EA7C52A3}">
            <xm:f>Data!$B$2</xm:f>
            <x14:dxf>
              <fill>
                <patternFill>
                  <bgColor theme="4"/>
                </patternFill>
              </fill>
            </x14:dxf>
          </x14:cfRule>
          <xm:sqref>AS1:MB1</xm:sqref>
        </x14:conditionalFormatting>
        <x14:conditionalFormatting xmlns:xm="http://schemas.microsoft.com/office/excel/2006/main">
          <x14:cfRule type="cellIs" priority="1970" operator="equal" id="{1A81A04E-DE96-4426-AFB8-A010D63921A5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971" operator="equal" id="{6B1B2E56-5819-4BEE-8E9D-5D600C2ECCF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972" operator="equal" id="{8BA09F90-02CF-4AEC-9E78-7B321221984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973" operator="equal" id="{2ADDE6FD-9B32-4AF5-9806-B62E0EFD05B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74" operator="equal" id="{509D4B3A-5F44-4CDF-A45C-1035405C71B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75" operator="equal" id="{828F80A3-482F-4974-85DE-90FA6864936F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76" operator="equal" id="{E5CE00BA-D45C-46DC-81F2-B348C4C45AD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77" operator="equal" id="{EC12DDBA-ED13-46C9-916A-17381FC6758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78" operator="equal" id="{D8E75B73-2640-4D9C-B1D8-5606C10DB13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79" operator="equal" id="{AA9FF652-9313-4F1C-9AE9-7C23AA4EC008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80" operator="equal" id="{CC35E533-C033-4F9A-AF01-990D27A48D8C}">
            <xm:f>Data!$B$2</xm:f>
            <x14:dxf>
              <fill>
                <patternFill>
                  <bgColor theme="4"/>
                </patternFill>
              </fill>
            </x14:dxf>
          </x14:cfRule>
          <xm:sqref>WRD1:XFD1</xm:sqref>
        </x14:conditionalFormatting>
        <x14:conditionalFormatting xmlns:xm="http://schemas.microsoft.com/office/excel/2006/main">
          <x14:cfRule type="cellIs" priority="1919" operator="equal" id="{77BCBE60-CC3A-4D94-A07F-1C89E9EF614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920" operator="equal" id="{60481E36-702C-47C1-8523-B82EE5BF6B3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921" operator="equal" id="{BFA5EE9B-198A-419C-ABF7-E6B55552801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922" operator="equal" id="{E64805C4-2C0F-4811-8603-CBC7C572149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23" operator="equal" id="{F6CACD7C-D309-4CC2-B704-EA8227A8D7E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24" operator="equal" id="{55CF678E-7BDC-421F-AFBD-D5DDD4379FE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25" operator="equal" id="{CDC76C96-953E-4675-8ECD-78DD59A7E2BF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26" operator="equal" id="{027520E1-3974-4F24-A7CF-4BB57A3E4F7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27" operator="equal" id="{155A09DD-D625-4296-BCA9-C5C3D164384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28" operator="equal" id="{53D9459B-8AAA-41DD-908A-FE259C43008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29" operator="equal" id="{78F87520-5C03-4529-86D0-E308841F8564}">
            <xm:f>Data!$B$2</xm:f>
            <x14:dxf>
              <fill>
                <patternFill>
                  <bgColor theme="4"/>
                </patternFill>
              </fill>
            </x14:dxf>
          </x14:cfRule>
          <xm:sqref>I2:R2</xm:sqref>
        </x14:conditionalFormatting>
        <x14:conditionalFormatting xmlns:xm="http://schemas.microsoft.com/office/excel/2006/main">
          <x14:cfRule type="cellIs" priority="1908" operator="equal" id="{A8C4D2CD-E1D6-47B4-BDFE-D59942CE3E1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909" operator="equal" id="{D52B4459-5DB0-48E5-AA70-CE165856AC8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910" operator="equal" id="{C1813E2C-3DA3-40C8-B96C-7C62F04F3FB5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911" operator="equal" id="{295C7B96-842C-4BFA-8730-84E8DA7E839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12" operator="equal" id="{E47D3ADB-A4A3-44B1-84F1-BD9E34C2361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13" operator="equal" id="{AD1F5282-59B2-4CEC-9942-8D186F7BAFAA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14" operator="equal" id="{A14B9FFA-1696-4985-8FEF-305B76AC0B49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15" operator="equal" id="{78BBC61D-1AC6-499E-BB16-A8AE9067D8DD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16" operator="equal" id="{E8A396FF-78C0-40C5-AFA7-40212FA3086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17" operator="equal" id="{0D0D1B22-E2C4-4A85-AD53-5C2E29D16ED0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18" operator="equal" id="{97D81CAC-52B3-4BC5-8AEF-40EAFAE663A5}">
            <xm:f>Data!$B$2</xm:f>
            <x14:dxf>
              <fill>
                <patternFill>
                  <bgColor theme="4"/>
                </patternFill>
              </fill>
            </x14:dxf>
          </x14:cfRule>
          <xm:sqref>I3:S3</xm:sqref>
        </x14:conditionalFormatting>
        <x14:conditionalFormatting xmlns:xm="http://schemas.microsoft.com/office/excel/2006/main">
          <x14:cfRule type="cellIs" priority="1897" operator="equal" id="{2DA086DF-79EC-4B99-A691-48A238268D6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898" operator="equal" id="{B9EB1D9B-31B0-4BB5-B94E-95ECD26D25D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899" operator="equal" id="{35EA0F6B-E9A0-4400-8119-1742222C4C21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900" operator="equal" id="{7E4EEB97-C9C5-45E6-9BF6-7FE64432E0D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01" operator="equal" id="{71FFB319-A8DF-4BCE-8796-0124938B6C4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02" operator="equal" id="{B5BFB294-8C42-4859-9C18-B67BABB406D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03" operator="equal" id="{00D281F6-1C39-40AB-98FC-1612052862E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04" operator="equal" id="{44986645-D56C-48F1-98B9-7D0FEEC8CC3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05" operator="equal" id="{6DE5FAD0-2812-43D1-9E4B-22A889ACAD9A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06" operator="equal" id="{E611D7C4-9290-4E1A-9E07-F71D3A7E9165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07" operator="equal" id="{CC3B0C79-888E-450C-8542-2B45BA37DC52}">
            <xm:f>Data!$B$2</xm:f>
            <x14:dxf>
              <fill>
                <patternFill>
                  <bgColor theme="4"/>
                </patternFill>
              </fill>
            </x14:dxf>
          </x14:cfRule>
          <xm:sqref>I1</xm:sqref>
        </x14:conditionalFormatting>
        <x14:conditionalFormatting xmlns:xm="http://schemas.microsoft.com/office/excel/2006/main">
          <x14:cfRule type="cellIs" priority="1477" operator="equal" id="{2F9A1D8E-BE69-4557-A6E8-C6DBE0057F2B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478" operator="equal" id="{282017DC-4996-4A61-879A-5F43DA084FF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479" operator="equal" id="{08850EB5-3E28-46BC-B125-79355CA457F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480" operator="equal" id="{030A6CA6-0DE0-4176-8775-EB7AFA001DC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481" operator="equal" id="{4D3EC1DF-29DE-439D-A922-84A95D72A6D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482" operator="equal" id="{EE53CE58-4210-48E5-9BB7-D7A958102F6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483" operator="equal" id="{98B09E5F-0E53-4008-870B-0C1C5D589AA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484" operator="equal" id="{F093584C-042F-4FF5-AAA7-2A1CCA4345F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485" operator="equal" id="{DC4AED5D-70B8-4437-82AC-AA80F43B5019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486" operator="equal" id="{8FDD6C6C-AA16-4451-9136-0E2357DB904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487" operator="equal" id="{DBF4DB10-8D1B-4E5A-88E4-9B2804AF4ED4}">
            <xm:f>Data!$B$2</xm:f>
            <x14:dxf>
              <fill>
                <patternFill>
                  <bgColor theme="4"/>
                </patternFill>
              </fill>
            </x14:dxf>
          </x14:cfRule>
          <xm:sqref>A1:B1 A3:H3 G1:H2</xm:sqref>
        </x14:conditionalFormatting>
        <x14:conditionalFormatting xmlns:xm="http://schemas.microsoft.com/office/excel/2006/main">
          <x14:cfRule type="cellIs" priority="1044" operator="equal" id="{AD4D29C1-8286-4FA5-9968-5125E26DCCF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45" operator="equal" id="{C33D595F-3A3E-441E-8E68-2C729F30523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46" operator="equal" id="{4F3A660E-F3DE-49BC-AA5F-7ED7ECF2750B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47" operator="equal" id="{128953E9-F63E-438E-9D8C-67BFB0B78C3A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48" operator="equal" id="{1617B6BF-F406-49DC-BDD6-2F5DE10F0A3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49" operator="equal" id="{EB2C62FC-E28D-4F1B-844E-4F834896FCCD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50" operator="equal" id="{BB9754BB-21D5-4DF0-A67F-C7E06BA8EDB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51" operator="equal" id="{39EACC20-5470-41B3-900A-32C0829367A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52" operator="equal" id="{95C0F050-005F-469E-B5EC-B2F0092F653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53" operator="equal" id="{8B5C78FA-6778-4FBE-9E88-E5AAEE6A101B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54" operator="equal" id="{84BC6A12-BAE8-4A15-B88B-AF94D4A76137}">
            <xm:f>Data!$B$2</xm:f>
            <x14:dxf>
              <fill>
                <patternFill>
                  <bgColor theme="4"/>
                </patternFill>
              </fill>
            </x14:dxf>
          </x14:cfRule>
          <xm:sqref>S2:T2</xm:sqref>
        </x14:conditionalFormatting>
        <x14:conditionalFormatting xmlns:xm="http://schemas.microsoft.com/office/excel/2006/main">
          <x14:cfRule type="cellIs" priority="1021" operator="equal" id="{BA9A3FE2-98B1-4625-B922-A72AA7C2314F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22" operator="equal" id="{5E8AE5DA-16D0-41A4-8341-977BA94757A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23" operator="equal" id="{351113BE-4AAA-45B0-9240-5C163877B87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24" operator="equal" id="{6E52328E-230C-4AE1-A0B5-D37AB81F9A7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25" operator="equal" id="{D397A09F-67A6-41C4-AF2A-65AEF985DCB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26" operator="equal" id="{4F823292-743D-4764-A0F3-6903E19968FC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27" operator="equal" id="{415849F7-2C60-48EF-9765-0A5504B8888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28" operator="equal" id="{2AEADCE7-BF4E-4E81-96B7-969A3086EE8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29" operator="equal" id="{430CE65B-B342-4447-AB30-D6252A284E55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30" operator="equal" id="{CBD9A458-5199-47D4-A161-494A64D5CC7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31" operator="equal" id="{E08F7175-E39F-4EAC-98E2-B0F618C39A37}">
            <xm:f>Data!$B$2</xm:f>
            <x14:dxf>
              <fill>
                <patternFill>
                  <bgColor theme="4"/>
                </patternFill>
              </fill>
            </x14:dxf>
          </x14:cfRule>
          <xm:sqref>U2:AD2</xm:sqref>
        </x14:conditionalFormatting>
        <x14:conditionalFormatting xmlns:xm="http://schemas.microsoft.com/office/excel/2006/main">
          <x14:cfRule type="cellIs" priority="1010" operator="equal" id="{4ED567D1-2D50-41BB-A314-50A0B23711E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11" operator="equal" id="{0113BF3E-4434-44EA-A623-E372450C76C4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12" operator="equal" id="{5E52363B-5A06-40A8-A211-E69142D3AA3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13" operator="equal" id="{65F04DE2-FEBB-4317-8E08-FF451E90ECD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14" operator="equal" id="{5B173231-8437-4A05-BF83-0004D2719B6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15" operator="equal" id="{1ED24BC7-2097-4A79-A1CD-449DA682DFC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16" operator="equal" id="{00DA4C6E-E2E5-4472-9271-B6C6ECA0601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17" operator="equal" id="{43842624-AA72-4EF9-B9FC-AAD79445AE9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18" operator="equal" id="{E0F78071-5F8D-4C4F-8BCF-9371D7F6E8D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19" operator="equal" id="{AC0618C2-AB6B-49EB-835B-EF3FC3EEEBC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20" operator="equal" id="{48EAD7E0-C1FD-4FB3-96F5-F3D59178FF58}">
            <xm:f>Data!$B$2</xm:f>
            <x14:dxf>
              <fill>
                <patternFill>
                  <bgColor theme="4"/>
                </patternFill>
              </fill>
            </x14:dxf>
          </x14:cfRule>
          <xm:sqref>U3:AD3</xm:sqref>
        </x14:conditionalFormatting>
        <x14:conditionalFormatting xmlns:xm="http://schemas.microsoft.com/office/excel/2006/main">
          <x14:cfRule type="cellIs" priority="999" operator="equal" id="{4E2047E8-6D4F-48EA-B74A-6B8691D1D9F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00" operator="equal" id="{AAA5D3DD-9EF0-4DD7-9FFC-16362EED8D5C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01" operator="equal" id="{95921A10-3B74-44E6-AB58-4A231002D84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02" operator="equal" id="{D686A737-0991-4D17-AB5A-BA3B9BFE71D4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03" operator="equal" id="{FE9F196A-8AE4-4344-B81D-6B2C4DDD022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04" operator="equal" id="{055F94CE-D106-4F08-A1DE-362E301DC6D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05" operator="equal" id="{B98FBC45-B2D4-4BD5-8EB2-D5F584089F5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06" operator="equal" id="{16891E58-85B4-43D9-8A6D-CA59EDCB85CC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07" operator="equal" id="{6310109C-AB86-45AD-A800-8783FF3B5BAC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08" operator="equal" id="{512CEA40-4489-41BE-9E32-392AC4E2584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09" operator="equal" id="{06B06285-4570-46E8-B546-D18A34B86BC0}">
            <xm:f>Data!$B$2</xm:f>
            <x14:dxf>
              <fill>
                <patternFill>
                  <bgColor theme="4"/>
                </patternFill>
              </fill>
            </x14:dxf>
          </x14:cfRule>
          <xm:sqref>U1</xm:sqref>
        </x14:conditionalFormatting>
        <x14:conditionalFormatting xmlns:xm="http://schemas.microsoft.com/office/excel/2006/main">
          <x14:cfRule type="cellIs" priority="878" operator="equal" id="{0592CAD8-4BC5-416D-BD8E-90680BF7F08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79" operator="equal" id="{B9E6E0B7-9C14-4FB6-BC30-3D982A74ADD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80" operator="equal" id="{1A4DFC30-BCBD-4FC5-B839-0854FEE1764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81" operator="equal" id="{78313308-F33A-47D9-B4DD-8B2F9263F156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82" operator="equal" id="{AD1613E3-3C61-4456-9060-50E8EE7C87E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83" operator="equal" id="{C6BBA370-8E3F-44BD-A6A1-FF20DC85560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84" operator="equal" id="{BCBB510A-ABF4-454B-99E7-B5900833811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85" operator="equal" id="{3C85B202-6F31-4901-910D-3A861F2AFD9F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86" operator="equal" id="{0EB89253-CCEC-4009-ADA8-CDE70CA7724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87" operator="equal" id="{DA8F50BD-738F-4150-B268-2B0D3CAA7F86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88" operator="equal" id="{F037CBAF-2E99-4E42-8C51-E29A35A556C4}">
            <xm:f>Data!$B$2</xm:f>
            <x14:dxf>
              <fill>
                <patternFill>
                  <bgColor theme="4"/>
                </patternFill>
              </fill>
            </x14:dxf>
          </x14:cfRule>
          <xm:sqref>AE2:AF2</xm:sqref>
        </x14:conditionalFormatting>
        <x14:conditionalFormatting xmlns:xm="http://schemas.microsoft.com/office/excel/2006/main">
          <x14:cfRule type="expression" priority="792" id="{F1CE4B53-1A1D-4C39-A817-5FC8E20A01D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93" id="{6C0CBAD7-6C36-48B0-AF3E-2CBF0C4925F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94" id="{D28EFEDF-62AB-44FC-B6B1-C436962D4E4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95" id="{24D0824C-E6F3-4A38-AB55-14BEE259814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96" id="{766E76CE-CF16-4685-82CF-144E590BB7A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97" id="{87F1FC84-1CC9-41DD-9B1A-2516A11F548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98" id="{2832D19E-CCBC-44F7-8538-DDDCAE07383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99" id="{A3EC5B60-1FF4-4318-9E46-7B1F9D2B66A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00" id="{D0D3F830-F99B-491F-B425-1A6AE65639E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801" id="{6755C46D-8ADE-41A2-88CB-267DEB74D27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T3</xm:sqref>
        </x14:conditionalFormatting>
        <x14:conditionalFormatting xmlns:xm="http://schemas.microsoft.com/office/excel/2006/main">
          <x14:cfRule type="expression" priority="776" id="{2DF5E45B-0A56-4B0C-9C52-DB884FDAFE7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77" id="{A5C87F93-A748-4DEB-A6F6-71F4231121E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78" id="{CD89A6D7-53B3-4CD2-BD7E-EC7972A7066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79" id="{4B98D408-30E6-4A5C-BF9D-5CAC395BE1A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80" id="{355C57D7-8F26-499B-8777-4C89D38558E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81" id="{0931AC42-0F8E-400C-95DF-620017360ED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82" id="{EA3A810B-A6E5-4877-B180-F52384B282CF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83" id="{A558F6C4-AD2A-4A35-B8EB-1BDA222DA32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84" id="{455BBE5D-69F4-4685-952C-2980F98D955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85" id="{6035A448-0159-487B-BD2D-5CC89F22CB3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J6:T6</xm:sqref>
        </x14:conditionalFormatting>
        <x14:conditionalFormatting xmlns:xm="http://schemas.microsoft.com/office/excel/2006/main">
          <x14:cfRule type="expression" priority="766" id="{45A3DA65-C05F-4FB3-92B4-CC6D6F9EECB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67" id="{D830EA55-A5C0-4211-84AB-457D954AB1A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68" id="{2673240B-AFAD-43F4-995B-8E47008A759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69" id="{348BA613-401A-4E4F-B344-69725DE24AC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70" id="{AA8B5A6A-BDEC-4F05-BD08-09D4D241FF1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71" id="{E9B87F68-939B-47F2-AE7B-D44C419488E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72" id="{83438BDE-A1A6-4BBC-9C36-5A5976411A3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73" id="{6648C9E3-CAA6-4BAC-97C4-3E82E197277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74" id="{F7E1C396-6CB3-4D4C-B6A8-760CFB29A66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75" id="{D975F18C-2474-46B9-B4B4-217DE8C0E9C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I4:T4</xm:sqref>
        </x14:conditionalFormatting>
        <x14:conditionalFormatting xmlns:xm="http://schemas.microsoft.com/office/excel/2006/main">
          <x14:cfRule type="expression" priority="753" id="{E8F0D067-0641-4708-BE78-6D895AD985B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54" id="{03E8DD88-7878-4005-B618-A3141B7CED3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55" id="{46C880F4-7AE5-49C4-A28D-7F5140CADD0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56" id="{872A97C8-295E-4346-BA25-0D81F374D45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57" id="{39D1A5F1-B06B-4BA8-AE7F-C72EE1616A5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58" id="{A06C985D-20AF-404B-9A37-F8FB8C8A8FD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59" id="{AAF33217-3911-4274-B0F8-EA50855DC72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60" id="{C240A486-35A5-497D-BF94-41A427B2E7A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61" id="{FF7E6723-D0E6-4E94-A0C1-4855D6B5D49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62" id="{53347AB7-5FC6-4DED-A4C9-E17253AAB07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I5:I6 J5:AE5</xm:sqref>
        </x14:conditionalFormatting>
        <x14:conditionalFormatting xmlns:xm="http://schemas.microsoft.com/office/excel/2006/main">
          <x14:cfRule type="expression" priority="740" id="{58C37557-1BE1-4876-BE70-0915739E070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41" id="{FF54DB18-466D-4451-AC45-D08F9958D8A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42" id="{9A9B09ED-628B-4691-8CBF-93D50FF6E833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43" id="{58DE2BC6-2F2D-4401-9A5C-32F9BA7A3CA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44" id="{48D0744B-2CF5-4F55-876E-EF72C7A546C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45" id="{92CD39ED-7091-4D2B-A204-391AD553191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46" id="{6592D133-F968-4703-B481-CD335C24A2D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47" id="{D5DDF037-94EA-494F-853D-11D2FD46159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48" id="{39816153-CAE3-4EF7-992D-8097C17D204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49" id="{E5FD384A-D75B-48F9-9A97-D60F00DD5AB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H4:H6</xm:sqref>
        </x14:conditionalFormatting>
        <x14:conditionalFormatting xmlns:xm="http://schemas.microsoft.com/office/excel/2006/main">
          <x14:cfRule type="cellIs" priority="729" operator="equal" id="{56EB143B-FA21-4FCA-BD01-5DFE8293026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30" operator="equal" id="{D7CC0C04-5F74-4416-9336-3F2C12CEE61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31" operator="equal" id="{6938B8AB-CBD8-4656-86AD-592C57F6528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32" operator="equal" id="{1E306BF2-D65F-44CC-98C1-5CEC95135C0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33" operator="equal" id="{A75BB834-6F85-48A4-9148-2E6E304F5BE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34" operator="equal" id="{6A88A111-6A03-444B-A595-9EFB37163AE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35" operator="equal" id="{0901C94C-B6F8-480D-BDA0-E0492413DC08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36" operator="equal" id="{CB9EF096-70B8-42C6-87CA-4DFE29E587F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37" operator="equal" id="{07492E2A-4D6E-4C7B-A283-CF5BF8E06E9A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38" operator="equal" id="{3D101364-CA33-4338-8A2B-B5D817B98F24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39" operator="equal" id="{9AC3196C-6F2D-4CC1-BFB7-344F7F0EEEAF}">
            <xm:f>Data!$B$2</xm:f>
            <x14:dxf>
              <fill>
                <patternFill>
                  <bgColor theme="4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cellIs" priority="718" operator="equal" id="{B53FAC8A-0A63-48A3-B872-B5BD74B340B8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19" operator="equal" id="{9E894FB6-D4E9-4C42-93D8-D56D738E0F3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20" operator="equal" id="{0BC3971B-67FA-4F45-B8A0-EAF8127B4E2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21" operator="equal" id="{418A39FA-82BA-4D06-87E9-E140F1A92B1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22" operator="equal" id="{32B2C6C9-A51E-4E76-9B2B-19BB10F924A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23" operator="equal" id="{FAA03997-8949-4F31-B60C-A64A0222471F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24" operator="equal" id="{CDE9D386-1C95-4D15-9BA6-9C74FF9F57B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25" operator="equal" id="{D74D5FF8-4275-4B63-8A67-E1E4A6B09F30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26" operator="equal" id="{5AF796EB-04C4-4495-8926-8D520BDF922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27" operator="equal" id="{E09A5757-96B2-4CDB-AB66-D2926F2EC53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28" operator="equal" id="{5F72DF0B-BA93-4B06-9430-0E411999C5D9}">
            <xm:f>Data!$B$2</xm:f>
            <x14:dxf>
              <fill>
                <patternFill>
                  <bgColor theme="4"/>
                </patternFill>
              </fill>
            </x14:dxf>
          </x14:cfRule>
          <xm:sqref>A4 C4:E4</xm:sqref>
        </x14:conditionalFormatting>
        <x14:conditionalFormatting xmlns:xm="http://schemas.microsoft.com/office/excel/2006/main">
          <x14:cfRule type="cellIs" priority="707" operator="equal" id="{5772F9E4-E457-4B20-90AA-ADE6EEA214F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08" operator="equal" id="{D3A8538B-ED8C-4C1C-A375-0921F29D780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09" operator="equal" id="{24D042C1-9945-427C-970E-B5AB5FA48F8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10" operator="equal" id="{EDF302F0-0A44-4A69-99AA-FD9DFFC2076D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11" operator="equal" id="{3450B5F6-41A0-4E29-BC47-379B3762464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12" operator="equal" id="{80A64B30-B145-449C-96BC-11DBA836CB4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13" operator="equal" id="{8C2C065C-4C06-4F21-93F3-142E3236C64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14" operator="equal" id="{0BF3CDA6-6EE4-45E4-9D9E-390BCFC2DD5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15" operator="equal" id="{A065F822-DDB3-47E2-AD86-006BCE2FDC7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16" operator="equal" id="{4BEB3834-34D5-4E0B-A33F-B06601DFCA3A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17" operator="equal" id="{A0F1E448-4B00-4BAC-BB6E-15DF448B2E14}">
            <xm:f>Data!$B$2</xm:f>
            <x14:dxf>
              <fill>
                <patternFill>
                  <bgColor theme="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expression" priority="606" id="{74796267-722F-4B8B-9645-F0A6524DDC2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07" id="{5C09FFBA-FC4F-48CA-8F93-7DEB9D4B3C0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08" id="{080506B6-47CA-417D-A57C-DD05D5CDF76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09" id="{FE649FAE-687B-4770-99EA-94AB7F33F80E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10" id="{9E9F8459-3B5C-423B-952A-6802A8C230D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11" id="{D8EFC6EA-3E6D-4E12-AA41-F48DF197519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12" id="{87B0C20F-6B2B-4481-A715-CEC7D259433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13" id="{82E57340-0419-42E4-898B-5567453FE3F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14" id="{E7A6A2D0-2A0C-4D53-8397-8F8CABE7164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15" id="{E5F9818D-DA79-49E8-926D-45D406C5CC9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J9:T9</xm:sqref>
        </x14:conditionalFormatting>
        <x14:conditionalFormatting xmlns:xm="http://schemas.microsoft.com/office/excel/2006/main">
          <x14:cfRule type="expression" priority="596" id="{DBC5DEC3-7B6D-48CD-B39D-AC84EEB839D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97" id="{5A2882FD-2B75-41C3-B371-0B67358DDF7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98" id="{5E72423F-677A-4ED0-BE6C-D2284439042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99" id="{0FBAFE4F-C4D6-4EA5-A03D-6049E8E15E9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00" id="{2EDB2B4D-F281-444A-B9B1-C09DBDCEC0F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01" id="{D0182FD0-B722-418A-9122-94C87011D87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02" id="{16A20BD3-2304-4E2D-B559-F36D1D309EE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03" id="{39A93F40-E2B9-4EDD-B076-B81FCBE0AF0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04" id="{5EA0DF9E-7248-442A-8F9A-E0090636441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05" id="{07A59077-EA07-48C1-89EB-B0E49D6DB12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I7:AD7</xm:sqref>
        </x14:conditionalFormatting>
        <x14:conditionalFormatting xmlns:xm="http://schemas.microsoft.com/office/excel/2006/main">
          <x14:cfRule type="expression" priority="583" id="{539386BC-93EC-4EAA-BA14-17B7BE76649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84" id="{8EF4FCCA-8110-48A4-A2C7-5C4C3521FDD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85" id="{8BD7E8C8-79C1-4F58-905A-D71A3098841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86" id="{548AA274-30D1-4513-A85E-D03887BC61C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87" id="{A8B1A69E-648C-4539-A121-093554D21BB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88" id="{1D66F64A-66E1-4C15-9DC6-EABB4CB6F73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89" id="{7AEA1E61-A205-4BB5-992B-4E3948214C1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90" id="{A8A67861-BC8C-437A-91BE-CE34D299051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91" id="{C2C4AA74-C8EF-4314-91EE-41CBDE53498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92" id="{2BDA5CB9-2BDC-4CED-8216-0F03E923DBA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I8:I9 J8:AE8</xm:sqref>
        </x14:conditionalFormatting>
        <x14:conditionalFormatting xmlns:xm="http://schemas.microsoft.com/office/excel/2006/main">
          <x14:cfRule type="expression" priority="570" id="{F1481C89-664E-4269-A492-39BD1D1B231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71" id="{7E272CB2-89D2-490E-BC40-95208ABD269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72" id="{11A90972-B856-4FCB-8611-07D4C5502BE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73" id="{CAE9A541-54BB-4068-BAD1-E47D59042B9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74" id="{AFA22749-C682-4250-94DD-22405F4ABA4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75" id="{9FC18E1B-B1CF-4675-87DA-774665E24FF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76" id="{FE7B602F-CB83-437F-BC40-4BAA842ACE2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77" id="{343C4B01-18C1-4E9C-9EAA-4ADA7422846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78" id="{4367E0C1-DBB4-4B95-A930-12CC7DAE341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79" id="{AADA0036-6B98-43FC-84B1-EE60E339378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H7:H9</xm:sqref>
        </x14:conditionalFormatting>
        <x14:conditionalFormatting xmlns:xm="http://schemas.microsoft.com/office/excel/2006/main">
          <x14:cfRule type="cellIs" priority="559" operator="equal" id="{9BFD99EA-D27E-4AFC-B625-F85C11BA7DD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60" operator="equal" id="{C94A02D7-97DE-4B19-9BB5-6768EC9AF13A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61" operator="equal" id="{B69316C8-0338-4152-AA2B-F5D392D13CD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62" operator="equal" id="{FC228043-0E9A-4631-A1AD-6A29F9F1C13F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63" operator="equal" id="{48686183-CAB2-47EC-8D30-9E835180A28E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64" operator="equal" id="{DD8E4D2E-A993-4460-BC26-E97C4264B73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65" operator="equal" id="{48E15ECE-C2FD-4633-B873-2B2E5C959C5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66" operator="equal" id="{ED4BA97D-0C1E-4DBF-8428-559CFCD3C6D0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67" operator="equal" id="{082EB908-1C29-4B17-80DA-90494CAAC87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68" operator="equal" id="{3FFE820D-F549-446A-9076-D0051D992D44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69" operator="equal" id="{1D2BD89F-921A-46A4-A317-338A0DAF9E10}">
            <xm:f>Data!$B$2</xm:f>
            <x14:dxf>
              <fill>
                <patternFill>
                  <bgColor theme="4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548" operator="equal" id="{38E04C65-CFA5-4CA8-9C9E-931514E809B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49" operator="equal" id="{DBB17409-6F03-4E55-8851-F70CC4BB9492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50" operator="equal" id="{0CFC66CC-EF28-4294-ACA2-3F580391BCE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51" operator="equal" id="{2AA8948F-068C-4249-A6FE-5939EF97E84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52" operator="equal" id="{A70A6D5C-0BAC-4FA2-9759-795BE9694E4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53" operator="equal" id="{9EB1A67E-518C-406A-BC88-475610F74CC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54" operator="equal" id="{AD2546E7-77A8-4616-BBE7-29FA23468F72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55" operator="equal" id="{593C7259-EF18-44BF-A6F5-2B3A03CA64E9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56" operator="equal" id="{CF4D26B2-6CC7-463C-A946-0BD18F4123E6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57" operator="equal" id="{49F8D23F-C16C-47A4-A68C-46E77A0FE3E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58" operator="equal" id="{000654DF-D4D8-438C-9982-1387AF430001}">
            <xm:f>Data!$B$2</xm:f>
            <x14:dxf>
              <fill>
                <patternFill>
                  <bgColor theme="4"/>
                </patternFill>
              </fill>
            </x14:dxf>
          </x14:cfRule>
          <xm:sqref>C7:E7</xm:sqref>
        </x14:conditionalFormatting>
        <x14:conditionalFormatting xmlns:xm="http://schemas.microsoft.com/office/excel/2006/main">
          <x14:cfRule type="cellIs" priority="537" operator="equal" id="{6CBBA558-605F-465F-A009-4154F9672D4D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38" operator="equal" id="{E12E25A7-ED00-4057-9383-B491759313DA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39" operator="equal" id="{6C5DC8F8-340F-47A7-82AD-30E5C904F58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40" operator="equal" id="{FDB7A4D9-CB7A-4C5B-8046-10577989A50A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41" operator="equal" id="{A301C201-2AB4-4EA7-9A36-8A1B1A070905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42" operator="equal" id="{01D43559-06F1-4A73-A81D-631B0C214B0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43" operator="equal" id="{7898E736-2C4A-4726-A438-D7729EE4D55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44" operator="equal" id="{E0F2CCDB-6C74-4F78-B371-6C6290DE763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45" operator="equal" id="{0D8AF52A-4B4D-4869-AD2D-89901AF5C41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46" operator="equal" id="{1BD560E1-E344-4F9D-8E40-625EBF94B89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47" operator="equal" id="{8C3B2A8C-4C96-49FF-BCC0-8825B816925E}">
            <xm:f>Data!$B$2</xm:f>
            <x14:dxf>
              <fill>
                <patternFill>
                  <bgColor theme="4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ellIs" priority="301" operator="equal" id="{273FC074-3038-4FA3-B270-4609B107A2F6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302" operator="equal" id="{E6A0B94F-C52C-48C7-B512-FA2ABB49FBBA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03" operator="equal" id="{30FACA1F-7411-46A8-95B7-23945DA69D2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304" operator="equal" id="{84401EAA-EAD5-404B-87D8-B84D0C76449C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305" operator="equal" id="{CB1C3CD9-82B7-40BD-9939-8EAA55A97241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306" operator="equal" id="{F8C0C9ED-D5B0-469C-9503-65720CEEDE8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307" operator="equal" id="{7DB66E46-A51E-4E1E-8A56-E6AC0E9593D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308" operator="equal" id="{8AC4E339-697B-445D-A557-74A2D7A1251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09" operator="equal" id="{957515D3-FED8-46F6-8230-51F7D177188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10" operator="equal" id="{555FF62B-DD53-4688-9057-EB8C52E58C1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11" operator="equal" id="{EE272443-34DC-4D0E-B062-CBC1214E7413}">
            <xm:f>Data!$B$2</xm:f>
            <x14:dxf>
              <fill>
                <patternFill>
                  <bgColor theme="4"/>
                </patternFill>
              </fill>
            </x14:dxf>
          </x14:cfRule>
          <xm:sqref>AG2:AP2</xm:sqref>
        </x14:conditionalFormatting>
        <x14:conditionalFormatting xmlns:xm="http://schemas.microsoft.com/office/excel/2006/main">
          <x14:cfRule type="cellIs" priority="290" operator="equal" id="{250EC8DD-4312-4FFC-A603-948E75F0300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91" operator="equal" id="{FBDAE206-48EB-45FC-97B7-EF237F57197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92" operator="equal" id="{63B7490C-3E1E-4B87-8888-F24EF3A1EA0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93" operator="equal" id="{0373DCB3-E0B7-471C-8B69-4CFC0459518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94" operator="equal" id="{2C60D08E-9632-4D08-887A-EE82596E9E5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95" operator="equal" id="{F97CC77E-B1AD-4150-9909-D0372F00474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96" operator="equal" id="{C487C319-AB04-4C75-AC21-B2636D31013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97" operator="equal" id="{987EC273-1CE0-41E9-98A1-C30CB3F56B6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98" operator="equal" id="{A0700780-D6AB-45BF-BFDE-4BB2C1E6A73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99" operator="equal" id="{33E80708-7852-43EA-B00A-A26A254B4B8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00" operator="equal" id="{E98AC357-B4DF-4653-92CC-B650BF81A3F1}">
            <xm:f>Data!$B$2</xm:f>
            <x14:dxf>
              <fill>
                <patternFill>
                  <bgColor theme="4"/>
                </patternFill>
              </fill>
            </x14:dxf>
          </x14:cfRule>
          <xm:sqref>AG3:AR3</xm:sqref>
        </x14:conditionalFormatting>
        <x14:conditionalFormatting xmlns:xm="http://schemas.microsoft.com/office/excel/2006/main">
          <x14:cfRule type="cellIs" priority="279" operator="equal" id="{D53EF66A-3A8F-4486-9309-910B983EBD5B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80" operator="equal" id="{49AC102B-3903-4A11-BCA5-78020A547EC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81" operator="equal" id="{44FFA081-904E-4FBC-832D-3449D5E3275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82" operator="equal" id="{23E85D17-2130-4091-BFAE-70594243B36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83" operator="equal" id="{35EA5CC4-975E-486D-9596-3A2F078E993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84" operator="equal" id="{2E5580EB-81D5-4C32-A87E-7A1812BAEB58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85" operator="equal" id="{6DA1CD87-C693-4E94-8AED-88530C9221DE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86" operator="equal" id="{44A5D2E2-4F4A-4C4E-B07A-715AD68770A9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87" operator="equal" id="{D368E9D1-A114-4927-AF66-97DBCF93A5CE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88" operator="equal" id="{4E75AECD-1F84-4C00-BF5A-5292303FB3D7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89" operator="equal" id="{5838C3C8-FA77-4221-ADA1-C3DA4AE421DB}">
            <xm:f>Data!$B$2</xm:f>
            <x14:dxf>
              <fill>
                <patternFill>
                  <bgColor theme="4"/>
                </patternFill>
              </fill>
            </x14:dxf>
          </x14:cfRule>
          <xm:sqref>AG1</xm:sqref>
        </x14:conditionalFormatting>
        <x14:conditionalFormatting xmlns:xm="http://schemas.microsoft.com/office/excel/2006/main">
          <x14:cfRule type="cellIs" priority="268" operator="equal" id="{0E602511-6EF5-4BFA-BF42-356871D6DDF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69" operator="equal" id="{CE9AE91A-613D-458E-9459-05600CF63772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70" operator="equal" id="{3AD196E0-D5FC-4FFF-812D-75C48D5C547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71" operator="equal" id="{3EA86DD4-5B8F-4F68-A223-443B3C5D30A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72" operator="equal" id="{6C9AD398-0C69-44E0-B502-A16A268DE57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73" operator="equal" id="{C5A712A7-DB94-4254-A165-F52133042EFA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74" operator="equal" id="{A054A232-A93B-42DB-807E-6FBBEE03B3C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75" operator="equal" id="{59D94F50-1BF2-41FA-AE93-E83DC6FC975D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76" operator="equal" id="{72BEA80E-751B-439A-8DB1-CC62D2D25CE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77" operator="equal" id="{9274D718-B3A7-402A-8C60-EC01985B1EF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78" operator="equal" id="{3ECA72D4-BA6E-42E6-AF52-B688A9B6808E}">
            <xm:f>Data!$B$2</xm:f>
            <x14:dxf>
              <fill>
                <patternFill>
                  <bgColor theme="4"/>
                </patternFill>
              </fill>
            </x14:dxf>
          </x14:cfRule>
          <xm:sqref>AQ2:AR2</xm:sqref>
        </x14:conditionalFormatting>
        <x14:conditionalFormatting xmlns:xm="http://schemas.microsoft.com/office/excel/2006/main">
          <x14:cfRule type="expression" priority="252" id="{232A41B1-88F9-4A6F-9A82-57C031F217F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53" id="{71406625-7DCF-4E83-AE3E-E0C7A3CD4977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54" id="{8C1445A6-87FC-4387-9285-38C4FFCCEF4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55" id="{1C81F44E-B520-42E0-8044-C5D904255F1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56" id="{8BB6E9AC-3ED4-4C41-BB9A-4A7A7D1EE4E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57" id="{9A8A5E8D-5421-4810-9DE9-410955AB176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58" id="{67C45564-9BF0-4A6A-BF9B-7C5F7D851C1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59" id="{6D63A26D-AE2D-40BE-8217-6B297A99EBD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60" id="{373F5E75-4F29-457F-9443-0B25372C48A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61" id="{4BEA4E6C-120E-4437-9202-1483A5C0691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AG4:AP4</xm:sqref>
        </x14:conditionalFormatting>
        <x14:conditionalFormatting xmlns:xm="http://schemas.microsoft.com/office/excel/2006/main">
          <x14:cfRule type="expression" priority="239" id="{B18864E5-1BDA-430D-9575-638A55100AF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0" id="{AD36E7CF-3BD1-4096-9D8A-1254C4BBA3E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1" id="{8CF0301C-FA76-4B5B-AB12-5D9670E4DBE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2" id="{B6C9F074-6086-4221-BA83-6C46D4EE053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3" id="{3C3CD785-9C97-4AD7-944B-84FB3B931D80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4" id="{08576FE4-015B-4E62-AA9D-21590EEE1A1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5" id="{19E746E5-55B8-45FC-BD1D-388D664813E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6" id="{840A2767-9800-4390-A83E-11AB97F2939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7" id="{1EF3F74E-D8C0-46F4-B74E-107B632B4C1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8" id="{8898A509-42E5-413C-AED5-C963844AECA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AG5:AQ5</xm:sqref>
        </x14:conditionalFormatting>
        <x14:conditionalFormatting xmlns:xm="http://schemas.microsoft.com/office/excel/2006/main">
          <x14:cfRule type="expression" priority="220" id="{9B39050B-0E94-4E39-B513-6AF9084701F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21" id="{B90E55B5-2A97-466F-AE8E-085088184D7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22" id="{8BD7229A-49ED-483A-B2DE-1D8DCFF0038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23" id="{095CD32B-6B69-42FF-8765-E4E1C0C3395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24" id="{15636677-6835-446C-9F10-7D8D690F9E7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25" id="{EE7F5ECD-2469-4A3C-A3CE-223FBA7EAB7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26" id="{F743E82C-1654-4E34-A178-FBA6C3091D6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27" id="{50325DFF-5284-4689-9347-C8DA8D17420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28" id="{D414D28C-58F1-4B16-892B-ABC5B35F224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29" id="{B506053D-7ECB-4581-91B8-250961CB457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AG7:AP7</xm:sqref>
        </x14:conditionalFormatting>
        <x14:conditionalFormatting xmlns:xm="http://schemas.microsoft.com/office/excel/2006/main">
          <x14:cfRule type="expression" priority="207" id="{01D69819-5CCB-4C50-8DD7-89FF83C02AB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8" id="{517E3FFA-91B0-4D7F-90D3-B3A2D458B8A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9" id="{9CAED47E-50C7-4F26-A6E7-34F412A8FF0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10" id="{424A7CF4-0E50-4FD6-9042-ADCF07F33A9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1" id="{31E76D80-AC37-43F6-9307-67BDB746265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12" id="{A3286ACE-0470-4E3A-A1AC-803C82AB90F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3" id="{658E5914-E015-49B5-91E3-B4050148881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14" id="{168F171A-2BDC-4363-92BE-2391C3BAA05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5" id="{6B54B743-46F9-4AE5-9072-06194300E02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16" id="{D3896AAA-DF48-4DE6-B61D-0793759DC60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AG8:AQ8</xm:sqref>
        </x14:conditionalFormatting>
        <x14:conditionalFormatting xmlns:xm="http://schemas.microsoft.com/office/excel/2006/main">
          <x14:cfRule type="expression" priority="156" id="{E613C33A-EFF3-4B0F-A495-F8BE4942B36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57" id="{F18E7083-BE68-4440-B5F6-BB4CD479E13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58" id="{F778A609-9691-4275-B0E3-FDCDB207A61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59" id="{28EDF375-F864-4CAF-9A24-116239935C0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60" id="{4D332159-53A2-44B4-BDB9-1B0E82D5C51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61" id="{3B76A124-062A-42F4-8596-8781C2E55CA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62" id="{85079DC8-8925-47FC-93B2-48C5B83614D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63" id="{3DD79693-D8C2-4D41-8E9A-9BDAD1591D9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64" id="{E717FD96-D76E-485A-A4D6-D5E8ADC42A1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65" id="{CE589A8B-F11F-42A6-9057-DC2E674A442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U4:AF4</xm:sqref>
        </x14:conditionalFormatting>
        <x14:conditionalFormatting xmlns:xm="http://schemas.microsoft.com/office/excel/2006/main">
          <x14:cfRule type="cellIs" priority="145" operator="equal" id="{E5D9BFB7-357A-4B17-8A11-23A3FE86D0E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46" operator="equal" id="{49FD6C76-DB95-4EDB-B1CB-3B4A711C8916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47" operator="equal" id="{33380E50-3FD3-4078-90DC-EAACDA81F06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48" operator="equal" id="{947EB682-3903-44FF-9324-2845CC74517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49" operator="equal" id="{F5ED98E8-D425-48A0-BFB7-A72763F2868D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50" operator="equal" id="{B95F0923-3295-47A3-AB6C-0333BC1034A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51" operator="equal" id="{04E860AE-A915-4F24-ADD1-EFEC3423A39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52" operator="equal" id="{DBB12D54-42D0-46EB-8445-E3398DBFBA8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53" operator="equal" id="{CDA8DC02-1A54-4898-A4A0-4AC595DBE53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54" operator="equal" id="{9DCD4B90-0F44-4BBC-BE19-228AFBC5ACA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55" operator="equal" id="{23B45575-E054-4CBF-AA37-A5C01C9E8B90}">
            <xm:f>Data!$B$2</xm:f>
            <x14:dxf>
              <fill>
                <patternFill>
                  <bgColor theme="4"/>
                </patternFill>
              </fill>
            </x14:dxf>
          </x14:cfRule>
          <xm:sqref>AE3</xm:sqref>
        </x14:conditionalFormatting>
        <x14:conditionalFormatting xmlns:xm="http://schemas.microsoft.com/office/excel/2006/main">
          <x14:cfRule type="expression" priority="129" id="{A5CA8981-10B7-4EBA-9257-2BA8934858C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30" id="{79E8578D-5B95-453A-A084-A0BACC9FAEB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31" id="{BD284AD6-5848-416B-80E8-2E0E9C7627B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32" id="{8E3A3982-2939-4916-A09B-C560A5683CE6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33" id="{F9AD3124-C37B-4FBB-BC6C-B8EB4C4EFD1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34" id="{F96D85BE-FC8F-4929-A852-4AA4F38EC28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35" id="{9FAA9802-30A9-4647-864B-0BB60BC602C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36" id="{C49BBEB3-D45D-4907-88E3-C5586A44891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37" id="{8EC42097-BD00-4A6F-B5F5-2472F332014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38" id="{624B9968-6B38-41C3-829D-94A433AF140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AF3</xm:sqref>
        </x14:conditionalFormatting>
        <x14:conditionalFormatting xmlns:xm="http://schemas.microsoft.com/office/excel/2006/main">
          <x14:cfRule type="expression" priority="113" id="{177AA62A-29FD-40A6-8BA9-FB8B4DED5F6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14" id="{574D9229-9614-48F2-AA53-1A7BEEA799D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15" id="{9F44A75C-5C9F-495A-B487-3C00D9FDFD5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16" id="{99D04087-30DE-462E-B50D-4C50AF4867F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17" id="{F48FFD65-B06D-4FFD-B25F-AB9EF33B5EB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18" id="{2054B8D9-0AFB-4A2A-B6E7-ADF21B5EA21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19" id="{A3C57431-A24D-4CA8-B139-2E135DADD76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0" id="{D57F4FB1-2F04-411B-91C1-54D05E474C6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1" id="{893A0C32-8110-47AE-BDC6-8B17767612E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2" id="{4217136F-7833-429D-984B-C7E163D9206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J12:T12</xm:sqref>
        </x14:conditionalFormatting>
        <x14:conditionalFormatting xmlns:xm="http://schemas.microsoft.com/office/excel/2006/main">
          <x14:cfRule type="expression" priority="103" id="{04205740-E02A-49A8-84BC-3FD0D1315D9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4" id="{D6F02874-F1A3-4F1E-9DB6-F1563F6F621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5" id="{E0E819F4-6ADB-4601-8C64-501322C5649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6" id="{D0A8D0E9-90C5-4096-B306-08AC2C0F9D4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7" id="{AA44F94A-7E1E-4596-B0ED-A2D0B07916C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8" id="{AB25ADC2-D5C4-4297-9E69-53851755FBC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9" id="{5376A65A-8B5B-42EF-9A10-6949AE19548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0" id="{87209828-23CB-4CBA-9E7D-2A5B3645F86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1" id="{F1A83312-E1DD-4EF3-86BB-DB2B1F842F0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12" id="{E8001D2D-9D0F-4688-BDC5-07DB8AB9844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I10:AD10</xm:sqref>
        </x14:conditionalFormatting>
        <x14:conditionalFormatting xmlns:xm="http://schemas.microsoft.com/office/excel/2006/main">
          <x14:cfRule type="expression" priority="90" id="{C34CD0C7-2DB5-4D6A-BBC7-F462323B322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1" id="{98AD4C00-A1F1-4077-B92B-3F87C1D6CA1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2" id="{CAE7EF16-F58D-46D3-88CB-EB217AB40B1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3" id="{7E78AB93-2150-4789-852F-A8291314034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4" id="{1637E0E6-DEC6-4EF3-82A8-C8AAB072156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5" id="{6A691177-BCED-4630-AE6C-4CD47874CFB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6" id="{9F792F8D-F502-4877-9B2C-3978BFE8A4B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7" id="{EDE20034-E5BF-4AEF-9CD9-080F4C09011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8" id="{F28FCD2E-D6EC-44B2-8886-247CBF87241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9" id="{0C13311E-4883-43EF-A34E-F0D98743E31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I11:I12 J11:AE11</xm:sqref>
        </x14:conditionalFormatting>
        <x14:conditionalFormatting xmlns:xm="http://schemas.microsoft.com/office/excel/2006/main">
          <x14:cfRule type="expression" priority="77" id="{E4B9D705-3D2C-42BE-9651-48B0C2C7C29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8" id="{DCDF073C-C426-4406-A7E7-1326EAC72F8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9" id="{785353B7-97EA-408F-804D-7011311E25F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80" id="{F19BFCEF-AC51-4E25-BFC0-5845D818E10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81" id="{15974714-7903-4F45-B6A9-2D380DCE65B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82" id="{5676A0C4-0D45-462A-8D82-246212C0C0D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83" id="{481008C2-ABA0-48F8-A58B-4A2407236CE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84" id="{E5BDA51D-A83A-40F6-B12C-216DDF59CB5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5" id="{446C3150-3487-4008-8B9D-141E7B0A3E6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86" id="{3E762FA1-0FE9-4F7B-B0E7-52006F95072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H10:H12</xm:sqref>
        </x14:conditionalFormatting>
        <x14:conditionalFormatting xmlns:xm="http://schemas.microsoft.com/office/excel/2006/main">
          <x14:cfRule type="cellIs" priority="66" operator="equal" id="{B7E21C56-8B9D-42A1-B1B7-D68F063A725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67" operator="equal" id="{AFA2ADCE-E006-45AC-B69C-EA8050C1908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68" operator="equal" id="{DBBD6247-9700-4EB6-9F1F-13A830097BC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69" operator="equal" id="{DE3076DB-0D51-4E68-B23F-C545D177C5E1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0" operator="equal" id="{018847B2-5649-48EE-A302-C38E8066FAC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1" operator="equal" id="{40B1C28E-4997-4D1A-A94E-BD748E2B3B3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2" operator="equal" id="{778ED35A-671F-402D-B43E-0388A77D9BB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3" operator="equal" id="{65789F1A-8BC2-4D17-A0AD-BBBC3C50340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4" operator="equal" id="{09B3236C-6917-4596-833C-27F9CAF3A5EA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5" operator="equal" id="{2A96C3CA-F86F-4D99-9973-5C2A5A5FDF90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6" operator="equal" id="{057008CB-64D5-4170-A09C-ED0F4CACCCB4}">
            <xm:f>Data!$B$2</xm:f>
            <x14:dxf>
              <fill>
                <patternFill>
                  <bgColor theme="4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cellIs" priority="55" operator="equal" id="{DD4B17D9-7692-4891-A5E2-46E99C07487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6" operator="equal" id="{B7F76C53-D936-41F4-B936-B772E067F3D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7" operator="equal" id="{59381D70-2F85-42C6-911D-54D842909E17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8" operator="equal" id="{5AB1AFE1-8190-431A-8EB1-3C821C89C1A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9" operator="equal" id="{3F846734-2969-4523-87C6-52C7EDA5296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60" operator="equal" id="{1864368B-DFC6-41A7-BE1F-4E582EC8AD0C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61" operator="equal" id="{25AA8771-6410-4F36-A66E-5A0549185E5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62" operator="equal" id="{D62DA28C-02C3-40E3-A547-B9EE34CDD57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63" operator="equal" id="{E43FD8DF-75A7-463A-8D60-4558C57B2310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64" operator="equal" id="{3EEFF50D-EF05-4342-A032-DC962AA72B9B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65" operator="equal" id="{62300CE3-4827-4960-802D-FF4FD17D92EF}">
            <xm:f>Data!$B$2</xm:f>
            <x14:dxf>
              <fill>
                <patternFill>
                  <bgColor theme="4"/>
                </patternFill>
              </fill>
            </x14:dxf>
          </x14:cfRule>
          <xm:sqref>A10 C10:E10</xm:sqref>
        </x14:conditionalFormatting>
        <x14:conditionalFormatting xmlns:xm="http://schemas.microsoft.com/office/excel/2006/main">
          <x14:cfRule type="cellIs" priority="44" operator="equal" id="{757C257E-759B-47D2-A334-8E1772FC35B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5" operator="equal" id="{02CF389B-2F1E-4307-A48D-0E037387F6EA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6" operator="equal" id="{8BCCD29C-631F-4729-A4D4-30CEF85D8333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7" operator="equal" id="{B7713C7A-954B-4FC7-A321-DFCBB607FCD8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8" operator="equal" id="{2DEA8AFE-5364-4A2E-B90D-36081D9F780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9" operator="equal" id="{D17F3AD5-35A9-467B-8233-85F9CA98E31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0" operator="equal" id="{24F49F92-C791-4083-91B9-D0AD94A8EDB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1" operator="equal" id="{704ED698-4954-45C9-A41D-684734A0F5F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2" operator="equal" id="{90550F64-8C59-4ADD-9BA9-2371E9558ECC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3" operator="equal" id="{F05D802F-7494-420C-AA51-A8633136277D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4" operator="equal" id="{67BD460A-8909-452A-BC89-7F0281683D71}">
            <xm:f>Data!$B$2</xm:f>
            <x14:dxf>
              <fill>
                <patternFill>
                  <bgColor theme="4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28" id="{BCF82E83-99DC-4387-9FFF-F3ED91327A7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9" id="{3BF1D259-0F52-4415-A8D3-F1305108204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0" id="{E73C44A5-7DD7-4C49-A289-08A7297BE75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" id="{4C9282B1-6352-4CCE-8081-6920579CBD8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2" id="{76D2A814-C8B8-478A-8493-DF90AD8B559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3" id="{B500CD6D-5F7F-4EE1-90C5-53A11BC9E2D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4" id="{02EC654C-0EC9-422F-81B7-36BF90616973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5" id="{1383DC6C-FFA1-4FC2-9E02-BFE244E6C13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6" id="{243E6C8D-3E1D-4E83-B93A-EB155937753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7" id="{97C0271A-D5D3-43E9-A524-9D17FB82D7A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AG10:AP10</xm:sqref>
        </x14:conditionalFormatting>
        <x14:conditionalFormatting xmlns:xm="http://schemas.microsoft.com/office/excel/2006/main">
          <x14:cfRule type="expression" priority="15" id="{54B37668-61C6-4AD8-B0AB-9725935A261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6" id="{A3203639-7CBE-4A23-9AE9-7A1A2791BB6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7" id="{32BEB06F-5316-495C-962B-A66B4969474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8" id="{092162B7-8FFB-4387-B171-31CCF7C1CC9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9" id="{EB22D7F5-2908-434E-8FCA-AC12CE938B9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" id="{1F5CA984-666E-4B6B-B750-213816EBFE7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" id="{CFDA9C21-C9C4-4A1C-B59F-2E96562FCF0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2" id="{447B5265-1CCC-47F3-B894-0A73AC33B5E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" id="{C4014EBA-F39D-4E25-8673-E756AB18E1E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" id="{1DC0514D-2B11-47B0-8F77-BCBF6A8E4F5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AG11:AQ11</xm:sqref>
        </x14:conditionalFormatting>
        <x14:conditionalFormatting xmlns:xm="http://schemas.microsoft.com/office/excel/2006/main">
          <x14:cfRule type="cellIs" priority="1" operator="equal" id="{6AC8ADF1-3C23-4A24-A47B-6411C894894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" operator="equal" id="{88118EC6-22D4-41A3-A0EE-030F31BC2AB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" operator="equal" id="{8507D005-E028-4847-B95F-7C2DC011506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" operator="equal" id="{2FE89DBB-BC6A-4294-9EDD-0B9A404038BC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" operator="equal" id="{5AB3000E-33E7-460D-B825-19D4D9AA7B7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6" operator="equal" id="{DF5637C7-B4BB-4E76-86E1-85E65ACB5BA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" operator="equal" id="{18896169-DB55-4C4B-A0FB-13071A3CD8DE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" operator="equal" id="{2C971208-19C5-4D8B-820D-6BBB9280759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9" operator="equal" id="{C7DEA4ED-DA35-4B44-9835-5CB2216118A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" operator="equal" id="{96DE2AA0-A497-4704-9166-5A942D932A9A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1" operator="equal" id="{F1326F28-E333-4BBA-ADDD-A07CD2405C7B}">
            <xm:f>Data!$B$2</xm:f>
            <x14:dxf>
              <fill>
                <patternFill>
                  <bgColor theme="4"/>
                </patternFill>
              </fill>
            </x14:dxf>
          </x14:cfRule>
          <xm:sqref>A7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08F92-5CB8-404D-92F0-1C283729D872}">
  <dimension ref="A1"/>
  <sheetViews>
    <sheetView workbookViewId="0">
      <selection activeCell="D25" sqref="D25"/>
    </sheetView>
  </sheetViews>
  <sheetFormatPr baseColWidth="10" defaultRowHeight="15.75" x14ac:dyDescent="0.25"/>
  <cols>
    <col min="1" max="1" width="12.375" bestFit="1" customWidth="1"/>
  </cols>
  <sheetData>
    <row r="1" spans="1:1" x14ac:dyDescent="0.25">
      <c r="A1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BA13"/>
  <sheetViews>
    <sheetView zoomScale="70" zoomScaleNormal="70" workbookViewId="0">
      <pane ySplit="1" topLeftCell="A4" activePane="bottomLeft" state="frozen"/>
      <selection pane="bottomLeft" activeCell="O9" sqref="O9"/>
    </sheetView>
  </sheetViews>
  <sheetFormatPr baseColWidth="10" defaultColWidth="11" defaultRowHeight="12" x14ac:dyDescent="0.25"/>
  <cols>
    <col min="1" max="11" width="3.625" style="51" customWidth="1"/>
    <col min="12" max="12" width="24.375" style="3" bestFit="1" customWidth="1"/>
    <col min="13" max="13" width="22.625" style="3" bestFit="1" customWidth="1"/>
    <col min="14" max="14" width="9.625" style="17" bestFit="1" customWidth="1"/>
    <col min="15" max="15" width="20.5" style="3" customWidth="1"/>
    <col min="16" max="24" width="3.875" style="3" customWidth="1"/>
    <col min="25" max="26" width="3.875" style="17" customWidth="1"/>
    <col min="27" max="39" width="3.875" style="3" customWidth="1"/>
    <col min="40" max="42" width="3.125" style="3" customWidth="1"/>
    <col min="43" max="16384" width="11" style="3"/>
  </cols>
  <sheetData>
    <row r="1" spans="1:53" s="4" customFormat="1" ht="103.5" x14ac:dyDescent="0.25">
      <c r="A1" s="73" t="s">
        <v>70</v>
      </c>
      <c r="B1" s="73" t="s">
        <v>71</v>
      </c>
      <c r="C1" s="73" t="s">
        <v>5</v>
      </c>
      <c r="D1" s="73" t="s">
        <v>72</v>
      </c>
      <c r="E1" s="73" t="s">
        <v>76</v>
      </c>
      <c r="F1" s="73" t="s">
        <v>73</v>
      </c>
      <c r="G1" s="73" t="s">
        <v>74</v>
      </c>
      <c r="H1" s="73" t="s">
        <v>9</v>
      </c>
      <c r="I1" s="73" t="s">
        <v>10</v>
      </c>
      <c r="J1" s="73" t="s">
        <v>77</v>
      </c>
      <c r="K1" s="73" t="s">
        <v>75</v>
      </c>
      <c r="L1" s="74" t="s">
        <v>4</v>
      </c>
      <c r="M1" s="75" t="s">
        <v>78</v>
      </c>
      <c r="N1" s="75" t="s">
        <v>56</v>
      </c>
      <c r="O1" s="75" t="s">
        <v>79</v>
      </c>
      <c r="P1" s="75">
        <v>1</v>
      </c>
      <c r="Q1" s="75">
        <v>2</v>
      </c>
      <c r="R1" s="75">
        <v>3</v>
      </c>
      <c r="S1" s="75">
        <v>4</v>
      </c>
      <c r="T1" s="75">
        <v>5</v>
      </c>
      <c r="U1" s="75">
        <v>6</v>
      </c>
      <c r="V1" s="75">
        <v>7</v>
      </c>
      <c r="W1" s="75">
        <v>8</v>
      </c>
      <c r="X1" s="75">
        <v>9</v>
      </c>
      <c r="Y1" s="75">
        <v>10</v>
      </c>
      <c r="Z1" s="75">
        <v>11</v>
      </c>
      <c r="AA1" s="75">
        <v>12</v>
      </c>
      <c r="AB1" s="75">
        <v>13</v>
      </c>
      <c r="AC1" s="75">
        <v>14</v>
      </c>
      <c r="AD1" s="75">
        <v>15</v>
      </c>
      <c r="AE1" s="75">
        <v>16</v>
      </c>
      <c r="AF1" s="75">
        <v>17</v>
      </c>
      <c r="AG1" s="75">
        <v>18</v>
      </c>
      <c r="AH1" s="75">
        <v>19</v>
      </c>
      <c r="AI1" s="75">
        <v>20</v>
      </c>
      <c r="AJ1" s="75">
        <v>21</v>
      </c>
      <c r="AK1" s="75">
        <v>22</v>
      </c>
      <c r="AL1" s="75">
        <v>23</v>
      </c>
      <c r="AM1" s="75">
        <v>24</v>
      </c>
      <c r="AN1" s="75">
        <v>23</v>
      </c>
      <c r="AO1" s="75">
        <v>24</v>
      </c>
      <c r="AP1" s="75">
        <v>25</v>
      </c>
      <c r="AQ1" s="2"/>
      <c r="AR1" s="2" t="s">
        <v>104</v>
      </c>
      <c r="AS1" s="2" t="s">
        <v>105</v>
      </c>
      <c r="AT1" s="2" t="s">
        <v>106</v>
      </c>
    </row>
    <row r="2" spans="1:53" s="17" customFormat="1" ht="76.5" x14ac:dyDescent="0.25">
      <c r="A2" s="72">
        <f t="shared" ref="A2:K13" si="0">COUNTIF($P2:$XFD2,A$1)</f>
        <v>2</v>
      </c>
      <c r="B2" s="72">
        <f t="shared" si="0"/>
        <v>2</v>
      </c>
      <c r="C2" s="72">
        <f t="shared" si="0"/>
        <v>2</v>
      </c>
      <c r="D2" s="72">
        <f t="shared" si="0"/>
        <v>1</v>
      </c>
      <c r="E2" s="72">
        <f t="shared" si="0"/>
        <v>4</v>
      </c>
      <c r="F2" s="72">
        <f t="shared" si="0"/>
        <v>2</v>
      </c>
      <c r="G2" s="72">
        <f t="shared" si="0"/>
        <v>3</v>
      </c>
      <c r="H2" s="72">
        <f t="shared" si="0"/>
        <v>2</v>
      </c>
      <c r="I2" s="72">
        <f t="shared" si="0"/>
        <v>0</v>
      </c>
      <c r="J2" s="72">
        <f t="shared" si="0"/>
        <v>0</v>
      </c>
      <c r="K2" s="72">
        <f t="shared" si="0"/>
        <v>2</v>
      </c>
      <c r="L2" s="82" t="s">
        <v>91</v>
      </c>
      <c r="M2" s="69" t="s">
        <v>27</v>
      </c>
      <c r="N2" s="69">
        <f>+SUM(A2:K2)</f>
        <v>20</v>
      </c>
      <c r="O2" s="5" t="s">
        <v>88</v>
      </c>
      <c r="P2" s="15" t="s">
        <v>70</v>
      </c>
      <c r="Q2" s="15" t="s">
        <v>70</v>
      </c>
      <c r="R2" s="15" t="s">
        <v>71</v>
      </c>
      <c r="S2" s="15" t="s">
        <v>71</v>
      </c>
      <c r="T2" s="15" t="s">
        <v>9</v>
      </c>
      <c r="U2" s="15" t="s">
        <v>5</v>
      </c>
      <c r="V2" s="15" t="s">
        <v>5</v>
      </c>
      <c r="W2" s="15" t="s">
        <v>72</v>
      </c>
      <c r="X2" s="15" t="s">
        <v>76</v>
      </c>
      <c r="Y2" s="15" t="s">
        <v>76</v>
      </c>
      <c r="Z2" s="15" t="s">
        <v>76</v>
      </c>
      <c r="AA2" s="15" t="s">
        <v>76</v>
      </c>
      <c r="AB2" s="15" t="s">
        <v>73</v>
      </c>
      <c r="AC2" s="15" t="s">
        <v>73</v>
      </c>
      <c r="AD2" s="15" t="s">
        <v>9</v>
      </c>
      <c r="AE2" s="16" t="s">
        <v>74</v>
      </c>
      <c r="AF2" s="16" t="s">
        <v>74</v>
      </c>
      <c r="AG2" s="16" t="s">
        <v>74</v>
      </c>
      <c r="AH2" s="16" t="s">
        <v>75</v>
      </c>
      <c r="AI2" s="16" t="s">
        <v>75</v>
      </c>
      <c r="AJ2" s="16"/>
      <c r="AK2" s="16"/>
      <c r="AL2" s="16"/>
      <c r="AM2" s="15"/>
      <c r="AN2" s="15"/>
      <c r="AO2" s="15"/>
      <c r="AP2" s="15"/>
      <c r="AQ2" s="2"/>
      <c r="AR2" s="2"/>
    </row>
    <row r="3" spans="1:53" s="17" customFormat="1" ht="76.5" x14ac:dyDescent="0.25">
      <c r="A3" s="50">
        <f t="shared" si="0"/>
        <v>2</v>
      </c>
      <c r="B3" s="50">
        <f t="shared" si="0"/>
        <v>2</v>
      </c>
      <c r="C3" s="50">
        <f t="shared" si="0"/>
        <v>2</v>
      </c>
      <c r="D3" s="50">
        <f t="shared" si="0"/>
        <v>1</v>
      </c>
      <c r="E3" s="50">
        <f t="shared" si="0"/>
        <v>4</v>
      </c>
      <c r="F3" s="50">
        <f t="shared" si="0"/>
        <v>2</v>
      </c>
      <c r="G3" s="50">
        <f t="shared" si="0"/>
        <v>3</v>
      </c>
      <c r="H3" s="50">
        <f t="shared" si="0"/>
        <v>2</v>
      </c>
      <c r="I3" s="50">
        <f t="shared" si="0"/>
        <v>0</v>
      </c>
      <c r="J3" s="50">
        <f t="shared" si="0"/>
        <v>0</v>
      </c>
      <c r="K3" s="50">
        <f t="shared" si="0"/>
        <v>2</v>
      </c>
      <c r="L3" s="83" t="s">
        <v>92</v>
      </c>
      <c r="M3" s="18" t="s">
        <v>18</v>
      </c>
      <c r="N3" s="69">
        <f t="shared" ref="N3:N13" si="1">+SUM(A3:K3)</f>
        <v>20</v>
      </c>
      <c r="O3" s="5" t="s">
        <v>88</v>
      </c>
      <c r="P3" s="15" t="s">
        <v>70</v>
      </c>
      <c r="Q3" s="15" t="s">
        <v>70</v>
      </c>
      <c r="R3" s="15" t="s">
        <v>71</v>
      </c>
      <c r="S3" s="15" t="s">
        <v>71</v>
      </c>
      <c r="T3" s="15" t="s">
        <v>9</v>
      </c>
      <c r="U3" s="15" t="s">
        <v>5</v>
      </c>
      <c r="V3" s="15" t="s">
        <v>5</v>
      </c>
      <c r="W3" s="15" t="s">
        <v>72</v>
      </c>
      <c r="X3" s="15" t="s">
        <v>76</v>
      </c>
      <c r="Y3" s="15" t="s">
        <v>76</v>
      </c>
      <c r="Z3" s="15" t="s">
        <v>76</v>
      </c>
      <c r="AA3" s="15" t="s">
        <v>76</v>
      </c>
      <c r="AB3" s="15" t="s">
        <v>73</v>
      </c>
      <c r="AC3" s="15" t="s">
        <v>73</v>
      </c>
      <c r="AD3" s="15" t="s">
        <v>9</v>
      </c>
      <c r="AE3" s="16" t="s">
        <v>74</v>
      </c>
      <c r="AF3" s="16" t="s">
        <v>74</v>
      </c>
      <c r="AG3" s="16" t="s">
        <v>74</v>
      </c>
      <c r="AH3" s="16" t="s">
        <v>75</v>
      </c>
      <c r="AI3" s="16" t="s">
        <v>75</v>
      </c>
      <c r="AJ3" s="16"/>
      <c r="AK3" s="16"/>
      <c r="AL3" s="16"/>
      <c r="AM3" s="15"/>
      <c r="AN3" s="15"/>
      <c r="AO3" s="15"/>
      <c r="AP3" s="15"/>
      <c r="AQ3" s="2"/>
      <c r="AR3" s="2"/>
    </row>
    <row r="4" spans="1:53" s="62" customFormat="1" ht="76.5" x14ac:dyDescent="0.2">
      <c r="A4" s="50">
        <f t="shared" si="0"/>
        <v>2</v>
      </c>
      <c r="B4" s="50">
        <f t="shared" si="0"/>
        <v>3</v>
      </c>
      <c r="C4" s="50">
        <f t="shared" si="0"/>
        <v>2</v>
      </c>
      <c r="D4" s="50">
        <f t="shared" si="0"/>
        <v>1</v>
      </c>
      <c r="E4" s="50">
        <f t="shared" si="0"/>
        <v>4</v>
      </c>
      <c r="F4" s="50">
        <f t="shared" si="0"/>
        <v>3</v>
      </c>
      <c r="G4" s="50">
        <f t="shared" si="0"/>
        <v>3</v>
      </c>
      <c r="H4" s="50">
        <f t="shared" si="0"/>
        <v>2</v>
      </c>
      <c r="I4" s="50">
        <f t="shared" si="0"/>
        <v>1</v>
      </c>
      <c r="J4" s="50">
        <f t="shared" si="0"/>
        <v>0</v>
      </c>
      <c r="K4" s="50">
        <f t="shared" si="0"/>
        <v>2</v>
      </c>
      <c r="L4" s="83" t="s">
        <v>84</v>
      </c>
      <c r="M4" s="49" t="s">
        <v>29</v>
      </c>
      <c r="N4" s="69">
        <f t="shared" si="1"/>
        <v>23</v>
      </c>
      <c r="O4" s="49"/>
      <c r="P4" s="15" t="s">
        <v>70</v>
      </c>
      <c r="Q4" s="15" t="s">
        <v>70</v>
      </c>
      <c r="R4" s="15" t="s">
        <v>71</v>
      </c>
      <c r="S4" s="15" t="s">
        <v>71</v>
      </c>
      <c r="T4" s="15" t="s">
        <v>71</v>
      </c>
      <c r="U4" s="15" t="s">
        <v>9</v>
      </c>
      <c r="V4" s="15" t="s">
        <v>5</v>
      </c>
      <c r="W4" s="15" t="s">
        <v>5</v>
      </c>
      <c r="X4" s="15" t="s">
        <v>72</v>
      </c>
      <c r="Y4" s="15" t="s">
        <v>76</v>
      </c>
      <c r="Z4" s="15" t="s">
        <v>76</v>
      </c>
      <c r="AA4" s="15" t="s">
        <v>76</v>
      </c>
      <c r="AB4" s="15" t="s">
        <v>76</v>
      </c>
      <c r="AC4" s="15" t="s">
        <v>73</v>
      </c>
      <c r="AD4" s="15" t="s">
        <v>73</v>
      </c>
      <c r="AE4" s="15" t="s">
        <v>73</v>
      </c>
      <c r="AF4" s="15" t="s">
        <v>9</v>
      </c>
      <c r="AG4" s="15" t="s">
        <v>74</v>
      </c>
      <c r="AH4" s="15" t="s">
        <v>74</v>
      </c>
      <c r="AI4" s="15" t="s">
        <v>10</v>
      </c>
      <c r="AJ4" s="15" t="s">
        <v>74</v>
      </c>
      <c r="AK4" s="15" t="s">
        <v>75</v>
      </c>
      <c r="AL4" s="15" t="s">
        <v>75</v>
      </c>
      <c r="AM4" s="15"/>
      <c r="AN4" s="15"/>
      <c r="AO4" s="15"/>
      <c r="AP4" s="121"/>
    </row>
    <row r="5" spans="1:53" ht="76.5" x14ac:dyDescent="0.25">
      <c r="A5" s="50">
        <f t="shared" si="0"/>
        <v>2</v>
      </c>
      <c r="B5" s="50">
        <f t="shared" si="0"/>
        <v>3</v>
      </c>
      <c r="C5" s="50">
        <f t="shared" si="0"/>
        <v>2</v>
      </c>
      <c r="D5" s="50">
        <f t="shared" si="0"/>
        <v>1</v>
      </c>
      <c r="E5" s="50">
        <f t="shared" si="0"/>
        <v>4</v>
      </c>
      <c r="F5" s="50">
        <f t="shared" si="0"/>
        <v>2</v>
      </c>
      <c r="G5" s="50">
        <f t="shared" si="0"/>
        <v>4</v>
      </c>
      <c r="H5" s="50">
        <f t="shared" si="0"/>
        <v>2</v>
      </c>
      <c r="I5" s="50">
        <f t="shared" si="0"/>
        <v>2</v>
      </c>
      <c r="J5" s="50">
        <f t="shared" si="0"/>
        <v>0</v>
      </c>
      <c r="K5" s="50">
        <f t="shared" si="0"/>
        <v>2</v>
      </c>
      <c r="L5" s="83" t="s">
        <v>85</v>
      </c>
      <c r="M5" s="49" t="s">
        <v>34</v>
      </c>
      <c r="N5" s="69">
        <f t="shared" si="1"/>
        <v>24</v>
      </c>
      <c r="O5" s="49"/>
      <c r="P5" s="15" t="s">
        <v>70</v>
      </c>
      <c r="Q5" s="15" t="s">
        <v>70</v>
      </c>
      <c r="R5" s="15" t="s">
        <v>71</v>
      </c>
      <c r="S5" s="15" t="s">
        <v>71</v>
      </c>
      <c r="T5" s="15" t="s">
        <v>71</v>
      </c>
      <c r="U5" s="15" t="s">
        <v>9</v>
      </c>
      <c r="V5" s="15" t="s">
        <v>5</v>
      </c>
      <c r="W5" s="15" t="s">
        <v>5</v>
      </c>
      <c r="X5" s="15" t="s">
        <v>72</v>
      </c>
      <c r="Y5" s="15" t="s">
        <v>76</v>
      </c>
      <c r="Z5" s="15" t="s">
        <v>76</v>
      </c>
      <c r="AA5" s="15" t="s">
        <v>76</v>
      </c>
      <c r="AB5" s="15" t="s">
        <v>76</v>
      </c>
      <c r="AC5" s="15" t="s">
        <v>73</v>
      </c>
      <c r="AD5" s="15" t="s">
        <v>73</v>
      </c>
      <c r="AE5" s="15" t="s">
        <v>9</v>
      </c>
      <c r="AF5" s="15" t="s">
        <v>74</v>
      </c>
      <c r="AG5" s="15" t="s">
        <v>74</v>
      </c>
      <c r="AH5" s="15" t="s">
        <v>74</v>
      </c>
      <c r="AI5" s="15" t="s">
        <v>10</v>
      </c>
      <c r="AJ5" s="15" t="s">
        <v>10</v>
      </c>
      <c r="AK5" s="15" t="s">
        <v>74</v>
      </c>
      <c r="AL5" s="15" t="s">
        <v>75</v>
      </c>
      <c r="AM5" s="15" t="s">
        <v>75</v>
      </c>
      <c r="AN5" s="15"/>
      <c r="AO5" s="15"/>
      <c r="AP5" s="70"/>
    </row>
    <row r="6" spans="1:53" ht="76.5" x14ac:dyDescent="0.25">
      <c r="A6" s="50">
        <f t="shared" si="0"/>
        <v>2</v>
      </c>
      <c r="B6" s="50">
        <f t="shared" si="0"/>
        <v>3</v>
      </c>
      <c r="C6" s="50">
        <f t="shared" si="0"/>
        <v>2</v>
      </c>
      <c r="D6" s="50">
        <f t="shared" si="0"/>
        <v>3</v>
      </c>
      <c r="E6" s="50">
        <f t="shared" si="0"/>
        <v>6</v>
      </c>
      <c r="F6" s="50">
        <f t="shared" si="0"/>
        <v>2</v>
      </c>
      <c r="G6" s="50">
        <f t="shared" si="0"/>
        <v>3</v>
      </c>
      <c r="H6" s="50">
        <f t="shared" si="0"/>
        <v>2</v>
      </c>
      <c r="I6" s="50">
        <f t="shared" si="0"/>
        <v>0</v>
      </c>
      <c r="J6" s="50">
        <f t="shared" si="0"/>
        <v>0</v>
      </c>
      <c r="K6" s="50">
        <f t="shared" si="0"/>
        <v>2</v>
      </c>
      <c r="L6" s="83" t="s">
        <v>93</v>
      </c>
      <c r="M6" s="49" t="s">
        <v>51</v>
      </c>
      <c r="N6" s="69">
        <f t="shared" si="1"/>
        <v>25</v>
      </c>
      <c r="O6" s="49"/>
      <c r="P6" s="15" t="s">
        <v>70</v>
      </c>
      <c r="Q6" s="15" t="s">
        <v>70</v>
      </c>
      <c r="R6" s="15" t="s">
        <v>71</v>
      </c>
      <c r="S6" s="15" t="s">
        <v>71</v>
      </c>
      <c r="T6" s="15" t="s">
        <v>71</v>
      </c>
      <c r="U6" s="15" t="s">
        <v>9</v>
      </c>
      <c r="V6" s="15" t="s">
        <v>5</v>
      </c>
      <c r="W6" s="15" t="s">
        <v>5</v>
      </c>
      <c r="X6" s="15" t="s">
        <v>83</v>
      </c>
      <c r="Y6" s="15" t="s">
        <v>72</v>
      </c>
      <c r="Z6" s="15" t="s">
        <v>76</v>
      </c>
      <c r="AA6" s="15" t="s">
        <v>76</v>
      </c>
      <c r="AB6" s="15" t="s">
        <v>76</v>
      </c>
      <c r="AC6" s="15" t="s">
        <v>76</v>
      </c>
      <c r="AD6" s="15" t="s">
        <v>73</v>
      </c>
      <c r="AE6" s="15" t="s">
        <v>73</v>
      </c>
      <c r="AF6" s="15" t="s">
        <v>9</v>
      </c>
      <c r="AG6" s="15" t="s">
        <v>72</v>
      </c>
      <c r="AH6" s="15" t="s">
        <v>76</v>
      </c>
      <c r="AI6" s="15" t="s">
        <v>76</v>
      </c>
      <c r="AJ6" s="15" t="s">
        <v>72</v>
      </c>
      <c r="AK6" s="15" t="s">
        <v>74</v>
      </c>
      <c r="AL6" s="15" t="s">
        <v>74</v>
      </c>
      <c r="AM6" s="15" t="s">
        <v>74</v>
      </c>
      <c r="AN6" s="15" t="s">
        <v>75</v>
      </c>
      <c r="AO6" s="15" t="s">
        <v>75</v>
      </c>
      <c r="AP6" s="122"/>
    </row>
    <row r="7" spans="1:53" ht="84.75" customHeight="1" x14ac:dyDescent="0.25">
      <c r="A7" s="50">
        <f t="shared" si="0"/>
        <v>2</v>
      </c>
      <c r="B7" s="50">
        <f t="shared" si="0"/>
        <v>2</v>
      </c>
      <c r="C7" s="50">
        <f t="shared" si="0"/>
        <v>2</v>
      </c>
      <c r="D7" s="50">
        <f t="shared" si="0"/>
        <v>3</v>
      </c>
      <c r="E7" s="50">
        <f t="shared" si="0"/>
        <v>8</v>
      </c>
      <c r="F7" s="50">
        <f t="shared" si="0"/>
        <v>2</v>
      </c>
      <c r="G7" s="50">
        <f t="shared" si="0"/>
        <v>3</v>
      </c>
      <c r="H7" s="50">
        <f t="shared" si="0"/>
        <v>2</v>
      </c>
      <c r="I7" s="50">
        <f t="shared" si="0"/>
        <v>0</v>
      </c>
      <c r="J7" s="50">
        <f t="shared" si="0"/>
        <v>0</v>
      </c>
      <c r="K7" s="50">
        <f t="shared" si="0"/>
        <v>2</v>
      </c>
      <c r="L7" s="83" t="s">
        <v>87</v>
      </c>
      <c r="M7" s="49" t="s">
        <v>45</v>
      </c>
      <c r="N7" s="69">
        <f t="shared" si="1"/>
        <v>26</v>
      </c>
      <c r="O7" s="49"/>
      <c r="P7" s="15" t="s">
        <v>70</v>
      </c>
      <c r="Q7" s="15" t="s">
        <v>70</v>
      </c>
      <c r="R7" s="15" t="s">
        <v>71</v>
      </c>
      <c r="S7" s="15" t="s">
        <v>71</v>
      </c>
      <c r="T7" s="15" t="s">
        <v>9</v>
      </c>
      <c r="U7" s="15" t="s">
        <v>5</v>
      </c>
      <c r="V7" s="15" t="s">
        <v>5</v>
      </c>
      <c r="W7" s="15" t="s">
        <v>72</v>
      </c>
      <c r="X7" s="15" t="s">
        <v>76</v>
      </c>
      <c r="Y7" s="15" t="s">
        <v>76</v>
      </c>
      <c r="Z7" s="15" t="s">
        <v>76</v>
      </c>
      <c r="AA7" s="15" t="s">
        <v>76</v>
      </c>
      <c r="AB7" s="15" t="s">
        <v>73</v>
      </c>
      <c r="AC7" s="15" t="s">
        <v>73</v>
      </c>
      <c r="AD7" s="15" t="s">
        <v>9</v>
      </c>
      <c r="AE7" s="15" t="s">
        <v>72</v>
      </c>
      <c r="AF7" s="15" t="s">
        <v>76</v>
      </c>
      <c r="AG7" s="15" t="s">
        <v>76</v>
      </c>
      <c r="AH7" s="15" t="s">
        <v>76</v>
      </c>
      <c r="AI7" s="15" t="s">
        <v>76</v>
      </c>
      <c r="AJ7" s="15" t="s">
        <v>72</v>
      </c>
      <c r="AK7" s="15" t="s">
        <v>74</v>
      </c>
      <c r="AL7" s="15" t="s">
        <v>74</v>
      </c>
      <c r="AM7" s="15" t="s">
        <v>74</v>
      </c>
      <c r="AN7" s="15" t="s">
        <v>75</v>
      </c>
      <c r="AO7" s="15" t="s">
        <v>75</v>
      </c>
      <c r="AP7" s="71"/>
    </row>
    <row r="8" spans="1:53" s="64" customFormat="1" ht="15.75" x14ac:dyDescent="0.25">
      <c r="A8" s="50">
        <f t="shared" si="0"/>
        <v>0</v>
      </c>
      <c r="B8" s="50">
        <f t="shared" si="0"/>
        <v>0</v>
      </c>
      <c r="C8" s="50">
        <f t="shared" si="0"/>
        <v>0</v>
      </c>
      <c r="D8" s="50">
        <f t="shared" si="0"/>
        <v>0</v>
      </c>
      <c r="E8" s="50">
        <f t="shared" si="0"/>
        <v>0</v>
      </c>
      <c r="F8" s="50">
        <f t="shared" si="0"/>
        <v>0</v>
      </c>
      <c r="G8" s="50">
        <f t="shared" si="0"/>
        <v>0</v>
      </c>
      <c r="H8" s="50">
        <f t="shared" si="0"/>
        <v>0</v>
      </c>
      <c r="I8" s="50">
        <f t="shared" si="0"/>
        <v>0</v>
      </c>
      <c r="J8" s="50">
        <f t="shared" si="0"/>
        <v>0</v>
      </c>
      <c r="K8" s="50">
        <f t="shared" si="0"/>
        <v>0</v>
      </c>
      <c r="L8" s="18" t="s">
        <v>98</v>
      </c>
      <c r="M8" s="71"/>
      <c r="N8" s="69">
        <f t="shared" si="1"/>
        <v>0</v>
      </c>
      <c r="O8" s="71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</row>
    <row r="9" spans="1:53" s="17" customFormat="1" ht="76.5" x14ac:dyDescent="0.25">
      <c r="A9" s="50">
        <f t="shared" si="0"/>
        <v>2</v>
      </c>
      <c r="B9" s="50">
        <f t="shared" si="0"/>
        <v>2</v>
      </c>
      <c r="C9" s="50">
        <f t="shared" si="0"/>
        <v>2</v>
      </c>
      <c r="D9" s="50">
        <f t="shared" si="0"/>
        <v>1</v>
      </c>
      <c r="E9" s="50">
        <f t="shared" si="0"/>
        <v>4</v>
      </c>
      <c r="F9" s="50">
        <f t="shared" si="0"/>
        <v>2</v>
      </c>
      <c r="G9" s="50">
        <f t="shared" si="0"/>
        <v>4</v>
      </c>
      <c r="H9" s="50">
        <f t="shared" si="0"/>
        <v>2</v>
      </c>
      <c r="I9" s="50">
        <f t="shared" si="0"/>
        <v>0</v>
      </c>
      <c r="J9" s="50">
        <f t="shared" si="0"/>
        <v>3</v>
      </c>
      <c r="K9" s="50">
        <f t="shared" si="0"/>
        <v>2</v>
      </c>
      <c r="L9" s="83" t="s">
        <v>86</v>
      </c>
      <c r="M9" s="49" t="s">
        <v>43</v>
      </c>
      <c r="N9" s="69">
        <f t="shared" si="1"/>
        <v>24</v>
      </c>
      <c r="O9" s="49"/>
      <c r="P9" s="15" t="s">
        <v>70</v>
      </c>
      <c r="Q9" s="15" t="s">
        <v>70</v>
      </c>
      <c r="R9" s="15" t="s">
        <v>71</v>
      </c>
      <c r="S9" s="15" t="s">
        <v>71</v>
      </c>
      <c r="T9" s="15" t="s">
        <v>9</v>
      </c>
      <c r="U9" s="15" t="s">
        <v>5</v>
      </c>
      <c r="V9" s="15" t="s">
        <v>5</v>
      </c>
      <c r="W9" s="15" t="s">
        <v>72</v>
      </c>
      <c r="X9" s="15" t="s">
        <v>76</v>
      </c>
      <c r="Y9" s="15" t="s">
        <v>76</v>
      </c>
      <c r="Z9" s="15" t="s">
        <v>76</v>
      </c>
      <c r="AA9" s="15" t="s">
        <v>76</v>
      </c>
      <c r="AB9" s="15" t="s">
        <v>73</v>
      </c>
      <c r="AC9" s="15" t="s">
        <v>73</v>
      </c>
      <c r="AD9" s="15" t="s">
        <v>9</v>
      </c>
      <c r="AE9" s="15" t="s">
        <v>74</v>
      </c>
      <c r="AF9" s="15" t="s">
        <v>77</v>
      </c>
      <c r="AG9" s="15" t="s">
        <v>77</v>
      </c>
      <c r="AH9" s="15" t="s">
        <v>77</v>
      </c>
      <c r="AI9" s="15" t="s">
        <v>74</v>
      </c>
      <c r="AJ9" s="15" t="s">
        <v>74</v>
      </c>
      <c r="AK9" s="15" t="s">
        <v>74</v>
      </c>
      <c r="AL9" s="15" t="s">
        <v>75</v>
      </c>
      <c r="AM9" s="15" t="s">
        <v>75</v>
      </c>
      <c r="AN9" s="15"/>
      <c r="AO9" s="49"/>
      <c r="AP9" s="70"/>
    </row>
    <row r="10" spans="1:53" ht="76.5" x14ac:dyDescent="0.25">
      <c r="A10" s="50">
        <f t="shared" si="0"/>
        <v>2</v>
      </c>
      <c r="B10" s="50">
        <f t="shared" si="0"/>
        <v>2</v>
      </c>
      <c r="C10" s="50">
        <f t="shared" si="0"/>
        <v>2</v>
      </c>
      <c r="D10" s="50">
        <f t="shared" si="0"/>
        <v>1</v>
      </c>
      <c r="E10" s="50">
        <f t="shared" si="0"/>
        <v>4</v>
      </c>
      <c r="F10" s="50">
        <f t="shared" si="0"/>
        <v>3</v>
      </c>
      <c r="G10" s="50">
        <f t="shared" si="0"/>
        <v>3</v>
      </c>
      <c r="H10" s="50">
        <f t="shared" si="0"/>
        <v>2</v>
      </c>
      <c r="I10" s="50">
        <f t="shared" si="0"/>
        <v>0</v>
      </c>
      <c r="J10" s="50">
        <f t="shared" si="0"/>
        <v>4</v>
      </c>
      <c r="K10" s="50">
        <f t="shared" si="0"/>
        <v>2</v>
      </c>
      <c r="L10" s="83" t="s">
        <v>82</v>
      </c>
      <c r="M10" s="49" t="s">
        <v>13</v>
      </c>
      <c r="N10" s="69">
        <f t="shared" si="1"/>
        <v>25</v>
      </c>
      <c r="O10" s="49"/>
      <c r="P10" s="15" t="s">
        <v>70</v>
      </c>
      <c r="Q10" s="15" t="s">
        <v>70</v>
      </c>
      <c r="R10" s="15" t="s">
        <v>71</v>
      </c>
      <c r="S10" s="15" t="s">
        <v>71</v>
      </c>
      <c r="T10" s="70" t="s">
        <v>9</v>
      </c>
      <c r="U10" s="15" t="s">
        <v>5</v>
      </c>
      <c r="V10" s="15" t="s">
        <v>5</v>
      </c>
      <c r="W10" s="15" t="s">
        <v>83</v>
      </c>
      <c r="X10" s="15" t="s">
        <v>72</v>
      </c>
      <c r="Y10" s="15" t="s">
        <v>76</v>
      </c>
      <c r="Z10" s="15" t="s">
        <v>76</v>
      </c>
      <c r="AA10" s="15" t="s">
        <v>76</v>
      </c>
      <c r="AB10" s="15" t="s">
        <v>76</v>
      </c>
      <c r="AC10" s="15" t="s">
        <v>73</v>
      </c>
      <c r="AD10" s="15" t="s">
        <v>73</v>
      </c>
      <c r="AE10" s="15" t="s">
        <v>73</v>
      </c>
      <c r="AF10" s="15" t="s">
        <v>9</v>
      </c>
      <c r="AG10" s="15" t="s">
        <v>77</v>
      </c>
      <c r="AH10" s="15" t="s">
        <v>77</v>
      </c>
      <c r="AI10" s="15" t="s">
        <v>77</v>
      </c>
      <c r="AJ10" s="15" t="s">
        <v>77</v>
      </c>
      <c r="AK10" s="15" t="s">
        <v>74</v>
      </c>
      <c r="AL10" s="15" t="s">
        <v>74</v>
      </c>
      <c r="AM10" s="15" t="s">
        <v>74</v>
      </c>
      <c r="AN10" s="15" t="s">
        <v>75</v>
      </c>
      <c r="AO10" s="15" t="s">
        <v>75</v>
      </c>
      <c r="AP10" s="18"/>
    </row>
    <row r="11" spans="1:53" s="17" customFormat="1" ht="75.75" x14ac:dyDescent="0.25">
      <c r="A11" s="50">
        <f t="shared" si="0"/>
        <v>2</v>
      </c>
      <c r="B11" s="50">
        <f t="shared" si="0"/>
        <v>2</v>
      </c>
      <c r="C11" s="50">
        <f t="shared" si="0"/>
        <v>2</v>
      </c>
      <c r="D11" s="50">
        <f t="shared" si="0"/>
        <v>1</v>
      </c>
      <c r="E11" s="50">
        <f t="shared" si="0"/>
        <v>4</v>
      </c>
      <c r="F11" s="50">
        <f t="shared" si="0"/>
        <v>3</v>
      </c>
      <c r="G11" s="50">
        <f t="shared" si="0"/>
        <v>3</v>
      </c>
      <c r="H11" s="50">
        <f t="shared" si="0"/>
        <v>2</v>
      </c>
      <c r="I11" s="50">
        <f t="shared" si="0"/>
        <v>0</v>
      </c>
      <c r="J11" s="50">
        <f t="shared" si="0"/>
        <v>3</v>
      </c>
      <c r="K11" s="50">
        <f t="shared" si="0"/>
        <v>2</v>
      </c>
      <c r="L11" s="83" t="s">
        <v>94</v>
      </c>
      <c r="M11" s="18" t="s">
        <v>25</v>
      </c>
      <c r="N11" s="69">
        <f t="shared" si="1"/>
        <v>24</v>
      </c>
      <c r="O11" s="5" t="s">
        <v>89</v>
      </c>
      <c r="P11" s="15" t="s">
        <v>70</v>
      </c>
      <c r="Q11" s="15" t="s">
        <v>70</v>
      </c>
      <c r="R11" s="15" t="s">
        <v>71</v>
      </c>
      <c r="S11" s="15" t="s">
        <v>71</v>
      </c>
      <c r="T11" s="15" t="s">
        <v>9</v>
      </c>
      <c r="U11" s="15" t="s">
        <v>5</v>
      </c>
      <c r="V11" s="15" t="s">
        <v>5</v>
      </c>
      <c r="W11" s="15" t="s">
        <v>72</v>
      </c>
      <c r="X11" s="15" t="s">
        <v>76</v>
      </c>
      <c r="Y11" s="15" t="s">
        <v>76</v>
      </c>
      <c r="Z11" s="15" t="s">
        <v>76</v>
      </c>
      <c r="AA11" s="15" t="s">
        <v>76</v>
      </c>
      <c r="AB11" s="15" t="s">
        <v>73</v>
      </c>
      <c r="AC11" s="15" t="s">
        <v>73</v>
      </c>
      <c r="AD11" s="15" t="s">
        <v>73</v>
      </c>
      <c r="AE11" s="15" t="s">
        <v>9</v>
      </c>
      <c r="AF11" s="15" t="s">
        <v>77</v>
      </c>
      <c r="AG11" s="15" t="s">
        <v>77</v>
      </c>
      <c r="AH11" s="15" t="s">
        <v>77</v>
      </c>
      <c r="AI11" s="16" t="s">
        <v>74</v>
      </c>
      <c r="AJ11" s="16" t="s">
        <v>74</v>
      </c>
      <c r="AK11" s="16" t="s">
        <v>74</v>
      </c>
      <c r="AL11" s="16" t="s">
        <v>75</v>
      </c>
      <c r="AM11" s="16" t="s">
        <v>75</v>
      </c>
      <c r="AN11" s="15"/>
      <c r="AO11" s="15"/>
      <c r="AP11" s="15"/>
      <c r="AQ11" s="2"/>
      <c r="AR11" s="2"/>
    </row>
    <row r="12" spans="1:53" s="17" customFormat="1" ht="75.75" x14ac:dyDescent="0.25">
      <c r="A12" s="50">
        <f t="shared" si="0"/>
        <v>2</v>
      </c>
      <c r="B12" s="50">
        <f t="shared" si="0"/>
        <v>2</v>
      </c>
      <c r="C12" s="50">
        <f t="shared" si="0"/>
        <v>2</v>
      </c>
      <c r="D12" s="50">
        <f t="shared" si="0"/>
        <v>1</v>
      </c>
      <c r="E12" s="50">
        <f t="shared" si="0"/>
        <v>4</v>
      </c>
      <c r="F12" s="50">
        <f t="shared" si="0"/>
        <v>3</v>
      </c>
      <c r="G12" s="50">
        <f t="shared" si="0"/>
        <v>3</v>
      </c>
      <c r="H12" s="50">
        <f t="shared" si="0"/>
        <v>2</v>
      </c>
      <c r="I12" s="50">
        <f t="shared" si="0"/>
        <v>0</v>
      </c>
      <c r="J12" s="50">
        <f t="shared" si="0"/>
        <v>3</v>
      </c>
      <c r="K12" s="50">
        <f t="shared" si="0"/>
        <v>2</v>
      </c>
      <c r="L12" s="83" t="s">
        <v>95</v>
      </c>
      <c r="M12" s="18" t="s">
        <v>26</v>
      </c>
      <c r="N12" s="69">
        <f t="shared" si="1"/>
        <v>24</v>
      </c>
      <c r="O12" s="5" t="s">
        <v>89</v>
      </c>
      <c r="P12" s="15" t="s">
        <v>70</v>
      </c>
      <c r="Q12" s="15" t="s">
        <v>70</v>
      </c>
      <c r="R12" s="15" t="s">
        <v>71</v>
      </c>
      <c r="S12" s="15" t="s">
        <v>71</v>
      </c>
      <c r="T12" s="15" t="s">
        <v>9</v>
      </c>
      <c r="U12" s="15" t="s">
        <v>5</v>
      </c>
      <c r="V12" s="15" t="s">
        <v>5</v>
      </c>
      <c r="W12" s="15" t="s">
        <v>72</v>
      </c>
      <c r="X12" s="15" t="s">
        <v>76</v>
      </c>
      <c r="Y12" s="15" t="s">
        <v>76</v>
      </c>
      <c r="Z12" s="15" t="s">
        <v>76</v>
      </c>
      <c r="AA12" s="15" t="s">
        <v>76</v>
      </c>
      <c r="AB12" s="15" t="s">
        <v>73</v>
      </c>
      <c r="AC12" s="15" t="s">
        <v>73</v>
      </c>
      <c r="AD12" s="15" t="s">
        <v>73</v>
      </c>
      <c r="AE12" s="15" t="s">
        <v>9</v>
      </c>
      <c r="AF12" s="15" t="s">
        <v>77</v>
      </c>
      <c r="AG12" s="15" t="s">
        <v>77</v>
      </c>
      <c r="AH12" s="15" t="s">
        <v>77</v>
      </c>
      <c r="AI12" s="16" t="s">
        <v>74</v>
      </c>
      <c r="AJ12" s="16" t="s">
        <v>74</v>
      </c>
      <c r="AK12" s="16" t="s">
        <v>74</v>
      </c>
      <c r="AL12" s="16" t="s">
        <v>75</v>
      </c>
      <c r="AM12" s="16" t="s">
        <v>75</v>
      </c>
      <c r="AN12" s="18"/>
      <c r="AO12" s="18"/>
      <c r="AP12" s="18"/>
    </row>
    <row r="13" spans="1:53" ht="75.75" x14ac:dyDescent="0.25">
      <c r="A13" s="50">
        <f t="shared" si="0"/>
        <v>2</v>
      </c>
      <c r="B13" s="50">
        <f t="shared" si="0"/>
        <v>2</v>
      </c>
      <c r="C13" s="50">
        <f t="shared" si="0"/>
        <v>2</v>
      </c>
      <c r="D13" s="50">
        <f t="shared" si="0"/>
        <v>1</v>
      </c>
      <c r="E13" s="50">
        <f t="shared" si="0"/>
        <v>4</v>
      </c>
      <c r="F13" s="50">
        <f t="shared" si="0"/>
        <v>3</v>
      </c>
      <c r="G13" s="50">
        <f t="shared" si="0"/>
        <v>3</v>
      </c>
      <c r="H13" s="50">
        <f t="shared" si="0"/>
        <v>2</v>
      </c>
      <c r="I13" s="50">
        <f t="shared" si="0"/>
        <v>0</v>
      </c>
      <c r="J13" s="50">
        <f t="shared" si="0"/>
        <v>3</v>
      </c>
      <c r="K13" s="50">
        <f t="shared" si="0"/>
        <v>2</v>
      </c>
      <c r="L13" s="83" t="s">
        <v>90</v>
      </c>
      <c r="M13" s="18" t="s">
        <v>14</v>
      </c>
      <c r="N13" s="69">
        <f t="shared" si="1"/>
        <v>24</v>
      </c>
      <c r="O13" s="5" t="s">
        <v>89</v>
      </c>
      <c r="P13" s="15" t="s">
        <v>70</v>
      </c>
      <c r="Q13" s="15" t="s">
        <v>70</v>
      </c>
      <c r="R13" s="15" t="s">
        <v>71</v>
      </c>
      <c r="S13" s="15" t="s">
        <v>71</v>
      </c>
      <c r="T13" s="15" t="s">
        <v>9</v>
      </c>
      <c r="U13" s="15" t="s">
        <v>5</v>
      </c>
      <c r="V13" s="15" t="s">
        <v>5</v>
      </c>
      <c r="W13" s="15" t="s">
        <v>72</v>
      </c>
      <c r="X13" s="15" t="s">
        <v>76</v>
      </c>
      <c r="Y13" s="15" t="s">
        <v>76</v>
      </c>
      <c r="Z13" s="15" t="s">
        <v>76</v>
      </c>
      <c r="AA13" s="15" t="s">
        <v>76</v>
      </c>
      <c r="AB13" s="15" t="s">
        <v>73</v>
      </c>
      <c r="AC13" s="15" t="s">
        <v>73</v>
      </c>
      <c r="AD13" s="15" t="s">
        <v>73</v>
      </c>
      <c r="AE13" s="15" t="s">
        <v>9</v>
      </c>
      <c r="AF13" s="15" t="s">
        <v>77</v>
      </c>
      <c r="AG13" s="15" t="s">
        <v>77</v>
      </c>
      <c r="AH13" s="15" t="s">
        <v>77</v>
      </c>
      <c r="AI13" s="16" t="s">
        <v>74</v>
      </c>
      <c r="AJ13" s="16" t="s">
        <v>74</v>
      </c>
      <c r="AK13" s="16" t="s">
        <v>74</v>
      </c>
      <c r="AL13" s="16" t="s">
        <v>75</v>
      </c>
      <c r="AM13" s="16" t="s">
        <v>75</v>
      </c>
      <c r="AN13" s="18"/>
      <c r="AO13" s="18"/>
      <c r="AP13" s="18"/>
    </row>
  </sheetData>
  <dataValidations count="1">
    <dataValidation allowBlank="1" showInputMessage="1" showErrorMessage="1" promptTitle="Moteur - pièce" sqref="L2:L3 L11:L13" xr:uid="{00000000-0002-0000-0200-000000000000}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Moteur - pièce" xr:uid="{00000000-0002-0000-0200-000001000000}">
          <x14:formula1>
            <xm:f>Data!$A$2:$A$44</xm:f>
          </x14:formula1>
          <xm:sqref>M1:M1048576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221"/>
  <sheetViews>
    <sheetView zoomScaleNormal="100" workbookViewId="0">
      <selection activeCell="U12" sqref="U12"/>
    </sheetView>
  </sheetViews>
  <sheetFormatPr baseColWidth="10" defaultRowHeight="15.75" x14ac:dyDescent="0.25"/>
  <cols>
    <col min="1" max="1" width="31.125" style="44" bestFit="1" customWidth="1"/>
    <col min="2" max="2" width="20.375" style="44" bestFit="1" customWidth="1"/>
    <col min="3" max="3" width="11" style="44"/>
    <col min="4" max="4" width="22.375" customWidth="1"/>
    <col min="5" max="5" width="7.625" hidden="1" customWidth="1"/>
    <col min="6" max="8" width="4.625" hidden="1" customWidth="1"/>
    <col min="9" max="9" width="9.625" hidden="1" customWidth="1"/>
    <col min="10" max="12" width="4.625" hidden="1" customWidth="1"/>
    <col min="13" max="13" width="1.5" hidden="1" customWidth="1"/>
    <col min="14" max="14" width="1.875" hidden="1" customWidth="1"/>
    <col min="15" max="15" width="28.875" hidden="1" customWidth="1"/>
    <col min="16" max="16" width="4.625" hidden="1" customWidth="1"/>
  </cols>
  <sheetData>
    <row r="1" spans="1:15" ht="21.75" thickBot="1" x14ac:dyDescent="0.4">
      <c r="A1" s="33" t="s">
        <v>58</v>
      </c>
      <c r="B1" s="132" t="s">
        <v>59</v>
      </c>
      <c r="C1" s="132"/>
    </row>
    <row r="2" spans="1:15" x14ac:dyDescent="0.25">
      <c r="A2" s="34" t="s">
        <v>11</v>
      </c>
      <c r="B2" s="35" t="s">
        <v>70</v>
      </c>
      <c r="C2" s="36">
        <v>2</v>
      </c>
    </row>
    <row r="3" spans="1:15" ht="16.5" thickBot="1" x14ac:dyDescent="0.3">
      <c r="A3" s="37" t="s">
        <v>12</v>
      </c>
      <c r="B3" s="35" t="s">
        <v>71</v>
      </c>
      <c r="C3" s="36">
        <v>3</v>
      </c>
    </row>
    <row r="4" spans="1:15" x14ac:dyDescent="0.25">
      <c r="A4" s="38" t="s">
        <v>57</v>
      </c>
      <c r="B4" s="35" t="s">
        <v>5</v>
      </c>
      <c r="C4" s="36">
        <v>4</v>
      </c>
    </row>
    <row r="5" spans="1:15" x14ac:dyDescent="0.25">
      <c r="A5" s="39" t="s">
        <v>13</v>
      </c>
      <c r="B5" s="35" t="s">
        <v>72</v>
      </c>
      <c r="C5" s="36">
        <v>5</v>
      </c>
    </row>
    <row r="6" spans="1:15" x14ac:dyDescent="0.25">
      <c r="A6" s="39" t="s">
        <v>14</v>
      </c>
      <c r="B6" s="35" t="s">
        <v>76</v>
      </c>
      <c r="C6" s="36">
        <v>6</v>
      </c>
    </row>
    <row r="7" spans="1:15" x14ac:dyDescent="0.25">
      <c r="A7" s="39" t="s">
        <v>15</v>
      </c>
      <c r="B7" s="35" t="s">
        <v>73</v>
      </c>
      <c r="C7" s="36">
        <v>7</v>
      </c>
      <c r="E7" t="s">
        <v>62</v>
      </c>
      <c r="F7" t="s">
        <v>66</v>
      </c>
      <c r="G7" t="s">
        <v>65</v>
      </c>
      <c r="H7">
        <v>6</v>
      </c>
      <c r="I7" s="29" t="s">
        <v>67</v>
      </c>
      <c r="J7" t="s">
        <v>66</v>
      </c>
      <c r="K7" t="s">
        <v>65</v>
      </c>
      <c r="L7">
        <v>7</v>
      </c>
      <c r="M7" t="s">
        <v>63</v>
      </c>
      <c r="N7" t="s">
        <v>64</v>
      </c>
      <c r="O7" t="str">
        <f t="shared" ref="O7:O22" si="0">_xlfn.CONCAT(E7:N7)</f>
        <v>SI(Plan!H$6=$A2;Plan!H$7)+</v>
      </c>
    </row>
    <row r="8" spans="1:15" ht="16.5" thickBot="1" x14ac:dyDescent="0.3">
      <c r="A8" s="40" t="s">
        <v>16</v>
      </c>
      <c r="B8" s="35" t="s">
        <v>74</v>
      </c>
      <c r="C8" s="36">
        <v>8</v>
      </c>
      <c r="E8" t="s">
        <v>62</v>
      </c>
      <c r="F8" t="s">
        <v>66</v>
      </c>
      <c r="G8" t="s">
        <v>65</v>
      </c>
      <c r="H8">
        <v>9</v>
      </c>
      <c r="I8" s="29" t="s">
        <v>67</v>
      </c>
      <c r="J8" t="s">
        <v>66</v>
      </c>
      <c r="K8" t="s">
        <v>65</v>
      </c>
      <c r="L8">
        <v>10</v>
      </c>
      <c r="M8" t="s">
        <v>63</v>
      </c>
      <c r="N8" t="s">
        <v>64</v>
      </c>
      <c r="O8" t="str">
        <f t="shared" si="0"/>
        <v>SI(Plan!H$9=$A2;Plan!H$10)+</v>
      </c>
    </row>
    <row r="9" spans="1:15" ht="16.5" thickBot="1" x14ac:dyDescent="0.3">
      <c r="A9" s="41" t="s">
        <v>17</v>
      </c>
      <c r="B9" s="35" t="s">
        <v>9</v>
      </c>
      <c r="C9" s="36">
        <v>9</v>
      </c>
      <c r="E9" t="s">
        <v>62</v>
      </c>
      <c r="F9" t="s">
        <v>66</v>
      </c>
      <c r="G9" t="s">
        <v>65</v>
      </c>
      <c r="H9">
        <v>12</v>
      </c>
      <c r="I9" s="29" t="s">
        <v>67</v>
      </c>
      <c r="J9" t="s">
        <v>66</v>
      </c>
      <c r="K9" t="s">
        <v>65</v>
      </c>
      <c r="L9">
        <v>13</v>
      </c>
      <c r="M9" t="s">
        <v>63</v>
      </c>
      <c r="N9" t="s">
        <v>64</v>
      </c>
      <c r="O9" t="str">
        <f t="shared" si="0"/>
        <v>SI(Plan!H$12=$A2;Plan!H$13)+</v>
      </c>
    </row>
    <row r="10" spans="1:15" x14ac:dyDescent="0.25">
      <c r="A10" s="34" t="s">
        <v>18</v>
      </c>
      <c r="B10" s="35" t="s">
        <v>10</v>
      </c>
      <c r="C10" s="36">
        <v>10</v>
      </c>
      <c r="E10" t="s">
        <v>62</v>
      </c>
      <c r="F10" t="s">
        <v>66</v>
      </c>
      <c r="G10" t="s">
        <v>65</v>
      </c>
      <c r="H10">
        <v>15</v>
      </c>
      <c r="I10" s="29" t="s">
        <v>67</v>
      </c>
      <c r="J10" t="s">
        <v>66</v>
      </c>
      <c r="K10" t="s">
        <v>65</v>
      </c>
      <c r="L10">
        <v>16</v>
      </c>
      <c r="M10" t="s">
        <v>63</v>
      </c>
      <c r="N10" t="s">
        <v>64</v>
      </c>
      <c r="O10" t="str">
        <f t="shared" si="0"/>
        <v>SI(Plan!H$15=$A2;Plan!H$16)+</v>
      </c>
    </row>
    <row r="11" spans="1:15" x14ac:dyDescent="0.25">
      <c r="A11" s="39" t="s">
        <v>19</v>
      </c>
      <c r="B11" s="35" t="s">
        <v>77</v>
      </c>
      <c r="C11" s="36">
        <v>11</v>
      </c>
      <c r="E11" t="s">
        <v>62</v>
      </c>
      <c r="F11" t="s">
        <v>66</v>
      </c>
      <c r="G11" t="s">
        <v>65</v>
      </c>
      <c r="H11">
        <v>18</v>
      </c>
      <c r="I11" s="29" t="s">
        <v>67</v>
      </c>
      <c r="J11" t="s">
        <v>66</v>
      </c>
      <c r="K11" t="s">
        <v>65</v>
      </c>
      <c r="L11">
        <v>19</v>
      </c>
      <c r="M11" t="s">
        <v>63</v>
      </c>
      <c r="N11" t="s">
        <v>64</v>
      </c>
      <c r="O11" t="str">
        <f t="shared" si="0"/>
        <v>SI(Plan!H$18=$A2;Plan!H$19)+</v>
      </c>
    </row>
    <row r="12" spans="1:15" ht="16.5" thickBot="1" x14ac:dyDescent="0.3">
      <c r="A12" s="37" t="s">
        <v>20</v>
      </c>
      <c r="B12" s="35" t="s">
        <v>75</v>
      </c>
      <c r="C12" s="36">
        <v>12</v>
      </c>
      <c r="E12" t="s">
        <v>62</v>
      </c>
      <c r="F12" t="s">
        <v>66</v>
      </c>
      <c r="G12" t="s">
        <v>65</v>
      </c>
      <c r="H12">
        <v>21</v>
      </c>
      <c r="I12" s="29" t="s">
        <v>67</v>
      </c>
      <c r="J12" t="s">
        <v>66</v>
      </c>
      <c r="K12" t="s">
        <v>65</v>
      </c>
      <c r="L12">
        <v>22</v>
      </c>
      <c r="M12" t="s">
        <v>63</v>
      </c>
      <c r="N12" t="s">
        <v>64</v>
      </c>
      <c r="O12" t="str">
        <f t="shared" si="0"/>
        <v>SI(Plan!H$21=$A2;Plan!H$22)+</v>
      </c>
    </row>
    <row r="13" spans="1:15" x14ac:dyDescent="0.25">
      <c r="A13" s="34" t="s">
        <v>21</v>
      </c>
      <c r="B13" s="35" t="s">
        <v>61</v>
      </c>
      <c r="C13" s="36">
        <v>13</v>
      </c>
      <c r="E13" t="s">
        <v>62</v>
      </c>
      <c r="F13" t="s">
        <v>66</v>
      </c>
      <c r="G13" t="s">
        <v>65</v>
      </c>
      <c r="H13">
        <v>24</v>
      </c>
      <c r="I13" s="29" t="s">
        <v>67</v>
      </c>
      <c r="J13" t="s">
        <v>66</v>
      </c>
      <c r="K13" t="s">
        <v>65</v>
      </c>
      <c r="L13">
        <v>25</v>
      </c>
      <c r="M13" t="s">
        <v>63</v>
      </c>
      <c r="N13" t="s">
        <v>64</v>
      </c>
      <c r="O13" t="str">
        <f t="shared" si="0"/>
        <v>SI(Plan!H$24=$A2;Plan!H$25)+</v>
      </c>
    </row>
    <row r="14" spans="1:15" ht="16.5" thickBot="1" x14ac:dyDescent="0.3">
      <c r="A14" s="37" t="s">
        <v>22</v>
      </c>
      <c r="B14" s="42"/>
      <c r="C14" s="43"/>
      <c r="E14" t="s">
        <v>62</v>
      </c>
      <c r="F14" t="s">
        <v>66</v>
      </c>
      <c r="G14" t="s">
        <v>65</v>
      </c>
      <c r="H14">
        <v>27</v>
      </c>
      <c r="I14" s="29" t="s">
        <v>67</v>
      </c>
      <c r="J14" t="s">
        <v>66</v>
      </c>
      <c r="K14" t="s">
        <v>65</v>
      </c>
      <c r="L14">
        <v>28</v>
      </c>
      <c r="M14" t="s">
        <v>63</v>
      </c>
      <c r="N14" t="s">
        <v>64</v>
      </c>
      <c r="O14" t="str">
        <f t="shared" si="0"/>
        <v>SI(Plan!H$27=$A2;Plan!H$28)+</v>
      </c>
    </row>
    <row r="15" spans="1:15" x14ac:dyDescent="0.25">
      <c r="A15" s="34" t="s">
        <v>23</v>
      </c>
      <c r="B15" s="42"/>
      <c r="C15" s="43"/>
      <c r="E15" t="s">
        <v>62</v>
      </c>
      <c r="F15" t="s">
        <v>66</v>
      </c>
      <c r="G15" t="s">
        <v>65</v>
      </c>
      <c r="H15">
        <v>30</v>
      </c>
      <c r="I15" s="29" t="s">
        <v>67</v>
      </c>
      <c r="J15" t="s">
        <v>66</v>
      </c>
      <c r="K15" t="s">
        <v>65</v>
      </c>
      <c r="L15">
        <v>31</v>
      </c>
      <c r="M15" t="s">
        <v>63</v>
      </c>
      <c r="N15" t="s">
        <v>64</v>
      </c>
      <c r="O15" t="str">
        <f t="shared" si="0"/>
        <v>SI(Plan!H$30=$A2;Plan!H$31)+</v>
      </c>
    </row>
    <row r="16" spans="1:15" ht="16.5" thickBot="1" x14ac:dyDescent="0.3">
      <c r="A16" s="37" t="s">
        <v>24</v>
      </c>
      <c r="B16" s="42"/>
      <c r="C16" s="43"/>
      <c r="E16" t="s">
        <v>62</v>
      </c>
      <c r="F16" t="s">
        <v>66</v>
      </c>
      <c r="G16" t="s">
        <v>65</v>
      </c>
      <c r="H16">
        <v>33</v>
      </c>
      <c r="I16" s="29" t="s">
        <v>67</v>
      </c>
      <c r="J16" t="s">
        <v>66</v>
      </c>
      <c r="K16" t="s">
        <v>65</v>
      </c>
      <c r="L16">
        <v>34</v>
      </c>
      <c r="M16" t="s">
        <v>63</v>
      </c>
      <c r="N16" t="s">
        <v>64</v>
      </c>
      <c r="O16" t="str">
        <f t="shared" si="0"/>
        <v>SI(Plan!H$33=$A2;Plan!H$34)+</v>
      </c>
    </row>
    <row r="17" spans="1:15" x14ac:dyDescent="0.25">
      <c r="A17" s="34" t="s">
        <v>25</v>
      </c>
      <c r="B17" s="42"/>
      <c r="C17" s="43"/>
      <c r="E17" t="s">
        <v>62</v>
      </c>
      <c r="F17" t="s">
        <v>66</v>
      </c>
      <c r="G17" t="s">
        <v>65</v>
      </c>
      <c r="H17">
        <v>36</v>
      </c>
      <c r="I17" s="29" t="s">
        <v>67</v>
      </c>
      <c r="J17" t="s">
        <v>66</v>
      </c>
      <c r="K17" t="s">
        <v>65</v>
      </c>
      <c r="L17">
        <v>37</v>
      </c>
      <c r="M17" t="s">
        <v>63</v>
      </c>
      <c r="N17" t="s">
        <v>64</v>
      </c>
      <c r="O17" t="str">
        <f t="shared" si="0"/>
        <v>SI(Plan!H$36=$A2;Plan!H$37)+</v>
      </c>
    </row>
    <row r="18" spans="1:15" ht="16.5" thickBot="1" x14ac:dyDescent="0.3">
      <c r="A18" s="37" t="s">
        <v>26</v>
      </c>
      <c r="B18" s="42"/>
      <c r="C18" s="43"/>
      <c r="E18" t="s">
        <v>62</v>
      </c>
      <c r="F18" t="s">
        <v>66</v>
      </c>
      <c r="G18" t="s">
        <v>65</v>
      </c>
      <c r="H18">
        <v>39</v>
      </c>
      <c r="I18" s="29" t="s">
        <v>67</v>
      </c>
      <c r="J18" t="s">
        <v>66</v>
      </c>
      <c r="K18" t="s">
        <v>65</v>
      </c>
      <c r="L18">
        <v>40</v>
      </c>
      <c r="M18" t="s">
        <v>63</v>
      </c>
      <c r="N18" t="s">
        <v>64</v>
      </c>
      <c r="O18" t="str">
        <f t="shared" si="0"/>
        <v>SI(Plan!H$39=$A2;Plan!H$40)+</v>
      </c>
    </row>
    <row r="19" spans="1:15" ht="16.5" thickBot="1" x14ac:dyDescent="0.3">
      <c r="A19" s="40" t="s">
        <v>27</v>
      </c>
      <c r="B19" s="42"/>
      <c r="C19" s="43"/>
      <c r="E19" t="s">
        <v>62</v>
      </c>
      <c r="F19" t="s">
        <v>66</v>
      </c>
      <c r="G19" t="s">
        <v>65</v>
      </c>
      <c r="H19">
        <v>42</v>
      </c>
      <c r="I19" s="29" t="s">
        <v>67</v>
      </c>
      <c r="J19" t="s">
        <v>66</v>
      </c>
      <c r="K19" t="s">
        <v>65</v>
      </c>
      <c r="L19">
        <v>43</v>
      </c>
      <c r="M19" t="s">
        <v>63</v>
      </c>
      <c r="N19" t="s">
        <v>64</v>
      </c>
      <c r="O19" t="str">
        <f t="shared" si="0"/>
        <v>SI(Plan!H$42=$A2;Plan!H$43)+</v>
      </c>
    </row>
    <row r="20" spans="1:15" x14ac:dyDescent="0.25">
      <c r="A20" s="34" t="s">
        <v>28</v>
      </c>
      <c r="B20" s="42"/>
      <c r="C20" s="43"/>
      <c r="E20" t="s">
        <v>62</v>
      </c>
      <c r="F20" t="s">
        <v>66</v>
      </c>
      <c r="G20" t="s">
        <v>65</v>
      </c>
      <c r="H20">
        <v>45</v>
      </c>
      <c r="I20" s="29" t="s">
        <v>67</v>
      </c>
      <c r="J20" t="s">
        <v>66</v>
      </c>
      <c r="K20" t="s">
        <v>65</v>
      </c>
      <c r="L20">
        <v>46</v>
      </c>
      <c r="M20" t="s">
        <v>63</v>
      </c>
      <c r="N20" t="s">
        <v>64</v>
      </c>
      <c r="O20" t="str">
        <f t="shared" si="0"/>
        <v>SI(Plan!H$45=$A2;Plan!H$46)+</v>
      </c>
    </row>
    <row r="21" spans="1:15" ht="16.5" thickBot="1" x14ac:dyDescent="0.3">
      <c r="A21" s="37" t="s">
        <v>29</v>
      </c>
      <c r="B21" s="42"/>
      <c r="C21" s="43"/>
      <c r="E21" t="s">
        <v>62</v>
      </c>
      <c r="F21" t="s">
        <v>66</v>
      </c>
      <c r="G21" t="s">
        <v>65</v>
      </c>
      <c r="H21">
        <v>48</v>
      </c>
      <c r="I21" s="29" t="s">
        <v>67</v>
      </c>
      <c r="J21" t="s">
        <v>66</v>
      </c>
      <c r="K21" t="s">
        <v>65</v>
      </c>
      <c r="L21">
        <v>49</v>
      </c>
      <c r="M21" t="s">
        <v>63</v>
      </c>
      <c r="N21" t="s">
        <v>64</v>
      </c>
      <c r="O21" t="str">
        <f t="shared" si="0"/>
        <v>SI(Plan!H$48=$A2;Plan!H$49)+</v>
      </c>
    </row>
    <row r="22" spans="1:15" x14ac:dyDescent="0.25">
      <c r="A22" s="34" t="s">
        <v>30</v>
      </c>
      <c r="B22" s="42"/>
      <c r="C22" s="43"/>
      <c r="E22" t="s">
        <v>62</v>
      </c>
      <c r="F22" t="s">
        <v>66</v>
      </c>
      <c r="G22" t="s">
        <v>65</v>
      </c>
      <c r="H22">
        <v>51</v>
      </c>
      <c r="I22" s="29" t="s">
        <v>67</v>
      </c>
      <c r="J22" t="s">
        <v>66</v>
      </c>
      <c r="K22" t="s">
        <v>65</v>
      </c>
      <c r="L22">
        <v>52</v>
      </c>
      <c r="M22" t="s">
        <v>63</v>
      </c>
      <c r="N22" t="s">
        <v>64</v>
      </c>
      <c r="O22" t="str">
        <f t="shared" si="0"/>
        <v>SI(Plan!H$51=$A2;Plan!H$52)+</v>
      </c>
    </row>
    <row r="23" spans="1:15" ht="16.5" thickBot="1" x14ac:dyDescent="0.3">
      <c r="A23" s="37" t="s">
        <v>31</v>
      </c>
      <c r="E23" t="s">
        <v>62</v>
      </c>
      <c r="F23" t="s">
        <v>66</v>
      </c>
      <c r="G23" t="s">
        <v>65</v>
      </c>
      <c r="H23">
        <f>H22+3</f>
        <v>54</v>
      </c>
      <c r="I23" s="29" t="s">
        <v>67</v>
      </c>
      <c r="J23" t="s">
        <v>66</v>
      </c>
      <c r="K23" t="s">
        <v>65</v>
      </c>
      <c r="L23">
        <f>L22+3</f>
        <v>55</v>
      </c>
      <c r="M23" t="s">
        <v>63</v>
      </c>
      <c r="N23" t="s">
        <v>64</v>
      </c>
      <c r="O23" t="str">
        <f t="shared" ref="O23:O86" si="1">_xlfn.CONCAT(E23:N23)</f>
        <v>SI(Plan!H$54=$A2;Plan!H$55)+</v>
      </c>
    </row>
    <row r="24" spans="1:15" x14ac:dyDescent="0.25">
      <c r="A24" s="40" t="s">
        <v>32</v>
      </c>
      <c r="E24" t="s">
        <v>62</v>
      </c>
      <c r="F24" t="s">
        <v>66</v>
      </c>
      <c r="G24" t="s">
        <v>65</v>
      </c>
      <c r="H24">
        <f t="shared" ref="H24:H87" si="2">H23+3</f>
        <v>57</v>
      </c>
      <c r="I24" s="29" t="s">
        <v>67</v>
      </c>
      <c r="J24" t="s">
        <v>66</v>
      </c>
      <c r="K24" t="s">
        <v>65</v>
      </c>
      <c r="L24">
        <f t="shared" ref="L24:L87" si="3">L23+3</f>
        <v>58</v>
      </c>
      <c r="M24" t="s">
        <v>63</v>
      </c>
      <c r="N24" t="s">
        <v>64</v>
      </c>
      <c r="O24" t="str">
        <f t="shared" si="1"/>
        <v>SI(Plan!H$57=$A2;Plan!H$58)+</v>
      </c>
    </row>
    <row r="25" spans="1:15" ht="16.5" thickBot="1" x14ac:dyDescent="0.3">
      <c r="A25" s="40" t="s">
        <v>33</v>
      </c>
      <c r="E25" t="s">
        <v>62</v>
      </c>
      <c r="F25" t="s">
        <v>66</v>
      </c>
      <c r="G25" t="s">
        <v>65</v>
      </c>
      <c r="H25">
        <f t="shared" si="2"/>
        <v>60</v>
      </c>
      <c r="I25" s="29" t="s">
        <v>67</v>
      </c>
      <c r="J25" t="s">
        <v>66</v>
      </c>
      <c r="K25" t="s">
        <v>65</v>
      </c>
      <c r="L25">
        <f t="shared" si="3"/>
        <v>61</v>
      </c>
      <c r="M25" t="s">
        <v>63</v>
      </c>
      <c r="N25" t="s">
        <v>64</v>
      </c>
      <c r="O25" t="str">
        <f t="shared" si="1"/>
        <v>SI(Plan!H$60=$A2;Plan!H$61)+</v>
      </c>
    </row>
    <row r="26" spans="1:15" ht="16.5" thickBot="1" x14ac:dyDescent="0.3">
      <c r="A26" s="41" t="s">
        <v>34</v>
      </c>
      <c r="E26" t="s">
        <v>62</v>
      </c>
      <c r="F26" t="s">
        <v>66</v>
      </c>
      <c r="G26" t="s">
        <v>65</v>
      </c>
      <c r="H26">
        <f t="shared" si="2"/>
        <v>63</v>
      </c>
      <c r="I26" s="29" t="s">
        <v>67</v>
      </c>
      <c r="J26" t="s">
        <v>66</v>
      </c>
      <c r="K26" t="s">
        <v>65</v>
      </c>
      <c r="L26">
        <f t="shared" si="3"/>
        <v>64</v>
      </c>
      <c r="M26" t="s">
        <v>63</v>
      </c>
      <c r="N26" t="s">
        <v>64</v>
      </c>
      <c r="O26" t="str">
        <f t="shared" si="1"/>
        <v>SI(Plan!H$63=$A2;Plan!H$64)+</v>
      </c>
    </row>
    <row r="27" spans="1:15" ht="16.5" thickBot="1" x14ac:dyDescent="0.3">
      <c r="A27" s="41" t="s">
        <v>35</v>
      </c>
      <c r="E27" t="s">
        <v>62</v>
      </c>
      <c r="F27" t="s">
        <v>66</v>
      </c>
      <c r="G27" t="s">
        <v>65</v>
      </c>
      <c r="H27">
        <f t="shared" si="2"/>
        <v>66</v>
      </c>
      <c r="I27" s="29" t="s">
        <v>67</v>
      </c>
      <c r="J27" t="s">
        <v>66</v>
      </c>
      <c r="K27" t="s">
        <v>65</v>
      </c>
      <c r="L27">
        <f t="shared" si="3"/>
        <v>67</v>
      </c>
      <c r="M27" t="s">
        <v>63</v>
      </c>
      <c r="N27" t="s">
        <v>64</v>
      </c>
      <c r="O27" t="str">
        <f t="shared" si="1"/>
        <v>SI(Plan!H$66=$A2;Plan!H$67)+</v>
      </c>
    </row>
    <row r="28" spans="1:15" ht="16.5" thickBot="1" x14ac:dyDescent="0.3">
      <c r="A28" s="41" t="s">
        <v>36</v>
      </c>
      <c r="E28" t="s">
        <v>62</v>
      </c>
      <c r="F28" t="s">
        <v>66</v>
      </c>
      <c r="G28" t="s">
        <v>65</v>
      </c>
      <c r="H28">
        <f t="shared" si="2"/>
        <v>69</v>
      </c>
      <c r="I28" s="29" t="s">
        <v>67</v>
      </c>
      <c r="J28" t="s">
        <v>66</v>
      </c>
      <c r="K28" t="s">
        <v>65</v>
      </c>
      <c r="L28">
        <f t="shared" si="3"/>
        <v>70</v>
      </c>
      <c r="M28" t="s">
        <v>63</v>
      </c>
      <c r="N28" t="s">
        <v>64</v>
      </c>
      <c r="O28" t="str">
        <f t="shared" si="1"/>
        <v>SI(Plan!H$69=$A2;Plan!H$70)+</v>
      </c>
    </row>
    <row r="29" spans="1:15" ht="16.5" thickBot="1" x14ac:dyDescent="0.3">
      <c r="A29" s="40" t="s">
        <v>37</v>
      </c>
      <c r="E29" t="s">
        <v>62</v>
      </c>
      <c r="F29" t="s">
        <v>66</v>
      </c>
      <c r="G29" t="s">
        <v>65</v>
      </c>
      <c r="H29">
        <f t="shared" si="2"/>
        <v>72</v>
      </c>
      <c r="I29" s="29" t="s">
        <v>67</v>
      </c>
      <c r="J29" t="s">
        <v>66</v>
      </c>
      <c r="K29" t="s">
        <v>65</v>
      </c>
      <c r="L29">
        <f t="shared" si="3"/>
        <v>73</v>
      </c>
      <c r="M29" t="s">
        <v>63</v>
      </c>
      <c r="N29" t="s">
        <v>64</v>
      </c>
      <c r="O29" t="str">
        <f t="shared" si="1"/>
        <v>SI(Plan!H$72=$A2;Plan!H$73)+</v>
      </c>
    </row>
    <row r="30" spans="1:15" ht="16.5" thickBot="1" x14ac:dyDescent="0.3">
      <c r="A30" s="41" t="s">
        <v>38</v>
      </c>
      <c r="E30" t="s">
        <v>62</v>
      </c>
      <c r="F30" t="s">
        <v>66</v>
      </c>
      <c r="G30" t="s">
        <v>65</v>
      </c>
      <c r="H30">
        <f t="shared" si="2"/>
        <v>75</v>
      </c>
      <c r="I30" s="29" t="s">
        <v>67</v>
      </c>
      <c r="J30" t="s">
        <v>66</v>
      </c>
      <c r="K30" t="s">
        <v>65</v>
      </c>
      <c r="L30">
        <f t="shared" si="3"/>
        <v>76</v>
      </c>
      <c r="M30" t="s">
        <v>63</v>
      </c>
      <c r="N30" t="s">
        <v>64</v>
      </c>
      <c r="O30" t="str">
        <f t="shared" si="1"/>
        <v>SI(Plan!H$75=$A2;Plan!H$76)+</v>
      </c>
    </row>
    <row r="31" spans="1:15" ht="16.5" thickBot="1" x14ac:dyDescent="0.3">
      <c r="A31" s="40" t="s">
        <v>39</v>
      </c>
      <c r="E31" t="s">
        <v>62</v>
      </c>
      <c r="F31" t="s">
        <v>66</v>
      </c>
      <c r="G31" t="s">
        <v>65</v>
      </c>
      <c r="H31">
        <f t="shared" si="2"/>
        <v>78</v>
      </c>
      <c r="I31" s="29" t="s">
        <v>67</v>
      </c>
      <c r="J31" t="s">
        <v>66</v>
      </c>
      <c r="K31" t="s">
        <v>65</v>
      </c>
      <c r="L31">
        <f t="shared" si="3"/>
        <v>79</v>
      </c>
      <c r="M31" t="s">
        <v>63</v>
      </c>
      <c r="N31" t="s">
        <v>64</v>
      </c>
      <c r="O31" t="str">
        <f t="shared" si="1"/>
        <v>SI(Plan!H$78=$A2;Plan!H$79)+</v>
      </c>
    </row>
    <row r="32" spans="1:15" x14ac:dyDescent="0.25">
      <c r="A32" s="34" t="s">
        <v>40</v>
      </c>
      <c r="E32" t="s">
        <v>62</v>
      </c>
      <c r="F32" t="s">
        <v>66</v>
      </c>
      <c r="G32" t="s">
        <v>65</v>
      </c>
      <c r="H32">
        <f t="shared" si="2"/>
        <v>81</v>
      </c>
      <c r="I32" s="29" t="s">
        <v>67</v>
      </c>
      <c r="J32" t="s">
        <v>66</v>
      </c>
      <c r="K32" t="s">
        <v>65</v>
      </c>
      <c r="L32">
        <f t="shared" si="3"/>
        <v>82</v>
      </c>
      <c r="M32" t="s">
        <v>63</v>
      </c>
      <c r="N32" t="s">
        <v>64</v>
      </c>
      <c r="O32" t="str">
        <f t="shared" si="1"/>
        <v>SI(Plan!H$81=$A2;Plan!H$82)+</v>
      </c>
    </row>
    <row r="33" spans="1:15" ht="16.5" thickBot="1" x14ac:dyDescent="0.3">
      <c r="A33" s="37" t="s">
        <v>41</v>
      </c>
      <c r="E33" t="s">
        <v>62</v>
      </c>
      <c r="F33" t="s">
        <v>66</v>
      </c>
      <c r="G33" t="s">
        <v>65</v>
      </c>
      <c r="H33">
        <f t="shared" si="2"/>
        <v>84</v>
      </c>
      <c r="I33" s="29" t="s">
        <v>67</v>
      </c>
      <c r="J33" t="s">
        <v>66</v>
      </c>
      <c r="K33" t="s">
        <v>65</v>
      </c>
      <c r="L33">
        <f t="shared" si="3"/>
        <v>85</v>
      </c>
      <c r="M33" t="s">
        <v>63</v>
      </c>
      <c r="N33" t="s">
        <v>64</v>
      </c>
      <c r="O33" t="str">
        <f t="shared" si="1"/>
        <v>SI(Plan!H$84=$A2;Plan!H$85)+</v>
      </c>
    </row>
    <row r="34" spans="1:15" ht="16.5" thickBot="1" x14ac:dyDescent="0.3">
      <c r="A34" s="37" t="s">
        <v>42</v>
      </c>
      <c r="E34" t="s">
        <v>62</v>
      </c>
      <c r="F34" t="s">
        <v>66</v>
      </c>
      <c r="G34" t="s">
        <v>65</v>
      </c>
      <c r="H34">
        <f t="shared" si="2"/>
        <v>87</v>
      </c>
      <c r="I34" s="29" t="s">
        <v>67</v>
      </c>
      <c r="J34" t="s">
        <v>66</v>
      </c>
      <c r="K34" t="s">
        <v>65</v>
      </c>
      <c r="L34">
        <f t="shared" si="3"/>
        <v>88</v>
      </c>
      <c r="M34" t="s">
        <v>63</v>
      </c>
      <c r="N34" t="s">
        <v>64</v>
      </c>
      <c r="O34" t="str">
        <f t="shared" si="1"/>
        <v>SI(Plan!H$87=$A2;Plan!H$88)+</v>
      </c>
    </row>
    <row r="35" spans="1:15" x14ac:dyDescent="0.25">
      <c r="A35" s="34" t="s">
        <v>43</v>
      </c>
      <c r="E35" t="s">
        <v>62</v>
      </c>
      <c r="F35" t="s">
        <v>66</v>
      </c>
      <c r="G35" t="s">
        <v>65</v>
      </c>
      <c r="H35">
        <f t="shared" si="2"/>
        <v>90</v>
      </c>
      <c r="I35" s="29" t="s">
        <v>67</v>
      </c>
      <c r="J35" t="s">
        <v>66</v>
      </c>
      <c r="K35" t="s">
        <v>65</v>
      </c>
      <c r="L35">
        <f t="shared" si="3"/>
        <v>91</v>
      </c>
      <c r="M35" t="s">
        <v>63</v>
      </c>
      <c r="N35" t="s">
        <v>64</v>
      </c>
      <c r="O35" t="str">
        <f t="shared" si="1"/>
        <v>SI(Plan!H$90=$A2;Plan!H$91)+</v>
      </c>
    </row>
    <row r="36" spans="1:15" x14ac:dyDescent="0.25">
      <c r="A36" s="39" t="s">
        <v>44</v>
      </c>
      <c r="E36" t="s">
        <v>62</v>
      </c>
      <c r="F36" t="s">
        <v>66</v>
      </c>
      <c r="G36" t="s">
        <v>65</v>
      </c>
      <c r="H36">
        <f t="shared" si="2"/>
        <v>93</v>
      </c>
      <c r="I36" s="29" t="s">
        <v>67</v>
      </c>
      <c r="J36" t="s">
        <v>66</v>
      </c>
      <c r="K36" t="s">
        <v>65</v>
      </c>
      <c r="L36">
        <f t="shared" si="3"/>
        <v>94</v>
      </c>
      <c r="M36" t="s">
        <v>63</v>
      </c>
      <c r="N36" t="s">
        <v>64</v>
      </c>
      <c r="O36" t="str">
        <f t="shared" si="1"/>
        <v>SI(Plan!H$93=$A2;Plan!H$94)+</v>
      </c>
    </row>
    <row r="37" spans="1:15" ht="16.5" thickBot="1" x14ac:dyDescent="0.3">
      <c r="A37" s="37" t="s">
        <v>45</v>
      </c>
      <c r="E37" t="s">
        <v>62</v>
      </c>
      <c r="F37" t="s">
        <v>66</v>
      </c>
      <c r="G37" t="s">
        <v>65</v>
      </c>
      <c r="H37">
        <f t="shared" si="2"/>
        <v>96</v>
      </c>
      <c r="I37" s="29" t="s">
        <v>67</v>
      </c>
      <c r="J37" t="s">
        <v>66</v>
      </c>
      <c r="K37" t="s">
        <v>65</v>
      </c>
      <c r="L37">
        <f t="shared" si="3"/>
        <v>97</v>
      </c>
      <c r="M37" t="s">
        <v>63</v>
      </c>
      <c r="N37" t="s">
        <v>64</v>
      </c>
      <c r="O37" t="str">
        <f t="shared" si="1"/>
        <v>SI(Plan!H$96=$A2;Plan!H$97)+</v>
      </c>
    </row>
    <row r="38" spans="1:15" x14ac:dyDescent="0.25">
      <c r="A38" s="34" t="s">
        <v>46</v>
      </c>
      <c r="E38" t="s">
        <v>62</v>
      </c>
      <c r="F38" t="s">
        <v>66</v>
      </c>
      <c r="G38" t="s">
        <v>65</v>
      </c>
      <c r="H38">
        <f t="shared" si="2"/>
        <v>99</v>
      </c>
      <c r="I38" s="29" t="s">
        <v>67</v>
      </c>
      <c r="J38" t="s">
        <v>66</v>
      </c>
      <c r="K38" t="s">
        <v>65</v>
      </c>
      <c r="L38">
        <f t="shared" si="3"/>
        <v>100</v>
      </c>
      <c r="M38" t="s">
        <v>63</v>
      </c>
      <c r="N38" t="s">
        <v>64</v>
      </c>
      <c r="O38" t="str">
        <f t="shared" si="1"/>
        <v>SI(Plan!H$99=$A2;Plan!H$100)+</v>
      </c>
    </row>
    <row r="39" spans="1:15" x14ac:dyDescent="0.25">
      <c r="A39" s="39" t="s">
        <v>47</v>
      </c>
      <c r="E39" t="s">
        <v>62</v>
      </c>
      <c r="F39" t="s">
        <v>66</v>
      </c>
      <c r="G39" t="s">
        <v>65</v>
      </c>
      <c r="H39">
        <f t="shared" si="2"/>
        <v>102</v>
      </c>
      <c r="I39" s="29" t="s">
        <v>67</v>
      </c>
      <c r="J39" t="s">
        <v>66</v>
      </c>
      <c r="K39" t="s">
        <v>65</v>
      </c>
      <c r="L39">
        <f t="shared" si="3"/>
        <v>103</v>
      </c>
      <c r="M39" t="s">
        <v>63</v>
      </c>
      <c r="N39" t="s">
        <v>64</v>
      </c>
      <c r="O39" t="str">
        <f t="shared" si="1"/>
        <v>SI(Plan!H$102=$A2;Plan!H$103)+</v>
      </c>
    </row>
    <row r="40" spans="1:15" x14ac:dyDescent="0.25">
      <c r="A40" s="39" t="s">
        <v>48</v>
      </c>
      <c r="E40" t="s">
        <v>62</v>
      </c>
      <c r="F40" t="s">
        <v>66</v>
      </c>
      <c r="G40" t="s">
        <v>65</v>
      </c>
      <c r="H40">
        <f t="shared" si="2"/>
        <v>105</v>
      </c>
      <c r="I40" s="29" t="s">
        <v>67</v>
      </c>
      <c r="J40" t="s">
        <v>66</v>
      </c>
      <c r="K40" t="s">
        <v>65</v>
      </c>
      <c r="L40">
        <f t="shared" si="3"/>
        <v>106</v>
      </c>
      <c r="M40" t="s">
        <v>63</v>
      </c>
      <c r="N40" t="s">
        <v>64</v>
      </c>
      <c r="O40" t="str">
        <f t="shared" si="1"/>
        <v>SI(Plan!H$105=$A2;Plan!H$106)+</v>
      </c>
    </row>
    <row r="41" spans="1:15" x14ac:dyDescent="0.25">
      <c r="A41" s="39" t="s">
        <v>49</v>
      </c>
      <c r="E41" t="s">
        <v>62</v>
      </c>
      <c r="F41" t="s">
        <v>66</v>
      </c>
      <c r="G41" t="s">
        <v>65</v>
      </c>
      <c r="H41">
        <f t="shared" si="2"/>
        <v>108</v>
      </c>
      <c r="I41" s="29" t="s">
        <v>67</v>
      </c>
      <c r="J41" t="s">
        <v>66</v>
      </c>
      <c r="K41" t="s">
        <v>65</v>
      </c>
      <c r="L41">
        <f t="shared" si="3"/>
        <v>109</v>
      </c>
      <c r="M41" t="s">
        <v>63</v>
      </c>
      <c r="N41" t="s">
        <v>64</v>
      </c>
      <c r="O41" t="str">
        <f t="shared" si="1"/>
        <v>SI(Plan!H$108=$A2;Plan!H$109)+</v>
      </c>
    </row>
    <row r="42" spans="1:15" x14ac:dyDescent="0.25">
      <c r="A42" s="39" t="s">
        <v>50</v>
      </c>
      <c r="E42" t="s">
        <v>62</v>
      </c>
      <c r="F42" t="s">
        <v>66</v>
      </c>
      <c r="G42" t="s">
        <v>65</v>
      </c>
      <c r="H42">
        <f t="shared" si="2"/>
        <v>111</v>
      </c>
      <c r="I42" s="29" t="s">
        <v>67</v>
      </c>
      <c r="J42" t="s">
        <v>66</v>
      </c>
      <c r="K42" t="s">
        <v>65</v>
      </c>
      <c r="L42">
        <f t="shared" si="3"/>
        <v>112</v>
      </c>
      <c r="M42" t="s">
        <v>63</v>
      </c>
      <c r="N42" t="s">
        <v>64</v>
      </c>
      <c r="O42" t="str">
        <f t="shared" si="1"/>
        <v>SI(Plan!H$111=$A2;Plan!H$112)+</v>
      </c>
    </row>
    <row r="43" spans="1:15" ht="16.5" thickBot="1" x14ac:dyDescent="0.3">
      <c r="A43" s="37" t="s">
        <v>51</v>
      </c>
      <c r="E43" t="s">
        <v>62</v>
      </c>
      <c r="F43" t="s">
        <v>66</v>
      </c>
      <c r="G43" t="s">
        <v>65</v>
      </c>
      <c r="H43">
        <f t="shared" si="2"/>
        <v>114</v>
      </c>
      <c r="I43" s="29" t="s">
        <v>67</v>
      </c>
      <c r="J43" t="s">
        <v>66</v>
      </c>
      <c r="K43" t="s">
        <v>65</v>
      </c>
      <c r="L43">
        <f t="shared" si="3"/>
        <v>115</v>
      </c>
      <c r="M43" t="s">
        <v>63</v>
      </c>
      <c r="N43" t="s">
        <v>64</v>
      </c>
      <c r="O43" t="str">
        <f t="shared" si="1"/>
        <v>SI(Plan!H$114=$A2;Plan!H$115)+</v>
      </c>
    </row>
    <row r="44" spans="1:15" ht="16.5" thickBot="1" x14ac:dyDescent="0.3">
      <c r="A44" s="41" t="s">
        <v>52</v>
      </c>
      <c r="E44" t="s">
        <v>62</v>
      </c>
      <c r="F44" t="s">
        <v>66</v>
      </c>
      <c r="G44" t="s">
        <v>65</v>
      </c>
      <c r="H44">
        <f t="shared" si="2"/>
        <v>117</v>
      </c>
      <c r="I44" s="29" t="s">
        <v>67</v>
      </c>
      <c r="J44" t="s">
        <v>66</v>
      </c>
      <c r="K44" t="s">
        <v>65</v>
      </c>
      <c r="L44">
        <f t="shared" si="3"/>
        <v>118</v>
      </c>
      <c r="M44" t="s">
        <v>63</v>
      </c>
      <c r="N44" t="s">
        <v>64</v>
      </c>
      <c r="O44" t="str">
        <f t="shared" si="1"/>
        <v>SI(Plan!H$117=$A2;Plan!H$118)+</v>
      </c>
    </row>
    <row r="45" spans="1:15" x14ac:dyDescent="0.25">
      <c r="E45" t="s">
        <v>62</v>
      </c>
      <c r="F45" t="s">
        <v>66</v>
      </c>
      <c r="G45" t="s">
        <v>65</v>
      </c>
      <c r="H45">
        <f t="shared" si="2"/>
        <v>120</v>
      </c>
      <c r="I45" s="29" t="s">
        <v>67</v>
      </c>
      <c r="J45" t="s">
        <v>66</v>
      </c>
      <c r="K45" t="s">
        <v>65</v>
      </c>
      <c r="L45">
        <f t="shared" si="3"/>
        <v>121</v>
      </c>
      <c r="M45" t="s">
        <v>63</v>
      </c>
      <c r="N45" t="s">
        <v>64</v>
      </c>
      <c r="O45" t="str">
        <f t="shared" si="1"/>
        <v>SI(Plan!H$120=$A2;Plan!H$121)+</v>
      </c>
    </row>
    <row r="46" spans="1:15" x14ac:dyDescent="0.25">
      <c r="E46" t="s">
        <v>62</v>
      </c>
      <c r="F46" t="s">
        <v>66</v>
      </c>
      <c r="G46" t="s">
        <v>65</v>
      </c>
      <c r="H46">
        <f t="shared" si="2"/>
        <v>123</v>
      </c>
      <c r="I46" s="29" t="s">
        <v>67</v>
      </c>
      <c r="J46" t="s">
        <v>66</v>
      </c>
      <c r="K46" t="s">
        <v>65</v>
      </c>
      <c r="L46">
        <f t="shared" si="3"/>
        <v>124</v>
      </c>
      <c r="M46" t="s">
        <v>63</v>
      </c>
      <c r="N46" t="s">
        <v>64</v>
      </c>
      <c r="O46" t="str">
        <f t="shared" si="1"/>
        <v>SI(Plan!H$123=$A2;Plan!H$124)+</v>
      </c>
    </row>
    <row r="47" spans="1:15" x14ac:dyDescent="0.25">
      <c r="E47" t="s">
        <v>62</v>
      </c>
      <c r="F47" t="s">
        <v>66</v>
      </c>
      <c r="G47" t="s">
        <v>65</v>
      </c>
      <c r="H47">
        <f t="shared" si="2"/>
        <v>126</v>
      </c>
      <c r="I47" s="29" t="s">
        <v>67</v>
      </c>
      <c r="J47" t="s">
        <v>66</v>
      </c>
      <c r="K47" t="s">
        <v>65</v>
      </c>
      <c r="L47">
        <f t="shared" si="3"/>
        <v>127</v>
      </c>
      <c r="M47" t="s">
        <v>63</v>
      </c>
      <c r="N47" t="s">
        <v>64</v>
      </c>
      <c r="O47" t="str">
        <f t="shared" si="1"/>
        <v>SI(Plan!H$126=$A2;Plan!H$127)+</v>
      </c>
    </row>
    <row r="48" spans="1:15" x14ac:dyDescent="0.25">
      <c r="E48" t="s">
        <v>62</v>
      </c>
      <c r="F48" t="s">
        <v>66</v>
      </c>
      <c r="G48" t="s">
        <v>65</v>
      </c>
      <c r="H48">
        <f t="shared" si="2"/>
        <v>129</v>
      </c>
      <c r="I48" s="29" t="s">
        <v>67</v>
      </c>
      <c r="J48" t="s">
        <v>66</v>
      </c>
      <c r="K48" t="s">
        <v>65</v>
      </c>
      <c r="L48">
        <f t="shared" si="3"/>
        <v>130</v>
      </c>
      <c r="M48" t="s">
        <v>63</v>
      </c>
      <c r="N48" t="s">
        <v>64</v>
      </c>
      <c r="O48" t="str">
        <f t="shared" si="1"/>
        <v>SI(Plan!H$129=$A2;Plan!H$130)+</v>
      </c>
    </row>
    <row r="49" spans="5:15" x14ac:dyDescent="0.25">
      <c r="E49" t="s">
        <v>62</v>
      </c>
      <c r="F49" t="s">
        <v>66</v>
      </c>
      <c r="G49" t="s">
        <v>65</v>
      </c>
      <c r="H49">
        <f t="shared" si="2"/>
        <v>132</v>
      </c>
      <c r="I49" s="29" t="s">
        <v>67</v>
      </c>
      <c r="J49" t="s">
        <v>66</v>
      </c>
      <c r="K49" t="s">
        <v>65</v>
      </c>
      <c r="L49">
        <f t="shared" si="3"/>
        <v>133</v>
      </c>
      <c r="M49" t="s">
        <v>63</v>
      </c>
      <c r="N49" t="s">
        <v>64</v>
      </c>
      <c r="O49" t="str">
        <f t="shared" si="1"/>
        <v>SI(Plan!H$132=$A2;Plan!H$133)+</v>
      </c>
    </row>
    <row r="50" spans="5:15" x14ac:dyDescent="0.25">
      <c r="E50" t="s">
        <v>62</v>
      </c>
      <c r="F50" t="s">
        <v>66</v>
      </c>
      <c r="G50" t="s">
        <v>65</v>
      </c>
      <c r="H50">
        <f t="shared" si="2"/>
        <v>135</v>
      </c>
      <c r="I50" s="29" t="s">
        <v>67</v>
      </c>
      <c r="J50" t="s">
        <v>66</v>
      </c>
      <c r="K50" t="s">
        <v>65</v>
      </c>
      <c r="L50">
        <f t="shared" si="3"/>
        <v>136</v>
      </c>
      <c r="M50" t="s">
        <v>63</v>
      </c>
      <c r="N50" t="s">
        <v>64</v>
      </c>
      <c r="O50" t="str">
        <f t="shared" si="1"/>
        <v>SI(Plan!H$135=$A2;Plan!H$136)+</v>
      </c>
    </row>
    <row r="51" spans="5:15" x14ac:dyDescent="0.25">
      <c r="E51" t="s">
        <v>62</v>
      </c>
      <c r="F51" t="s">
        <v>66</v>
      </c>
      <c r="G51" t="s">
        <v>65</v>
      </c>
      <c r="H51">
        <f t="shared" si="2"/>
        <v>138</v>
      </c>
      <c r="I51" s="29" t="s">
        <v>67</v>
      </c>
      <c r="J51" t="s">
        <v>66</v>
      </c>
      <c r="K51" t="s">
        <v>65</v>
      </c>
      <c r="L51">
        <f t="shared" si="3"/>
        <v>139</v>
      </c>
      <c r="M51" t="s">
        <v>63</v>
      </c>
      <c r="N51" t="s">
        <v>64</v>
      </c>
      <c r="O51" t="str">
        <f t="shared" si="1"/>
        <v>SI(Plan!H$138=$A2;Plan!H$139)+</v>
      </c>
    </row>
    <row r="52" spans="5:15" x14ac:dyDescent="0.25">
      <c r="E52" t="s">
        <v>62</v>
      </c>
      <c r="F52" t="s">
        <v>66</v>
      </c>
      <c r="G52" t="s">
        <v>65</v>
      </c>
      <c r="H52">
        <f t="shared" si="2"/>
        <v>141</v>
      </c>
      <c r="I52" s="29" t="s">
        <v>67</v>
      </c>
      <c r="J52" t="s">
        <v>66</v>
      </c>
      <c r="K52" t="s">
        <v>65</v>
      </c>
      <c r="L52">
        <f t="shared" si="3"/>
        <v>142</v>
      </c>
      <c r="M52" t="s">
        <v>63</v>
      </c>
      <c r="N52" t="s">
        <v>64</v>
      </c>
      <c r="O52" t="str">
        <f t="shared" si="1"/>
        <v>SI(Plan!H$141=$A2;Plan!H$142)+</v>
      </c>
    </row>
    <row r="53" spans="5:15" x14ac:dyDescent="0.25">
      <c r="E53" t="s">
        <v>62</v>
      </c>
      <c r="F53" t="s">
        <v>66</v>
      </c>
      <c r="G53" t="s">
        <v>65</v>
      </c>
      <c r="H53">
        <f t="shared" si="2"/>
        <v>144</v>
      </c>
      <c r="I53" s="29" t="s">
        <v>67</v>
      </c>
      <c r="J53" t="s">
        <v>66</v>
      </c>
      <c r="K53" t="s">
        <v>65</v>
      </c>
      <c r="L53">
        <f t="shared" si="3"/>
        <v>145</v>
      </c>
      <c r="M53" t="s">
        <v>63</v>
      </c>
      <c r="N53" t="s">
        <v>64</v>
      </c>
      <c r="O53" t="str">
        <f t="shared" si="1"/>
        <v>SI(Plan!H$144=$A2;Plan!H$145)+</v>
      </c>
    </row>
    <row r="54" spans="5:15" x14ac:dyDescent="0.25">
      <c r="E54" t="s">
        <v>62</v>
      </c>
      <c r="F54" t="s">
        <v>66</v>
      </c>
      <c r="G54" t="s">
        <v>65</v>
      </c>
      <c r="H54">
        <f t="shared" si="2"/>
        <v>147</v>
      </c>
      <c r="I54" s="29" t="s">
        <v>67</v>
      </c>
      <c r="J54" t="s">
        <v>66</v>
      </c>
      <c r="K54" t="s">
        <v>65</v>
      </c>
      <c r="L54">
        <f t="shared" si="3"/>
        <v>148</v>
      </c>
      <c r="M54" t="s">
        <v>63</v>
      </c>
      <c r="N54" t="s">
        <v>64</v>
      </c>
      <c r="O54" t="str">
        <f t="shared" si="1"/>
        <v>SI(Plan!H$147=$A2;Plan!H$148)+</v>
      </c>
    </row>
    <row r="55" spans="5:15" x14ac:dyDescent="0.25">
      <c r="E55" t="s">
        <v>62</v>
      </c>
      <c r="F55" t="s">
        <v>66</v>
      </c>
      <c r="G55" t="s">
        <v>65</v>
      </c>
      <c r="H55">
        <f t="shared" si="2"/>
        <v>150</v>
      </c>
      <c r="I55" s="29" t="s">
        <v>67</v>
      </c>
      <c r="J55" t="s">
        <v>66</v>
      </c>
      <c r="K55" t="s">
        <v>65</v>
      </c>
      <c r="L55">
        <f t="shared" si="3"/>
        <v>151</v>
      </c>
      <c r="M55" t="s">
        <v>63</v>
      </c>
      <c r="N55" t="s">
        <v>64</v>
      </c>
      <c r="O55" t="str">
        <f t="shared" si="1"/>
        <v>SI(Plan!H$150=$A2;Plan!H$151)+</v>
      </c>
    </row>
    <row r="56" spans="5:15" x14ac:dyDescent="0.25">
      <c r="E56" t="s">
        <v>62</v>
      </c>
      <c r="F56" t="s">
        <v>66</v>
      </c>
      <c r="G56" t="s">
        <v>65</v>
      </c>
      <c r="H56">
        <f t="shared" si="2"/>
        <v>153</v>
      </c>
      <c r="I56" s="29" t="s">
        <v>67</v>
      </c>
      <c r="J56" t="s">
        <v>66</v>
      </c>
      <c r="K56" t="s">
        <v>65</v>
      </c>
      <c r="L56">
        <f t="shared" si="3"/>
        <v>154</v>
      </c>
      <c r="M56" t="s">
        <v>63</v>
      </c>
      <c r="N56" t="s">
        <v>64</v>
      </c>
      <c r="O56" t="str">
        <f t="shared" si="1"/>
        <v>SI(Plan!H$153=$A2;Plan!H$154)+</v>
      </c>
    </row>
    <row r="57" spans="5:15" x14ac:dyDescent="0.25">
      <c r="E57" t="s">
        <v>62</v>
      </c>
      <c r="F57" t="s">
        <v>66</v>
      </c>
      <c r="G57" t="s">
        <v>65</v>
      </c>
      <c r="H57">
        <f t="shared" si="2"/>
        <v>156</v>
      </c>
      <c r="I57" s="29" t="s">
        <v>67</v>
      </c>
      <c r="J57" t="s">
        <v>66</v>
      </c>
      <c r="K57" t="s">
        <v>65</v>
      </c>
      <c r="L57">
        <f t="shared" si="3"/>
        <v>157</v>
      </c>
      <c r="M57" t="s">
        <v>63</v>
      </c>
      <c r="N57" t="s">
        <v>64</v>
      </c>
      <c r="O57" t="str">
        <f t="shared" si="1"/>
        <v>SI(Plan!H$156=$A2;Plan!H$157)+</v>
      </c>
    </row>
    <row r="58" spans="5:15" x14ac:dyDescent="0.25">
      <c r="E58" t="s">
        <v>62</v>
      </c>
      <c r="F58" t="s">
        <v>66</v>
      </c>
      <c r="G58" t="s">
        <v>65</v>
      </c>
      <c r="H58">
        <f t="shared" si="2"/>
        <v>159</v>
      </c>
      <c r="I58" s="29" t="s">
        <v>67</v>
      </c>
      <c r="J58" t="s">
        <v>66</v>
      </c>
      <c r="K58" t="s">
        <v>65</v>
      </c>
      <c r="L58">
        <f t="shared" si="3"/>
        <v>160</v>
      </c>
      <c r="M58" t="s">
        <v>63</v>
      </c>
      <c r="N58" t="s">
        <v>64</v>
      </c>
      <c r="O58" t="str">
        <f t="shared" si="1"/>
        <v>SI(Plan!H$159=$A2;Plan!H$160)+</v>
      </c>
    </row>
    <row r="59" spans="5:15" x14ac:dyDescent="0.25">
      <c r="E59" t="s">
        <v>62</v>
      </c>
      <c r="F59" t="s">
        <v>66</v>
      </c>
      <c r="G59" t="s">
        <v>65</v>
      </c>
      <c r="H59">
        <f t="shared" si="2"/>
        <v>162</v>
      </c>
      <c r="I59" s="29" t="s">
        <v>67</v>
      </c>
      <c r="J59" t="s">
        <v>66</v>
      </c>
      <c r="K59" t="s">
        <v>65</v>
      </c>
      <c r="L59">
        <f t="shared" si="3"/>
        <v>163</v>
      </c>
      <c r="M59" t="s">
        <v>63</v>
      </c>
      <c r="N59" t="s">
        <v>64</v>
      </c>
      <c r="O59" t="str">
        <f t="shared" si="1"/>
        <v>SI(Plan!H$162=$A2;Plan!H$163)+</v>
      </c>
    </row>
    <row r="60" spans="5:15" x14ac:dyDescent="0.25">
      <c r="E60" t="s">
        <v>62</v>
      </c>
      <c r="F60" t="s">
        <v>66</v>
      </c>
      <c r="G60" t="s">
        <v>65</v>
      </c>
      <c r="H60">
        <f t="shared" si="2"/>
        <v>165</v>
      </c>
      <c r="I60" s="29" t="s">
        <v>67</v>
      </c>
      <c r="J60" t="s">
        <v>66</v>
      </c>
      <c r="K60" t="s">
        <v>65</v>
      </c>
      <c r="L60">
        <f t="shared" si="3"/>
        <v>166</v>
      </c>
      <c r="M60" t="s">
        <v>63</v>
      </c>
      <c r="N60" t="s">
        <v>64</v>
      </c>
      <c r="O60" t="str">
        <f t="shared" si="1"/>
        <v>SI(Plan!H$165=$A2;Plan!H$166)+</v>
      </c>
    </row>
    <row r="61" spans="5:15" x14ac:dyDescent="0.25">
      <c r="E61" t="s">
        <v>62</v>
      </c>
      <c r="F61" t="s">
        <v>66</v>
      </c>
      <c r="G61" t="s">
        <v>65</v>
      </c>
      <c r="H61">
        <f t="shared" si="2"/>
        <v>168</v>
      </c>
      <c r="I61" s="29" t="s">
        <v>67</v>
      </c>
      <c r="J61" t="s">
        <v>66</v>
      </c>
      <c r="K61" t="s">
        <v>65</v>
      </c>
      <c r="L61">
        <f t="shared" si="3"/>
        <v>169</v>
      </c>
      <c r="M61" t="s">
        <v>63</v>
      </c>
      <c r="N61" t="s">
        <v>64</v>
      </c>
      <c r="O61" t="str">
        <f t="shared" si="1"/>
        <v>SI(Plan!H$168=$A2;Plan!H$169)+</v>
      </c>
    </row>
    <row r="62" spans="5:15" x14ac:dyDescent="0.25">
      <c r="E62" t="s">
        <v>62</v>
      </c>
      <c r="F62" t="s">
        <v>66</v>
      </c>
      <c r="G62" t="s">
        <v>65</v>
      </c>
      <c r="H62">
        <f t="shared" si="2"/>
        <v>171</v>
      </c>
      <c r="I62" s="29" t="s">
        <v>67</v>
      </c>
      <c r="J62" t="s">
        <v>66</v>
      </c>
      <c r="K62" t="s">
        <v>65</v>
      </c>
      <c r="L62">
        <f t="shared" si="3"/>
        <v>172</v>
      </c>
      <c r="M62" t="s">
        <v>63</v>
      </c>
      <c r="N62" t="s">
        <v>64</v>
      </c>
      <c r="O62" t="str">
        <f t="shared" si="1"/>
        <v>SI(Plan!H$171=$A2;Plan!H$172)+</v>
      </c>
    </row>
    <row r="63" spans="5:15" x14ac:dyDescent="0.25">
      <c r="E63" t="s">
        <v>62</v>
      </c>
      <c r="F63" t="s">
        <v>66</v>
      </c>
      <c r="G63" t="s">
        <v>65</v>
      </c>
      <c r="H63">
        <f t="shared" si="2"/>
        <v>174</v>
      </c>
      <c r="I63" s="29" t="s">
        <v>67</v>
      </c>
      <c r="J63" t="s">
        <v>66</v>
      </c>
      <c r="K63" t="s">
        <v>65</v>
      </c>
      <c r="L63">
        <f t="shared" si="3"/>
        <v>175</v>
      </c>
      <c r="M63" t="s">
        <v>63</v>
      </c>
      <c r="N63" t="s">
        <v>64</v>
      </c>
      <c r="O63" t="str">
        <f t="shared" si="1"/>
        <v>SI(Plan!H$174=$A2;Plan!H$175)+</v>
      </c>
    </row>
    <row r="64" spans="5:15" x14ac:dyDescent="0.25">
      <c r="E64" t="s">
        <v>62</v>
      </c>
      <c r="F64" t="s">
        <v>66</v>
      </c>
      <c r="G64" t="s">
        <v>65</v>
      </c>
      <c r="H64">
        <f t="shared" si="2"/>
        <v>177</v>
      </c>
      <c r="I64" s="29" t="s">
        <v>67</v>
      </c>
      <c r="J64" t="s">
        <v>66</v>
      </c>
      <c r="K64" t="s">
        <v>65</v>
      </c>
      <c r="L64">
        <f t="shared" si="3"/>
        <v>178</v>
      </c>
      <c r="M64" t="s">
        <v>63</v>
      </c>
      <c r="N64" t="s">
        <v>64</v>
      </c>
      <c r="O64" t="str">
        <f t="shared" si="1"/>
        <v>SI(Plan!H$177=$A2;Plan!H$178)+</v>
      </c>
    </row>
    <row r="65" spans="5:15" x14ac:dyDescent="0.25">
      <c r="E65" t="s">
        <v>62</v>
      </c>
      <c r="F65" t="s">
        <v>66</v>
      </c>
      <c r="G65" t="s">
        <v>65</v>
      </c>
      <c r="H65">
        <f t="shared" si="2"/>
        <v>180</v>
      </c>
      <c r="I65" s="29" t="s">
        <v>67</v>
      </c>
      <c r="J65" t="s">
        <v>66</v>
      </c>
      <c r="K65" t="s">
        <v>65</v>
      </c>
      <c r="L65">
        <f t="shared" si="3"/>
        <v>181</v>
      </c>
      <c r="M65" t="s">
        <v>63</v>
      </c>
      <c r="N65" t="s">
        <v>64</v>
      </c>
      <c r="O65" t="str">
        <f t="shared" si="1"/>
        <v>SI(Plan!H$180=$A2;Plan!H$181)+</v>
      </c>
    </row>
    <row r="66" spans="5:15" x14ac:dyDescent="0.25">
      <c r="E66" t="s">
        <v>62</v>
      </c>
      <c r="F66" t="s">
        <v>66</v>
      </c>
      <c r="G66" t="s">
        <v>65</v>
      </c>
      <c r="H66">
        <f t="shared" si="2"/>
        <v>183</v>
      </c>
      <c r="I66" s="29" t="s">
        <v>67</v>
      </c>
      <c r="J66" t="s">
        <v>66</v>
      </c>
      <c r="K66" t="s">
        <v>65</v>
      </c>
      <c r="L66">
        <f t="shared" si="3"/>
        <v>184</v>
      </c>
      <c r="M66" t="s">
        <v>63</v>
      </c>
      <c r="N66" t="s">
        <v>64</v>
      </c>
      <c r="O66" t="str">
        <f t="shared" si="1"/>
        <v>SI(Plan!H$183=$A2;Plan!H$184)+</v>
      </c>
    </row>
    <row r="67" spans="5:15" x14ac:dyDescent="0.25">
      <c r="E67" t="s">
        <v>62</v>
      </c>
      <c r="F67" t="s">
        <v>66</v>
      </c>
      <c r="G67" t="s">
        <v>65</v>
      </c>
      <c r="H67">
        <f t="shared" si="2"/>
        <v>186</v>
      </c>
      <c r="I67" s="29" t="s">
        <v>67</v>
      </c>
      <c r="J67" t="s">
        <v>66</v>
      </c>
      <c r="K67" t="s">
        <v>65</v>
      </c>
      <c r="L67">
        <f t="shared" si="3"/>
        <v>187</v>
      </c>
      <c r="M67" t="s">
        <v>63</v>
      </c>
      <c r="N67" t="s">
        <v>64</v>
      </c>
      <c r="O67" t="str">
        <f t="shared" si="1"/>
        <v>SI(Plan!H$186=$A2;Plan!H$187)+</v>
      </c>
    </row>
    <row r="68" spans="5:15" x14ac:dyDescent="0.25">
      <c r="E68" t="s">
        <v>62</v>
      </c>
      <c r="F68" t="s">
        <v>66</v>
      </c>
      <c r="G68" t="s">
        <v>65</v>
      </c>
      <c r="H68">
        <f t="shared" si="2"/>
        <v>189</v>
      </c>
      <c r="I68" s="29" t="s">
        <v>67</v>
      </c>
      <c r="J68" t="s">
        <v>66</v>
      </c>
      <c r="K68" t="s">
        <v>65</v>
      </c>
      <c r="L68">
        <f t="shared" si="3"/>
        <v>190</v>
      </c>
      <c r="M68" t="s">
        <v>63</v>
      </c>
      <c r="N68" t="s">
        <v>64</v>
      </c>
      <c r="O68" t="str">
        <f t="shared" si="1"/>
        <v>SI(Plan!H$189=$A2;Plan!H$190)+</v>
      </c>
    </row>
    <row r="69" spans="5:15" x14ac:dyDescent="0.25">
      <c r="E69" t="s">
        <v>62</v>
      </c>
      <c r="F69" t="s">
        <v>66</v>
      </c>
      <c r="G69" t="s">
        <v>65</v>
      </c>
      <c r="H69">
        <f t="shared" si="2"/>
        <v>192</v>
      </c>
      <c r="I69" s="29" t="s">
        <v>67</v>
      </c>
      <c r="J69" t="s">
        <v>66</v>
      </c>
      <c r="K69" t="s">
        <v>65</v>
      </c>
      <c r="L69">
        <f t="shared" si="3"/>
        <v>193</v>
      </c>
      <c r="M69" t="s">
        <v>63</v>
      </c>
      <c r="N69" t="s">
        <v>64</v>
      </c>
      <c r="O69" t="str">
        <f t="shared" si="1"/>
        <v>SI(Plan!H$192=$A2;Plan!H$193)+</v>
      </c>
    </row>
    <row r="70" spans="5:15" x14ac:dyDescent="0.25">
      <c r="E70" t="s">
        <v>62</v>
      </c>
      <c r="F70" t="s">
        <v>66</v>
      </c>
      <c r="G70" t="s">
        <v>65</v>
      </c>
      <c r="H70">
        <f t="shared" si="2"/>
        <v>195</v>
      </c>
      <c r="I70" s="29" t="s">
        <v>67</v>
      </c>
      <c r="J70" t="s">
        <v>66</v>
      </c>
      <c r="K70" t="s">
        <v>65</v>
      </c>
      <c r="L70">
        <f t="shared" si="3"/>
        <v>196</v>
      </c>
      <c r="M70" t="s">
        <v>63</v>
      </c>
      <c r="N70" t="s">
        <v>64</v>
      </c>
      <c r="O70" t="str">
        <f t="shared" si="1"/>
        <v>SI(Plan!H$195=$A2;Plan!H$196)+</v>
      </c>
    </row>
    <row r="71" spans="5:15" x14ac:dyDescent="0.25">
      <c r="E71" t="s">
        <v>62</v>
      </c>
      <c r="F71" t="s">
        <v>66</v>
      </c>
      <c r="G71" t="s">
        <v>65</v>
      </c>
      <c r="H71">
        <f t="shared" si="2"/>
        <v>198</v>
      </c>
      <c r="I71" s="29" t="s">
        <v>67</v>
      </c>
      <c r="J71" t="s">
        <v>66</v>
      </c>
      <c r="K71" t="s">
        <v>65</v>
      </c>
      <c r="L71">
        <f t="shared" si="3"/>
        <v>199</v>
      </c>
      <c r="M71" t="s">
        <v>63</v>
      </c>
      <c r="N71" t="s">
        <v>64</v>
      </c>
      <c r="O71" t="str">
        <f t="shared" si="1"/>
        <v>SI(Plan!H$198=$A2;Plan!H$199)+</v>
      </c>
    </row>
    <row r="72" spans="5:15" x14ac:dyDescent="0.25">
      <c r="E72" t="s">
        <v>62</v>
      </c>
      <c r="F72" t="s">
        <v>66</v>
      </c>
      <c r="G72" t="s">
        <v>65</v>
      </c>
      <c r="H72">
        <f t="shared" si="2"/>
        <v>201</v>
      </c>
      <c r="I72" s="29" t="s">
        <v>67</v>
      </c>
      <c r="J72" t="s">
        <v>66</v>
      </c>
      <c r="K72" t="s">
        <v>65</v>
      </c>
      <c r="L72">
        <f t="shared" si="3"/>
        <v>202</v>
      </c>
      <c r="M72" t="s">
        <v>63</v>
      </c>
      <c r="N72" t="s">
        <v>64</v>
      </c>
      <c r="O72" t="str">
        <f t="shared" si="1"/>
        <v>SI(Plan!H$201=$A2;Plan!H$202)+</v>
      </c>
    </row>
    <row r="73" spans="5:15" x14ac:dyDescent="0.25">
      <c r="E73" t="s">
        <v>62</v>
      </c>
      <c r="F73" t="s">
        <v>66</v>
      </c>
      <c r="G73" t="s">
        <v>65</v>
      </c>
      <c r="H73">
        <f t="shared" si="2"/>
        <v>204</v>
      </c>
      <c r="I73" s="29" t="s">
        <v>67</v>
      </c>
      <c r="J73" t="s">
        <v>66</v>
      </c>
      <c r="K73" t="s">
        <v>65</v>
      </c>
      <c r="L73">
        <f t="shared" si="3"/>
        <v>205</v>
      </c>
      <c r="M73" t="s">
        <v>63</v>
      </c>
      <c r="N73" t="s">
        <v>64</v>
      </c>
      <c r="O73" t="str">
        <f t="shared" si="1"/>
        <v>SI(Plan!H$204=$A2;Plan!H$205)+</v>
      </c>
    </row>
    <row r="74" spans="5:15" x14ac:dyDescent="0.25">
      <c r="E74" t="s">
        <v>62</v>
      </c>
      <c r="F74" t="s">
        <v>66</v>
      </c>
      <c r="G74" t="s">
        <v>65</v>
      </c>
      <c r="H74">
        <f t="shared" si="2"/>
        <v>207</v>
      </c>
      <c r="I74" s="29" t="s">
        <v>67</v>
      </c>
      <c r="J74" t="s">
        <v>66</v>
      </c>
      <c r="K74" t="s">
        <v>65</v>
      </c>
      <c r="L74">
        <f t="shared" si="3"/>
        <v>208</v>
      </c>
      <c r="M74" t="s">
        <v>63</v>
      </c>
      <c r="N74" t="s">
        <v>64</v>
      </c>
      <c r="O74" t="str">
        <f t="shared" si="1"/>
        <v>SI(Plan!H$207=$A2;Plan!H$208)+</v>
      </c>
    </row>
    <row r="75" spans="5:15" x14ac:dyDescent="0.25">
      <c r="E75" t="s">
        <v>62</v>
      </c>
      <c r="F75" t="s">
        <v>66</v>
      </c>
      <c r="G75" t="s">
        <v>65</v>
      </c>
      <c r="H75">
        <f t="shared" si="2"/>
        <v>210</v>
      </c>
      <c r="I75" s="29" t="s">
        <v>67</v>
      </c>
      <c r="J75" t="s">
        <v>66</v>
      </c>
      <c r="K75" t="s">
        <v>65</v>
      </c>
      <c r="L75">
        <f t="shared" si="3"/>
        <v>211</v>
      </c>
      <c r="M75" t="s">
        <v>63</v>
      </c>
      <c r="N75" t="s">
        <v>64</v>
      </c>
      <c r="O75" t="str">
        <f t="shared" si="1"/>
        <v>SI(Plan!H$210=$A2;Plan!H$211)+</v>
      </c>
    </row>
    <row r="76" spans="5:15" x14ac:dyDescent="0.25">
      <c r="E76" t="s">
        <v>62</v>
      </c>
      <c r="F76" t="s">
        <v>66</v>
      </c>
      <c r="G76" t="s">
        <v>65</v>
      </c>
      <c r="H76">
        <f t="shared" si="2"/>
        <v>213</v>
      </c>
      <c r="I76" s="29" t="s">
        <v>67</v>
      </c>
      <c r="J76" t="s">
        <v>66</v>
      </c>
      <c r="K76" t="s">
        <v>65</v>
      </c>
      <c r="L76">
        <f t="shared" si="3"/>
        <v>214</v>
      </c>
      <c r="M76" t="s">
        <v>63</v>
      </c>
      <c r="N76" t="s">
        <v>64</v>
      </c>
      <c r="O76" t="str">
        <f t="shared" si="1"/>
        <v>SI(Plan!H$213=$A2;Plan!H$214)+</v>
      </c>
    </row>
    <row r="77" spans="5:15" x14ac:dyDescent="0.25">
      <c r="E77" t="s">
        <v>62</v>
      </c>
      <c r="F77" t="s">
        <v>66</v>
      </c>
      <c r="G77" t="s">
        <v>65</v>
      </c>
      <c r="H77">
        <f t="shared" si="2"/>
        <v>216</v>
      </c>
      <c r="I77" s="29" t="s">
        <v>67</v>
      </c>
      <c r="J77" t="s">
        <v>66</v>
      </c>
      <c r="K77" t="s">
        <v>65</v>
      </c>
      <c r="L77">
        <f t="shared" si="3"/>
        <v>217</v>
      </c>
      <c r="M77" t="s">
        <v>63</v>
      </c>
      <c r="N77" t="s">
        <v>64</v>
      </c>
      <c r="O77" t="str">
        <f t="shared" si="1"/>
        <v>SI(Plan!H$216=$A2;Plan!H$217)+</v>
      </c>
    </row>
    <row r="78" spans="5:15" x14ac:dyDescent="0.25">
      <c r="E78" t="s">
        <v>62</v>
      </c>
      <c r="F78" t="s">
        <v>66</v>
      </c>
      <c r="G78" t="s">
        <v>65</v>
      </c>
      <c r="H78">
        <f t="shared" si="2"/>
        <v>219</v>
      </c>
      <c r="I78" s="29" t="s">
        <v>67</v>
      </c>
      <c r="J78" t="s">
        <v>66</v>
      </c>
      <c r="K78" t="s">
        <v>65</v>
      </c>
      <c r="L78">
        <f t="shared" si="3"/>
        <v>220</v>
      </c>
      <c r="M78" t="s">
        <v>63</v>
      </c>
      <c r="N78" t="s">
        <v>64</v>
      </c>
      <c r="O78" t="str">
        <f t="shared" si="1"/>
        <v>SI(Plan!H$219=$A2;Plan!H$220)+</v>
      </c>
    </row>
    <row r="79" spans="5:15" x14ac:dyDescent="0.25">
      <c r="E79" t="s">
        <v>62</v>
      </c>
      <c r="F79" t="s">
        <v>66</v>
      </c>
      <c r="G79" t="s">
        <v>65</v>
      </c>
      <c r="H79">
        <f t="shared" si="2"/>
        <v>222</v>
      </c>
      <c r="I79" s="29" t="s">
        <v>67</v>
      </c>
      <c r="J79" t="s">
        <v>66</v>
      </c>
      <c r="K79" t="s">
        <v>65</v>
      </c>
      <c r="L79">
        <f t="shared" si="3"/>
        <v>223</v>
      </c>
      <c r="M79" t="s">
        <v>63</v>
      </c>
      <c r="N79" t="s">
        <v>64</v>
      </c>
      <c r="O79" t="str">
        <f t="shared" si="1"/>
        <v>SI(Plan!H$222=$A2;Plan!H$223)+</v>
      </c>
    </row>
    <row r="80" spans="5:15" x14ac:dyDescent="0.25">
      <c r="E80" t="s">
        <v>62</v>
      </c>
      <c r="F80" t="s">
        <v>66</v>
      </c>
      <c r="G80" t="s">
        <v>65</v>
      </c>
      <c r="H80">
        <f t="shared" si="2"/>
        <v>225</v>
      </c>
      <c r="I80" s="29" t="s">
        <v>67</v>
      </c>
      <c r="J80" t="s">
        <v>66</v>
      </c>
      <c r="K80" t="s">
        <v>65</v>
      </c>
      <c r="L80">
        <f t="shared" si="3"/>
        <v>226</v>
      </c>
      <c r="M80" t="s">
        <v>63</v>
      </c>
      <c r="N80" t="s">
        <v>64</v>
      </c>
      <c r="O80" t="str">
        <f t="shared" si="1"/>
        <v>SI(Plan!H$225=$A2;Plan!H$226)+</v>
      </c>
    </row>
    <row r="81" spans="5:15" x14ac:dyDescent="0.25">
      <c r="E81" t="s">
        <v>62</v>
      </c>
      <c r="F81" t="s">
        <v>66</v>
      </c>
      <c r="G81" t="s">
        <v>65</v>
      </c>
      <c r="H81">
        <f t="shared" si="2"/>
        <v>228</v>
      </c>
      <c r="I81" s="29" t="s">
        <v>67</v>
      </c>
      <c r="J81" t="s">
        <v>66</v>
      </c>
      <c r="K81" t="s">
        <v>65</v>
      </c>
      <c r="L81">
        <f t="shared" si="3"/>
        <v>229</v>
      </c>
      <c r="M81" t="s">
        <v>63</v>
      </c>
      <c r="N81" t="s">
        <v>64</v>
      </c>
      <c r="O81" t="str">
        <f t="shared" si="1"/>
        <v>SI(Plan!H$228=$A2;Plan!H$229)+</v>
      </c>
    </row>
    <row r="82" spans="5:15" x14ac:dyDescent="0.25">
      <c r="E82" t="s">
        <v>62</v>
      </c>
      <c r="F82" t="s">
        <v>66</v>
      </c>
      <c r="G82" t="s">
        <v>65</v>
      </c>
      <c r="H82">
        <f t="shared" si="2"/>
        <v>231</v>
      </c>
      <c r="I82" s="29" t="s">
        <v>67</v>
      </c>
      <c r="J82" t="s">
        <v>66</v>
      </c>
      <c r="K82" t="s">
        <v>65</v>
      </c>
      <c r="L82">
        <f t="shared" si="3"/>
        <v>232</v>
      </c>
      <c r="M82" t="s">
        <v>63</v>
      </c>
      <c r="N82" t="s">
        <v>64</v>
      </c>
      <c r="O82" t="str">
        <f t="shared" si="1"/>
        <v>SI(Plan!H$231=$A2;Plan!H$232)+</v>
      </c>
    </row>
    <row r="83" spans="5:15" x14ac:dyDescent="0.25">
      <c r="E83" t="s">
        <v>62</v>
      </c>
      <c r="F83" t="s">
        <v>66</v>
      </c>
      <c r="G83" t="s">
        <v>65</v>
      </c>
      <c r="H83">
        <f t="shared" si="2"/>
        <v>234</v>
      </c>
      <c r="I83" s="29" t="s">
        <v>67</v>
      </c>
      <c r="J83" t="s">
        <v>66</v>
      </c>
      <c r="K83" t="s">
        <v>65</v>
      </c>
      <c r="L83">
        <f t="shared" si="3"/>
        <v>235</v>
      </c>
      <c r="M83" t="s">
        <v>63</v>
      </c>
      <c r="N83" t="s">
        <v>64</v>
      </c>
      <c r="O83" t="str">
        <f t="shared" si="1"/>
        <v>SI(Plan!H$234=$A2;Plan!H$235)+</v>
      </c>
    </row>
    <row r="84" spans="5:15" x14ac:dyDescent="0.25">
      <c r="E84" t="s">
        <v>62</v>
      </c>
      <c r="F84" t="s">
        <v>66</v>
      </c>
      <c r="G84" t="s">
        <v>65</v>
      </c>
      <c r="H84">
        <f t="shared" si="2"/>
        <v>237</v>
      </c>
      <c r="I84" s="29" t="s">
        <v>67</v>
      </c>
      <c r="J84" t="s">
        <v>66</v>
      </c>
      <c r="K84" t="s">
        <v>65</v>
      </c>
      <c r="L84">
        <f t="shared" si="3"/>
        <v>238</v>
      </c>
      <c r="M84" t="s">
        <v>63</v>
      </c>
      <c r="N84" t="s">
        <v>64</v>
      </c>
      <c r="O84" t="str">
        <f t="shared" si="1"/>
        <v>SI(Plan!H$237=$A2;Plan!H$238)+</v>
      </c>
    </row>
    <row r="85" spans="5:15" x14ac:dyDescent="0.25">
      <c r="E85" t="s">
        <v>62</v>
      </c>
      <c r="F85" t="s">
        <v>66</v>
      </c>
      <c r="G85" t="s">
        <v>65</v>
      </c>
      <c r="H85">
        <f t="shared" si="2"/>
        <v>240</v>
      </c>
      <c r="I85" s="29" t="s">
        <v>67</v>
      </c>
      <c r="J85" t="s">
        <v>66</v>
      </c>
      <c r="K85" t="s">
        <v>65</v>
      </c>
      <c r="L85">
        <f t="shared" si="3"/>
        <v>241</v>
      </c>
      <c r="M85" t="s">
        <v>63</v>
      </c>
      <c r="N85" t="s">
        <v>64</v>
      </c>
      <c r="O85" t="str">
        <f t="shared" si="1"/>
        <v>SI(Plan!H$240=$A2;Plan!H$241)+</v>
      </c>
    </row>
    <row r="86" spans="5:15" x14ac:dyDescent="0.25">
      <c r="E86" t="s">
        <v>62</v>
      </c>
      <c r="F86" t="s">
        <v>66</v>
      </c>
      <c r="G86" t="s">
        <v>65</v>
      </c>
      <c r="H86">
        <f t="shared" si="2"/>
        <v>243</v>
      </c>
      <c r="I86" s="29" t="s">
        <v>67</v>
      </c>
      <c r="J86" t="s">
        <v>66</v>
      </c>
      <c r="K86" t="s">
        <v>65</v>
      </c>
      <c r="L86">
        <f t="shared" si="3"/>
        <v>244</v>
      </c>
      <c r="M86" t="s">
        <v>63</v>
      </c>
      <c r="N86" t="s">
        <v>64</v>
      </c>
      <c r="O86" t="str">
        <f t="shared" si="1"/>
        <v>SI(Plan!H$243=$A2;Plan!H$244)+</v>
      </c>
    </row>
    <row r="87" spans="5:15" x14ac:dyDescent="0.25">
      <c r="E87" t="s">
        <v>62</v>
      </c>
      <c r="F87" t="s">
        <v>66</v>
      </c>
      <c r="G87" t="s">
        <v>65</v>
      </c>
      <c r="H87">
        <f t="shared" si="2"/>
        <v>246</v>
      </c>
      <c r="I87" s="29" t="s">
        <v>67</v>
      </c>
      <c r="J87" t="s">
        <v>66</v>
      </c>
      <c r="K87" t="s">
        <v>65</v>
      </c>
      <c r="L87">
        <f t="shared" si="3"/>
        <v>247</v>
      </c>
      <c r="M87" t="s">
        <v>63</v>
      </c>
      <c r="N87" t="s">
        <v>64</v>
      </c>
      <c r="O87" t="str">
        <f t="shared" ref="O87:O150" si="4">_xlfn.CONCAT(E87:N87)</f>
        <v>SI(Plan!H$246=$A2;Plan!H$247)+</v>
      </c>
    </row>
    <row r="88" spans="5:15" x14ac:dyDescent="0.25">
      <c r="E88" t="s">
        <v>62</v>
      </c>
      <c r="F88" t="s">
        <v>66</v>
      </c>
      <c r="G88" t="s">
        <v>65</v>
      </c>
      <c r="H88">
        <f t="shared" ref="H88:H151" si="5">H87+3</f>
        <v>249</v>
      </c>
      <c r="I88" s="29" t="s">
        <v>67</v>
      </c>
      <c r="J88" t="s">
        <v>66</v>
      </c>
      <c r="K88" t="s">
        <v>65</v>
      </c>
      <c r="L88">
        <f t="shared" ref="L88:L151" si="6">L87+3</f>
        <v>250</v>
      </c>
      <c r="M88" t="s">
        <v>63</v>
      </c>
      <c r="N88" t="s">
        <v>64</v>
      </c>
      <c r="O88" t="str">
        <f t="shared" si="4"/>
        <v>SI(Plan!H$249=$A2;Plan!H$250)+</v>
      </c>
    </row>
    <row r="89" spans="5:15" x14ac:dyDescent="0.25">
      <c r="E89" t="s">
        <v>62</v>
      </c>
      <c r="F89" t="s">
        <v>66</v>
      </c>
      <c r="G89" t="s">
        <v>65</v>
      </c>
      <c r="H89">
        <f t="shared" si="5"/>
        <v>252</v>
      </c>
      <c r="I89" s="29" t="s">
        <v>67</v>
      </c>
      <c r="J89" t="s">
        <v>66</v>
      </c>
      <c r="K89" t="s">
        <v>65</v>
      </c>
      <c r="L89">
        <f t="shared" si="6"/>
        <v>253</v>
      </c>
      <c r="M89" t="s">
        <v>63</v>
      </c>
      <c r="N89" t="s">
        <v>64</v>
      </c>
      <c r="O89" t="str">
        <f t="shared" si="4"/>
        <v>SI(Plan!H$252=$A2;Plan!H$253)+</v>
      </c>
    </row>
    <row r="90" spans="5:15" x14ac:dyDescent="0.25">
      <c r="E90" t="s">
        <v>62</v>
      </c>
      <c r="F90" t="s">
        <v>66</v>
      </c>
      <c r="G90" t="s">
        <v>65</v>
      </c>
      <c r="H90">
        <f t="shared" si="5"/>
        <v>255</v>
      </c>
      <c r="I90" s="29" t="s">
        <v>67</v>
      </c>
      <c r="J90" t="s">
        <v>66</v>
      </c>
      <c r="K90" t="s">
        <v>65</v>
      </c>
      <c r="L90">
        <f t="shared" si="6"/>
        <v>256</v>
      </c>
      <c r="M90" t="s">
        <v>63</v>
      </c>
      <c r="N90" t="s">
        <v>64</v>
      </c>
      <c r="O90" t="str">
        <f t="shared" si="4"/>
        <v>SI(Plan!H$255=$A2;Plan!H$256)+</v>
      </c>
    </row>
    <row r="91" spans="5:15" x14ac:dyDescent="0.25">
      <c r="E91" t="s">
        <v>62</v>
      </c>
      <c r="F91" t="s">
        <v>66</v>
      </c>
      <c r="G91" t="s">
        <v>65</v>
      </c>
      <c r="H91">
        <f t="shared" si="5"/>
        <v>258</v>
      </c>
      <c r="I91" s="29" t="s">
        <v>67</v>
      </c>
      <c r="J91" t="s">
        <v>66</v>
      </c>
      <c r="K91" t="s">
        <v>65</v>
      </c>
      <c r="L91">
        <f t="shared" si="6"/>
        <v>259</v>
      </c>
      <c r="M91" t="s">
        <v>63</v>
      </c>
      <c r="N91" t="s">
        <v>64</v>
      </c>
      <c r="O91" t="str">
        <f t="shared" si="4"/>
        <v>SI(Plan!H$258=$A2;Plan!H$259)+</v>
      </c>
    </row>
    <row r="92" spans="5:15" x14ac:dyDescent="0.25">
      <c r="E92" t="s">
        <v>62</v>
      </c>
      <c r="F92" t="s">
        <v>66</v>
      </c>
      <c r="G92" t="s">
        <v>65</v>
      </c>
      <c r="H92">
        <f t="shared" si="5"/>
        <v>261</v>
      </c>
      <c r="I92" s="29" t="s">
        <v>67</v>
      </c>
      <c r="J92" t="s">
        <v>66</v>
      </c>
      <c r="K92" t="s">
        <v>65</v>
      </c>
      <c r="L92">
        <f t="shared" si="6"/>
        <v>262</v>
      </c>
      <c r="M92" t="s">
        <v>63</v>
      </c>
      <c r="N92" t="s">
        <v>64</v>
      </c>
      <c r="O92" t="str">
        <f t="shared" si="4"/>
        <v>SI(Plan!H$261=$A2;Plan!H$262)+</v>
      </c>
    </row>
    <row r="93" spans="5:15" x14ac:dyDescent="0.25">
      <c r="E93" t="s">
        <v>62</v>
      </c>
      <c r="F93" t="s">
        <v>66</v>
      </c>
      <c r="G93" t="s">
        <v>65</v>
      </c>
      <c r="H93">
        <f t="shared" si="5"/>
        <v>264</v>
      </c>
      <c r="I93" s="29" t="s">
        <v>67</v>
      </c>
      <c r="J93" t="s">
        <v>66</v>
      </c>
      <c r="K93" t="s">
        <v>65</v>
      </c>
      <c r="L93">
        <f t="shared" si="6"/>
        <v>265</v>
      </c>
      <c r="M93" t="s">
        <v>63</v>
      </c>
      <c r="N93" t="s">
        <v>64</v>
      </c>
      <c r="O93" t="str">
        <f t="shared" si="4"/>
        <v>SI(Plan!H$264=$A2;Plan!H$265)+</v>
      </c>
    </row>
    <row r="94" spans="5:15" x14ac:dyDescent="0.25">
      <c r="E94" t="s">
        <v>62</v>
      </c>
      <c r="F94" t="s">
        <v>66</v>
      </c>
      <c r="G94" t="s">
        <v>65</v>
      </c>
      <c r="H94">
        <f t="shared" si="5"/>
        <v>267</v>
      </c>
      <c r="I94" s="29" t="s">
        <v>67</v>
      </c>
      <c r="J94" t="s">
        <v>66</v>
      </c>
      <c r="K94" t="s">
        <v>65</v>
      </c>
      <c r="L94">
        <f t="shared" si="6"/>
        <v>268</v>
      </c>
      <c r="M94" t="s">
        <v>63</v>
      </c>
      <c r="N94" t="s">
        <v>64</v>
      </c>
      <c r="O94" t="str">
        <f t="shared" si="4"/>
        <v>SI(Plan!H$267=$A2;Plan!H$268)+</v>
      </c>
    </row>
    <row r="95" spans="5:15" x14ac:dyDescent="0.25">
      <c r="E95" t="s">
        <v>62</v>
      </c>
      <c r="F95" t="s">
        <v>66</v>
      </c>
      <c r="G95" t="s">
        <v>65</v>
      </c>
      <c r="H95">
        <f t="shared" si="5"/>
        <v>270</v>
      </c>
      <c r="I95" s="29" t="s">
        <v>67</v>
      </c>
      <c r="J95" t="s">
        <v>66</v>
      </c>
      <c r="K95" t="s">
        <v>65</v>
      </c>
      <c r="L95">
        <f t="shared" si="6"/>
        <v>271</v>
      </c>
      <c r="M95" t="s">
        <v>63</v>
      </c>
      <c r="N95" t="s">
        <v>64</v>
      </c>
      <c r="O95" t="str">
        <f t="shared" si="4"/>
        <v>SI(Plan!H$270=$A2;Plan!H$271)+</v>
      </c>
    </row>
    <row r="96" spans="5:15" x14ac:dyDescent="0.25">
      <c r="E96" t="s">
        <v>62</v>
      </c>
      <c r="F96" t="s">
        <v>66</v>
      </c>
      <c r="G96" t="s">
        <v>65</v>
      </c>
      <c r="H96">
        <f t="shared" si="5"/>
        <v>273</v>
      </c>
      <c r="I96" s="29" t="s">
        <v>67</v>
      </c>
      <c r="J96" t="s">
        <v>66</v>
      </c>
      <c r="K96" t="s">
        <v>65</v>
      </c>
      <c r="L96">
        <f t="shared" si="6"/>
        <v>274</v>
      </c>
      <c r="M96" t="s">
        <v>63</v>
      </c>
      <c r="N96" t="s">
        <v>64</v>
      </c>
      <c r="O96" t="str">
        <f t="shared" si="4"/>
        <v>SI(Plan!H$273=$A2;Plan!H$274)+</v>
      </c>
    </row>
    <row r="97" spans="5:15" x14ac:dyDescent="0.25">
      <c r="E97" t="s">
        <v>62</v>
      </c>
      <c r="F97" t="s">
        <v>66</v>
      </c>
      <c r="G97" t="s">
        <v>65</v>
      </c>
      <c r="H97">
        <f t="shared" si="5"/>
        <v>276</v>
      </c>
      <c r="I97" s="29" t="s">
        <v>67</v>
      </c>
      <c r="J97" t="s">
        <v>66</v>
      </c>
      <c r="K97" t="s">
        <v>65</v>
      </c>
      <c r="L97">
        <f t="shared" si="6"/>
        <v>277</v>
      </c>
      <c r="M97" t="s">
        <v>63</v>
      </c>
      <c r="N97" t="s">
        <v>64</v>
      </c>
      <c r="O97" t="str">
        <f t="shared" si="4"/>
        <v>SI(Plan!H$276=$A2;Plan!H$277)+</v>
      </c>
    </row>
    <row r="98" spans="5:15" x14ac:dyDescent="0.25">
      <c r="E98" t="s">
        <v>62</v>
      </c>
      <c r="F98" t="s">
        <v>66</v>
      </c>
      <c r="G98" t="s">
        <v>65</v>
      </c>
      <c r="H98">
        <f t="shared" si="5"/>
        <v>279</v>
      </c>
      <c r="I98" s="29" t="s">
        <v>67</v>
      </c>
      <c r="J98" t="s">
        <v>66</v>
      </c>
      <c r="K98" t="s">
        <v>65</v>
      </c>
      <c r="L98">
        <f t="shared" si="6"/>
        <v>280</v>
      </c>
      <c r="M98" t="s">
        <v>63</v>
      </c>
      <c r="N98" t="s">
        <v>64</v>
      </c>
      <c r="O98" t="str">
        <f t="shared" si="4"/>
        <v>SI(Plan!H$279=$A2;Plan!H$280)+</v>
      </c>
    </row>
    <row r="99" spans="5:15" x14ac:dyDescent="0.25">
      <c r="E99" t="s">
        <v>62</v>
      </c>
      <c r="F99" t="s">
        <v>66</v>
      </c>
      <c r="G99" t="s">
        <v>65</v>
      </c>
      <c r="H99">
        <f t="shared" si="5"/>
        <v>282</v>
      </c>
      <c r="I99" s="29" t="s">
        <v>67</v>
      </c>
      <c r="J99" t="s">
        <v>66</v>
      </c>
      <c r="K99" t="s">
        <v>65</v>
      </c>
      <c r="L99">
        <f t="shared" si="6"/>
        <v>283</v>
      </c>
      <c r="M99" t="s">
        <v>63</v>
      </c>
      <c r="N99" t="s">
        <v>64</v>
      </c>
      <c r="O99" t="str">
        <f t="shared" si="4"/>
        <v>SI(Plan!H$282=$A2;Plan!H$283)+</v>
      </c>
    </row>
    <row r="100" spans="5:15" x14ac:dyDescent="0.25">
      <c r="E100" t="s">
        <v>62</v>
      </c>
      <c r="F100" t="s">
        <v>66</v>
      </c>
      <c r="G100" t="s">
        <v>65</v>
      </c>
      <c r="H100">
        <f t="shared" si="5"/>
        <v>285</v>
      </c>
      <c r="I100" s="29" t="s">
        <v>67</v>
      </c>
      <c r="J100" t="s">
        <v>66</v>
      </c>
      <c r="K100" t="s">
        <v>65</v>
      </c>
      <c r="L100">
        <f t="shared" si="6"/>
        <v>286</v>
      </c>
      <c r="M100" t="s">
        <v>63</v>
      </c>
      <c r="N100" t="s">
        <v>64</v>
      </c>
      <c r="O100" t="str">
        <f t="shared" si="4"/>
        <v>SI(Plan!H$285=$A2;Plan!H$286)+</v>
      </c>
    </row>
    <row r="101" spans="5:15" x14ac:dyDescent="0.25">
      <c r="E101" t="s">
        <v>62</v>
      </c>
      <c r="F101" t="s">
        <v>66</v>
      </c>
      <c r="G101" t="s">
        <v>65</v>
      </c>
      <c r="H101">
        <f t="shared" si="5"/>
        <v>288</v>
      </c>
      <c r="I101" s="29" t="s">
        <v>67</v>
      </c>
      <c r="J101" t="s">
        <v>66</v>
      </c>
      <c r="K101" t="s">
        <v>65</v>
      </c>
      <c r="L101">
        <f t="shared" si="6"/>
        <v>289</v>
      </c>
      <c r="M101" t="s">
        <v>63</v>
      </c>
      <c r="N101" t="s">
        <v>64</v>
      </c>
      <c r="O101" t="str">
        <f t="shared" si="4"/>
        <v>SI(Plan!H$288=$A2;Plan!H$289)+</v>
      </c>
    </row>
    <row r="102" spans="5:15" x14ac:dyDescent="0.25">
      <c r="E102" t="s">
        <v>62</v>
      </c>
      <c r="F102" t="s">
        <v>66</v>
      </c>
      <c r="G102" t="s">
        <v>65</v>
      </c>
      <c r="H102">
        <f t="shared" si="5"/>
        <v>291</v>
      </c>
      <c r="I102" s="29" t="s">
        <v>67</v>
      </c>
      <c r="J102" t="s">
        <v>66</v>
      </c>
      <c r="K102" t="s">
        <v>65</v>
      </c>
      <c r="L102">
        <f t="shared" si="6"/>
        <v>292</v>
      </c>
      <c r="M102" t="s">
        <v>63</v>
      </c>
      <c r="N102" t="s">
        <v>64</v>
      </c>
      <c r="O102" t="str">
        <f t="shared" si="4"/>
        <v>SI(Plan!H$291=$A2;Plan!H$292)+</v>
      </c>
    </row>
    <row r="103" spans="5:15" x14ac:dyDescent="0.25">
      <c r="E103" t="s">
        <v>62</v>
      </c>
      <c r="F103" t="s">
        <v>66</v>
      </c>
      <c r="G103" t="s">
        <v>65</v>
      </c>
      <c r="H103">
        <f t="shared" si="5"/>
        <v>294</v>
      </c>
      <c r="I103" s="29" t="s">
        <v>67</v>
      </c>
      <c r="J103" t="s">
        <v>66</v>
      </c>
      <c r="K103" t="s">
        <v>65</v>
      </c>
      <c r="L103">
        <f t="shared" si="6"/>
        <v>295</v>
      </c>
      <c r="M103" t="s">
        <v>63</v>
      </c>
      <c r="N103" t="s">
        <v>64</v>
      </c>
      <c r="O103" t="str">
        <f t="shared" si="4"/>
        <v>SI(Plan!H$294=$A2;Plan!H$295)+</v>
      </c>
    </row>
    <row r="104" spans="5:15" x14ac:dyDescent="0.25">
      <c r="E104" t="s">
        <v>62</v>
      </c>
      <c r="F104" t="s">
        <v>66</v>
      </c>
      <c r="G104" t="s">
        <v>65</v>
      </c>
      <c r="H104">
        <f t="shared" si="5"/>
        <v>297</v>
      </c>
      <c r="I104" s="29" t="s">
        <v>67</v>
      </c>
      <c r="J104" t="s">
        <v>66</v>
      </c>
      <c r="K104" t="s">
        <v>65</v>
      </c>
      <c r="L104">
        <f t="shared" si="6"/>
        <v>298</v>
      </c>
      <c r="M104" t="s">
        <v>63</v>
      </c>
      <c r="N104" t="s">
        <v>64</v>
      </c>
      <c r="O104" t="str">
        <f t="shared" si="4"/>
        <v>SI(Plan!H$297=$A2;Plan!H$298)+</v>
      </c>
    </row>
    <row r="105" spans="5:15" x14ac:dyDescent="0.25">
      <c r="E105" t="s">
        <v>62</v>
      </c>
      <c r="F105" t="s">
        <v>66</v>
      </c>
      <c r="G105" t="s">
        <v>65</v>
      </c>
      <c r="H105">
        <f t="shared" si="5"/>
        <v>300</v>
      </c>
      <c r="I105" s="29" t="s">
        <v>67</v>
      </c>
      <c r="J105" t="s">
        <v>66</v>
      </c>
      <c r="K105" t="s">
        <v>65</v>
      </c>
      <c r="L105">
        <f t="shared" si="6"/>
        <v>301</v>
      </c>
      <c r="M105" t="s">
        <v>63</v>
      </c>
      <c r="N105" t="s">
        <v>64</v>
      </c>
      <c r="O105" t="str">
        <f t="shared" si="4"/>
        <v>SI(Plan!H$300=$A2;Plan!H$301)+</v>
      </c>
    </row>
    <row r="106" spans="5:15" x14ac:dyDescent="0.25">
      <c r="E106" t="s">
        <v>62</v>
      </c>
      <c r="F106" t="s">
        <v>66</v>
      </c>
      <c r="G106" t="s">
        <v>65</v>
      </c>
      <c r="H106">
        <f t="shared" si="5"/>
        <v>303</v>
      </c>
      <c r="I106" s="29" t="s">
        <v>67</v>
      </c>
      <c r="J106" t="s">
        <v>66</v>
      </c>
      <c r="K106" t="s">
        <v>65</v>
      </c>
      <c r="L106">
        <f t="shared" si="6"/>
        <v>304</v>
      </c>
      <c r="M106" t="s">
        <v>63</v>
      </c>
      <c r="N106" t="s">
        <v>64</v>
      </c>
      <c r="O106" t="str">
        <f t="shared" si="4"/>
        <v>SI(Plan!H$303=$A2;Plan!H$304)+</v>
      </c>
    </row>
    <row r="107" spans="5:15" x14ac:dyDescent="0.25">
      <c r="E107" t="s">
        <v>62</v>
      </c>
      <c r="F107" t="s">
        <v>66</v>
      </c>
      <c r="G107" t="s">
        <v>65</v>
      </c>
      <c r="H107">
        <f t="shared" si="5"/>
        <v>306</v>
      </c>
      <c r="I107" s="29" t="s">
        <v>67</v>
      </c>
      <c r="J107" t="s">
        <v>66</v>
      </c>
      <c r="K107" t="s">
        <v>65</v>
      </c>
      <c r="L107">
        <f t="shared" si="6"/>
        <v>307</v>
      </c>
      <c r="M107" t="s">
        <v>63</v>
      </c>
      <c r="N107" t="s">
        <v>64</v>
      </c>
      <c r="O107" t="str">
        <f t="shared" si="4"/>
        <v>SI(Plan!H$306=$A2;Plan!H$307)+</v>
      </c>
    </row>
    <row r="108" spans="5:15" x14ac:dyDescent="0.25">
      <c r="E108" t="s">
        <v>62</v>
      </c>
      <c r="F108" t="s">
        <v>66</v>
      </c>
      <c r="G108" t="s">
        <v>65</v>
      </c>
      <c r="H108">
        <f t="shared" si="5"/>
        <v>309</v>
      </c>
      <c r="I108" s="29" t="s">
        <v>67</v>
      </c>
      <c r="J108" t="s">
        <v>66</v>
      </c>
      <c r="K108" t="s">
        <v>65</v>
      </c>
      <c r="L108">
        <f t="shared" si="6"/>
        <v>310</v>
      </c>
      <c r="M108" t="s">
        <v>63</v>
      </c>
      <c r="N108" t="s">
        <v>64</v>
      </c>
      <c r="O108" t="str">
        <f t="shared" si="4"/>
        <v>SI(Plan!H$309=$A2;Plan!H$310)+</v>
      </c>
    </row>
    <row r="109" spans="5:15" x14ac:dyDescent="0.25">
      <c r="E109" t="s">
        <v>62</v>
      </c>
      <c r="F109" t="s">
        <v>66</v>
      </c>
      <c r="G109" t="s">
        <v>65</v>
      </c>
      <c r="H109">
        <f t="shared" si="5"/>
        <v>312</v>
      </c>
      <c r="I109" s="29" t="s">
        <v>67</v>
      </c>
      <c r="J109" t="s">
        <v>66</v>
      </c>
      <c r="K109" t="s">
        <v>65</v>
      </c>
      <c r="L109">
        <f t="shared" si="6"/>
        <v>313</v>
      </c>
      <c r="M109" t="s">
        <v>63</v>
      </c>
      <c r="N109" t="s">
        <v>64</v>
      </c>
      <c r="O109" t="str">
        <f t="shared" si="4"/>
        <v>SI(Plan!H$312=$A2;Plan!H$313)+</v>
      </c>
    </row>
    <row r="110" spans="5:15" x14ac:dyDescent="0.25">
      <c r="E110" t="s">
        <v>62</v>
      </c>
      <c r="F110" t="s">
        <v>66</v>
      </c>
      <c r="G110" t="s">
        <v>65</v>
      </c>
      <c r="H110">
        <f t="shared" si="5"/>
        <v>315</v>
      </c>
      <c r="I110" s="29" t="s">
        <v>67</v>
      </c>
      <c r="J110" t="s">
        <v>66</v>
      </c>
      <c r="K110" t="s">
        <v>65</v>
      </c>
      <c r="L110">
        <f t="shared" si="6"/>
        <v>316</v>
      </c>
      <c r="M110" t="s">
        <v>63</v>
      </c>
      <c r="N110" t="s">
        <v>64</v>
      </c>
      <c r="O110" t="str">
        <f t="shared" si="4"/>
        <v>SI(Plan!H$315=$A2;Plan!H$316)+</v>
      </c>
    </row>
    <row r="111" spans="5:15" x14ac:dyDescent="0.25">
      <c r="E111" t="s">
        <v>62</v>
      </c>
      <c r="F111" t="s">
        <v>66</v>
      </c>
      <c r="G111" t="s">
        <v>65</v>
      </c>
      <c r="H111">
        <f t="shared" si="5"/>
        <v>318</v>
      </c>
      <c r="I111" s="29" t="s">
        <v>67</v>
      </c>
      <c r="J111" t="s">
        <v>66</v>
      </c>
      <c r="K111" t="s">
        <v>65</v>
      </c>
      <c r="L111">
        <f t="shared" si="6"/>
        <v>319</v>
      </c>
      <c r="M111" t="s">
        <v>63</v>
      </c>
      <c r="N111" t="s">
        <v>64</v>
      </c>
      <c r="O111" t="str">
        <f t="shared" si="4"/>
        <v>SI(Plan!H$318=$A2;Plan!H$319)+</v>
      </c>
    </row>
    <row r="112" spans="5:15" x14ac:dyDescent="0.25">
      <c r="E112" t="s">
        <v>62</v>
      </c>
      <c r="F112" t="s">
        <v>66</v>
      </c>
      <c r="G112" t="s">
        <v>65</v>
      </c>
      <c r="H112">
        <f t="shared" si="5"/>
        <v>321</v>
      </c>
      <c r="I112" s="29" t="s">
        <v>67</v>
      </c>
      <c r="J112" t="s">
        <v>66</v>
      </c>
      <c r="K112" t="s">
        <v>65</v>
      </c>
      <c r="L112">
        <f t="shared" si="6"/>
        <v>322</v>
      </c>
      <c r="M112" t="s">
        <v>63</v>
      </c>
      <c r="N112" t="s">
        <v>64</v>
      </c>
      <c r="O112" t="str">
        <f t="shared" si="4"/>
        <v>SI(Plan!H$321=$A2;Plan!H$322)+</v>
      </c>
    </row>
    <row r="113" spans="5:15" x14ac:dyDescent="0.25">
      <c r="E113" t="s">
        <v>62</v>
      </c>
      <c r="F113" t="s">
        <v>66</v>
      </c>
      <c r="G113" t="s">
        <v>65</v>
      </c>
      <c r="H113">
        <f t="shared" si="5"/>
        <v>324</v>
      </c>
      <c r="I113" s="29" t="s">
        <v>67</v>
      </c>
      <c r="J113" t="s">
        <v>66</v>
      </c>
      <c r="K113" t="s">
        <v>65</v>
      </c>
      <c r="L113">
        <f t="shared" si="6"/>
        <v>325</v>
      </c>
      <c r="M113" t="s">
        <v>63</v>
      </c>
      <c r="N113" t="s">
        <v>64</v>
      </c>
      <c r="O113" t="str">
        <f t="shared" si="4"/>
        <v>SI(Plan!H$324=$A2;Plan!H$325)+</v>
      </c>
    </row>
    <row r="114" spans="5:15" x14ac:dyDescent="0.25">
      <c r="E114" t="s">
        <v>62</v>
      </c>
      <c r="F114" t="s">
        <v>66</v>
      </c>
      <c r="G114" t="s">
        <v>65</v>
      </c>
      <c r="H114">
        <f t="shared" si="5"/>
        <v>327</v>
      </c>
      <c r="I114" s="29" t="s">
        <v>67</v>
      </c>
      <c r="J114" t="s">
        <v>66</v>
      </c>
      <c r="K114" t="s">
        <v>65</v>
      </c>
      <c r="L114">
        <f t="shared" si="6"/>
        <v>328</v>
      </c>
      <c r="M114" t="s">
        <v>63</v>
      </c>
      <c r="N114" t="s">
        <v>64</v>
      </c>
      <c r="O114" t="str">
        <f t="shared" si="4"/>
        <v>SI(Plan!H$327=$A2;Plan!H$328)+</v>
      </c>
    </row>
    <row r="115" spans="5:15" x14ac:dyDescent="0.25">
      <c r="E115" t="s">
        <v>62</v>
      </c>
      <c r="F115" t="s">
        <v>66</v>
      </c>
      <c r="G115" t="s">
        <v>65</v>
      </c>
      <c r="H115">
        <f t="shared" si="5"/>
        <v>330</v>
      </c>
      <c r="I115" s="29" t="s">
        <v>67</v>
      </c>
      <c r="J115" t="s">
        <v>66</v>
      </c>
      <c r="K115" t="s">
        <v>65</v>
      </c>
      <c r="L115">
        <f t="shared" si="6"/>
        <v>331</v>
      </c>
      <c r="M115" t="s">
        <v>63</v>
      </c>
      <c r="N115" t="s">
        <v>64</v>
      </c>
      <c r="O115" t="str">
        <f t="shared" si="4"/>
        <v>SI(Plan!H$330=$A2;Plan!H$331)+</v>
      </c>
    </row>
    <row r="116" spans="5:15" x14ac:dyDescent="0.25">
      <c r="E116" t="s">
        <v>62</v>
      </c>
      <c r="F116" t="s">
        <v>66</v>
      </c>
      <c r="G116" t="s">
        <v>65</v>
      </c>
      <c r="H116">
        <f t="shared" si="5"/>
        <v>333</v>
      </c>
      <c r="I116" s="29" t="s">
        <v>67</v>
      </c>
      <c r="J116" t="s">
        <v>66</v>
      </c>
      <c r="K116" t="s">
        <v>65</v>
      </c>
      <c r="L116">
        <f t="shared" si="6"/>
        <v>334</v>
      </c>
      <c r="M116" t="s">
        <v>63</v>
      </c>
      <c r="N116" t="s">
        <v>64</v>
      </c>
      <c r="O116" t="str">
        <f t="shared" si="4"/>
        <v>SI(Plan!H$333=$A2;Plan!H$334)+</v>
      </c>
    </row>
    <row r="117" spans="5:15" x14ac:dyDescent="0.25">
      <c r="E117" t="s">
        <v>62</v>
      </c>
      <c r="F117" t="s">
        <v>66</v>
      </c>
      <c r="G117" t="s">
        <v>65</v>
      </c>
      <c r="H117">
        <f t="shared" si="5"/>
        <v>336</v>
      </c>
      <c r="I117" s="29" t="s">
        <v>67</v>
      </c>
      <c r="J117" t="s">
        <v>66</v>
      </c>
      <c r="K117" t="s">
        <v>65</v>
      </c>
      <c r="L117">
        <f t="shared" si="6"/>
        <v>337</v>
      </c>
      <c r="M117" t="s">
        <v>63</v>
      </c>
      <c r="N117" t="s">
        <v>64</v>
      </c>
      <c r="O117" t="str">
        <f t="shared" si="4"/>
        <v>SI(Plan!H$336=$A2;Plan!H$337)+</v>
      </c>
    </row>
    <row r="118" spans="5:15" x14ac:dyDescent="0.25">
      <c r="E118" t="s">
        <v>62</v>
      </c>
      <c r="F118" t="s">
        <v>66</v>
      </c>
      <c r="G118" t="s">
        <v>65</v>
      </c>
      <c r="H118">
        <f t="shared" si="5"/>
        <v>339</v>
      </c>
      <c r="I118" s="29" t="s">
        <v>67</v>
      </c>
      <c r="J118" t="s">
        <v>66</v>
      </c>
      <c r="K118" t="s">
        <v>65</v>
      </c>
      <c r="L118">
        <f t="shared" si="6"/>
        <v>340</v>
      </c>
      <c r="M118" t="s">
        <v>63</v>
      </c>
      <c r="N118" t="s">
        <v>64</v>
      </c>
      <c r="O118" t="str">
        <f t="shared" si="4"/>
        <v>SI(Plan!H$339=$A2;Plan!H$340)+</v>
      </c>
    </row>
    <row r="119" spans="5:15" x14ac:dyDescent="0.25">
      <c r="E119" t="s">
        <v>62</v>
      </c>
      <c r="F119" t="s">
        <v>66</v>
      </c>
      <c r="G119" t="s">
        <v>65</v>
      </c>
      <c r="H119">
        <f t="shared" si="5"/>
        <v>342</v>
      </c>
      <c r="I119" s="29" t="s">
        <v>67</v>
      </c>
      <c r="J119" t="s">
        <v>66</v>
      </c>
      <c r="K119" t="s">
        <v>65</v>
      </c>
      <c r="L119">
        <f t="shared" si="6"/>
        <v>343</v>
      </c>
      <c r="M119" t="s">
        <v>63</v>
      </c>
      <c r="N119" t="s">
        <v>64</v>
      </c>
      <c r="O119" t="str">
        <f t="shared" si="4"/>
        <v>SI(Plan!H$342=$A2;Plan!H$343)+</v>
      </c>
    </row>
    <row r="120" spans="5:15" x14ac:dyDescent="0.25">
      <c r="E120" t="s">
        <v>62</v>
      </c>
      <c r="F120" t="s">
        <v>66</v>
      </c>
      <c r="G120" t="s">
        <v>65</v>
      </c>
      <c r="H120">
        <f t="shared" si="5"/>
        <v>345</v>
      </c>
      <c r="I120" s="29" t="s">
        <v>67</v>
      </c>
      <c r="J120" t="s">
        <v>66</v>
      </c>
      <c r="K120" t="s">
        <v>65</v>
      </c>
      <c r="L120">
        <f t="shared" si="6"/>
        <v>346</v>
      </c>
      <c r="M120" t="s">
        <v>63</v>
      </c>
      <c r="N120" t="s">
        <v>64</v>
      </c>
      <c r="O120" t="str">
        <f t="shared" si="4"/>
        <v>SI(Plan!H$345=$A2;Plan!H$346)+</v>
      </c>
    </row>
    <row r="121" spans="5:15" x14ac:dyDescent="0.25">
      <c r="E121" t="s">
        <v>62</v>
      </c>
      <c r="F121" t="s">
        <v>66</v>
      </c>
      <c r="G121" t="s">
        <v>65</v>
      </c>
      <c r="H121">
        <f t="shared" si="5"/>
        <v>348</v>
      </c>
      <c r="I121" s="29" t="s">
        <v>67</v>
      </c>
      <c r="J121" t="s">
        <v>66</v>
      </c>
      <c r="K121" t="s">
        <v>65</v>
      </c>
      <c r="L121">
        <f t="shared" si="6"/>
        <v>349</v>
      </c>
      <c r="M121" t="s">
        <v>63</v>
      </c>
      <c r="N121" t="s">
        <v>64</v>
      </c>
      <c r="O121" t="str">
        <f t="shared" si="4"/>
        <v>SI(Plan!H$348=$A2;Plan!H$349)+</v>
      </c>
    </row>
    <row r="122" spans="5:15" x14ac:dyDescent="0.25">
      <c r="E122" t="s">
        <v>62</v>
      </c>
      <c r="F122" t="s">
        <v>66</v>
      </c>
      <c r="G122" t="s">
        <v>65</v>
      </c>
      <c r="H122">
        <f t="shared" si="5"/>
        <v>351</v>
      </c>
      <c r="I122" s="29" t="s">
        <v>67</v>
      </c>
      <c r="J122" t="s">
        <v>66</v>
      </c>
      <c r="K122" t="s">
        <v>65</v>
      </c>
      <c r="L122">
        <f t="shared" si="6"/>
        <v>352</v>
      </c>
      <c r="M122" t="s">
        <v>63</v>
      </c>
      <c r="N122" t="s">
        <v>64</v>
      </c>
      <c r="O122" t="str">
        <f t="shared" si="4"/>
        <v>SI(Plan!H$351=$A2;Plan!H$352)+</v>
      </c>
    </row>
    <row r="123" spans="5:15" x14ac:dyDescent="0.25">
      <c r="E123" t="s">
        <v>62</v>
      </c>
      <c r="F123" t="s">
        <v>66</v>
      </c>
      <c r="G123" t="s">
        <v>65</v>
      </c>
      <c r="H123">
        <f t="shared" si="5"/>
        <v>354</v>
      </c>
      <c r="I123" s="29" t="s">
        <v>67</v>
      </c>
      <c r="J123" t="s">
        <v>66</v>
      </c>
      <c r="K123" t="s">
        <v>65</v>
      </c>
      <c r="L123">
        <f t="shared" si="6"/>
        <v>355</v>
      </c>
      <c r="M123" t="s">
        <v>63</v>
      </c>
      <c r="N123" t="s">
        <v>64</v>
      </c>
      <c r="O123" t="str">
        <f t="shared" si="4"/>
        <v>SI(Plan!H$354=$A2;Plan!H$355)+</v>
      </c>
    </row>
    <row r="124" spans="5:15" x14ac:dyDescent="0.25">
      <c r="E124" t="s">
        <v>62</v>
      </c>
      <c r="F124" t="s">
        <v>66</v>
      </c>
      <c r="G124" t="s">
        <v>65</v>
      </c>
      <c r="H124">
        <f t="shared" si="5"/>
        <v>357</v>
      </c>
      <c r="I124" s="29" t="s">
        <v>67</v>
      </c>
      <c r="J124" t="s">
        <v>66</v>
      </c>
      <c r="K124" t="s">
        <v>65</v>
      </c>
      <c r="L124">
        <f t="shared" si="6"/>
        <v>358</v>
      </c>
      <c r="M124" t="s">
        <v>63</v>
      </c>
      <c r="N124" t="s">
        <v>64</v>
      </c>
      <c r="O124" t="str">
        <f t="shared" si="4"/>
        <v>SI(Plan!H$357=$A2;Plan!H$358)+</v>
      </c>
    </row>
    <row r="125" spans="5:15" x14ac:dyDescent="0.25">
      <c r="E125" t="s">
        <v>62</v>
      </c>
      <c r="F125" t="s">
        <v>66</v>
      </c>
      <c r="G125" t="s">
        <v>65</v>
      </c>
      <c r="H125">
        <f t="shared" si="5"/>
        <v>360</v>
      </c>
      <c r="I125" s="29" t="s">
        <v>67</v>
      </c>
      <c r="J125" t="s">
        <v>66</v>
      </c>
      <c r="K125" t="s">
        <v>65</v>
      </c>
      <c r="L125">
        <f t="shared" si="6"/>
        <v>361</v>
      </c>
      <c r="M125" t="s">
        <v>63</v>
      </c>
      <c r="N125" t="s">
        <v>64</v>
      </c>
      <c r="O125" t="str">
        <f t="shared" si="4"/>
        <v>SI(Plan!H$360=$A2;Plan!H$361)+</v>
      </c>
    </row>
    <row r="126" spans="5:15" x14ac:dyDescent="0.25">
      <c r="E126" t="s">
        <v>62</v>
      </c>
      <c r="F126" t="s">
        <v>66</v>
      </c>
      <c r="G126" t="s">
        <v>65</v>
      </c>
      <c r="H126">
        <f t="shared" si="5"/>
        <v>363</v>
      </c>
      <c r="I126" s="29" t="s">
        <v>67</v>
      </c>
      <c r="J126" t="s">
        <v>66</v>
      </c>
      <c r="K126" t="s">
        <v>65</v>
      </c>
      <c r="L126">
        <f t="shared" si="6"/>
        <v>364</v>
      </c>
      <c r="M126" t="s">
        <v>63</v>
      </c>
      <c r="N126" t="s">
        <v>64</v>
      </c>
      <c r="O126" t="str">
        <f t="shared" si="4"/>
        <v>SI(Plan!H$363=$A2;Plan!H$364)+</v>
      </c>
    </row>
    <row r="127" spans="5:15" x14ac:dyDescent="0.25">
      <c r="E127" t="s">
        <v>62</v>
      </c>
      <c r="F127" t="s">
        <v>66</v>
      </c>
      <c r="G127" t="s">
        <v>65</v>
      </c>
      <c r="H127">
        <f t="shared" si="5"/>
        <v>366</v>
      </c>
      <c r="I127" s="29" t="s">
        <v>67</v>
      </c>
      <c r="J127" t="s">
        <v>66</v>
      </c>
      <c r="K127" t="s">
        <v>65</v>
      </c>
      <c r="L127">
        <f t="shared" si="6"/>
        <v>367</v>
      </c>
      <c r="M127" t="s">
        <v>63</v>
      </c>
      <c r="N127" t="s">
        <v>64</v>
      </c>
      <c r="O127" t="str">
        <f t="shared" si="4"/>
        <v>SI(Plan!H$366=$A2;Plan!H$367)+</v>
      </c>
    </row>
    <row r="128" spans="5:15" x14ac:dyDescent="0.25">
      <c r="E128" t="s">
        <v>62</v>
      </c>
      <c r="F128" t="s">
        <v>66</v>
      </c>
      <c r="G128" t="s">
        <v>65</v>
      </c>
      <c r="H128">
        <f t="shared" si="5"/>
        <v>369</v>
      </c>
      <c r="I128" s="29" t="s">
        <v>67</v>
      </c>
      <c r="J128" t="s">
        <v>66</v>
      </c>
      <c r="K128" t="s">
        <v>65</v>
      </c>
      <c r="L128">
        <f t="shared" si="6"/>
        <v>370</v>
      </c>
      <c r="M128" t="s">
        <v>63</v>
      </c>
      <c r="N128" t="s">
        <v>64</v>
      </c>
      <c r="O128" t="str">
        <f t="shared" si="4"/>
        <v>SI(Plan!H$369=$A2;Plan!H$370)+</v>
      </c>
    </row>
    <row r="129" spans="5:15" x14ac:dyDescent="0.25">
      <c r="E129" t="s">
        <v>62</v>
      </c>
      <c r="F129" t="s">
        <v>66</v>
      </c>
      <c r="G129" t="s">
        <v>65</v>
      </c>
      <c r="H129">
        <f t="shared" si="5"/>
        <v>372</v>
      </c>
      <c r="I129" s="29" t="s">
        <v>67</v>
      </c>
      <c r="J129" t="s">
        <v>66</v>
      </c>
      <c r="K129" t="s">
        <v>65</v>
      </c>
      <c r="L129">
        <f t="shared" si="6"/>
        <v>373</v>
      </c>
      <c r="M129" t="s">
        <v>63</v>
      </c>
      <c r="N129" t="s">
        <v>64</v>
      </c>
      <c r="O129" t="str">
        <f t="shared" si="4"/>
        <v>SI(Plan!H$372=$A2;Plan!H$373)+</v>
      </c>
    </row>
    <row r="130" spans="5:15" x14ac:dyDescent="0.25">
      <c r="E130" t="s">
        <v>62</v>
      </c>
      <c r="F130" t="s">
        <v>66</v>
      </c>
      <c r="G130" t="s">
        <v>65</v>
      </c>
      <c r="H130">
        <f t="shared" si="5"/>
        <v>375</v>
      </c>
      <c r="I130" s="29" t="s">
        <v>67</v>
      </c>
      <c r="J130" t="s">
        <v>66</v>
      </c>
      <c r="K130" t="s">
        <v>65</v>
      </c>
      <c r="L130">
        <f t="shared" si="6"/>
        <v>376</v>
      </c>
      <c r="M130" t="s">
        <v>63</v>
      </c>
      <c r="N130" t="s">
        <v>64</v>
      </c>
      <c r="O130" t="str">
        <f t="shared" si="4"/>
        <v>SI(Plan!H$375=$A2;Plan!H$376)+</v>
      </c>
    </row>
    <row r="131" spans="5:15" x14ac:dyDescent="0.25">
      <c r="E131" t="s">
        <v>62</v>
      </c>
      <c r="F131" t="s">
        <v>66</v>
      </c>
      <c r="G131" t="s">
        <v>65</v>
      </c>
      <c r="H131">
        <f t="shared" si="5"/>
        <v>378</v>
      </c>
      <c r="I131" s="29" t="s">
        <v>67</v>
      </c>
      <c r="J131" t="s">
        <v>66</v>
      </c>
      <c r="K131" t="s">
        <v>65</v>
      </c>
      <c r="L131">
        <f t="shared" si="6"/>
        <v>379</v>
      </c>
      <c r="M131" t="s">
        <v>63</v>
      </c>
      <c r="N131" t="s">
        <v>64</v>
      </c>
      <c r="O131" t="str">
        <f t="shared" si="4"/>
        <v>SI(Plan!H$378=$A2;Plan!H$379)+</v>
      </c>
    </row>
    <row r="132" spans="5:15" x14ac:dyDescent="0.25">
      <c r="E132" t="s">
        <v>62</v>
      </c>
      <c r="F132" t="s">
        <v>66</v>
      </c>
      <c r="G132" t="s">
        <v>65</v>
      </c>
      <c r="H132">
        <f t="shared" si="5"/>
        <v>381</v>
      </c>
      <c r="I132" s="29" t="s">
        <v>67</v>
      </c>
      <c r="J132" t="s">
        <v>66</v>
      </c>
      <c r="K132" t="s">
        <v>65</v>
      </c>
      <c r="L132">
        <f t="shared" si="6"/>
        <v>382</v>
      </c>
      <c r="M132" t="s">
        <v>63</v>
      </c>
      <c r="N132" t="s">
        <v>64</v>
      </c>
      <c r="O132" t="str">
        <f t="shared" si="4"/>
        <v>SI(Plan!H$381=$A2;Plan!H$382)+</v>
      </c>
    </row>
    <row r="133" spans="5:15" x14ac:dyDescent="0.25">
      <c r="E133" t="s">
        <v>62</v>
      </c>
      <c r="F133" t="s">
        <v>66</v>
      </c>
      <c r="G133" t="s">
        <v>65</v>
      </c>
      <c r="H133">
        <f t="shared" si="5"/>
        <v>384</v>
      </c>
      <c r="I133" s="29" t="s">
        <v>67</v>
      </c>
      <c r="J133" t="s">
        <v>66</v>
      </c>
      <c r="K133" t="s">
        <v>65</v>
      </c>
      <c r="L133">
        <f t="shared" si="6"/>
        <v>385</v>
      </c>
      <c r="M133" t="s">
        <v>63</v>
      </c>
      <c r="N133" t="s">
        <v>64</v>
      </c>
      <c r="O133" t="str">
        <f t="shared" si="4"/>
        <v>SI(Plan!H$384=$A2;Plan!H$385)+</v>
      </c>
    </row>
    <row r="134" spans="5:15" x14ac:dyDescent="0.25">
      <c r="E134" t="s">
        <v>62</v>
      </c>
      <c r="F134" t="s">
        <v>66</v>
      </c>
      <c r="G134" t="s">
        <v>65</v>
      </c>
      <c r="H134">
        <f t="shared" si="5"/>
        <v>387</v>
      </c>
      <c r="I134" s="29" t="s">
        <v>67</v>
      </c>
      <c r="J134" t="s">
        <v>66</v>
      </c>
      <c r="K134" t="s">
        <v>65</v>
      </c>
      <c r="L134">
        <f t="shared" si="6"/>
        <v>388</v>
      </c>
      <c r="M134" t="s">
        <v>63</v>
      </c>
      <c r="N134" t="s">
        <v>64</v>
      </c>
      <c r="O134" t="str">
        <f t="shared" si="4"/>
        <v>SI(Plan!H$387=$A2;Plan!H$388)+</v>
      </c>
    </row>
    <row r="135" spans="5:15" x14ac:dyDescent="0.25">
      <c r="E135" t="s">
        <v>62</v>
      </c>
      <c r="F135" t="s">
        <v>66</v>
      </c>
      <c r="G135" t="s">
        <v>65</v>
      </c>
      <c r="H135">
        <f t="shared" si="5"/>
        <v>390</v>
      </c>
      <c r="I135" s="29" t="s">
        <v>67</v>
      </c>
      <c r="J135" t="s">
        <v>66</v>
      </c>
      <c r="K135" t="s">
        <v>65</v>
      </c>
      <c r="L135">
        <f t="shared" si="6"/>
        <v>391</v>
      </c>
      <c r="M135" t="s">
        <v>63</v>
      </c>
      <c r="N135" t="s">
        <v>64</v>
      </c>
      <c r="O135" t="str">
        <f t="shared" si="4"/>
        <v>SI(Plan!H$390=$A2;Plan!H$391)+</v>
      </c>
    </row>
    <row r="136" spans="5:15" x14ac:dyDescent="0.25">
      <c r="E136" t="s">
        <v>62</v>
      </c>
      <c r="F136" t="s">
        <v>66</v>
      </c>
      <c r="G136" t="s">
        <v>65</v>
      </c>
      <c r="H136">
        <f t="shared" si="5"/>
        <v>393</v>
      </c>
      <c r="I136" s="29" t="s">
        <v>67</v>
      </c>
      <c r="J136" t="s">
        <v>66</v>
      </c>
      <c r="K136" t="s">
        <v>65</v>
      </c>
      <c r="L136">
        <f t="shared" si="6"/>
        <v>394</v>
      </c>
      <c r="M136" t="s">
        <v>63</v>
      </c>
      <c r="N136" t="s">
        <v>64</v>
      </c>
      <c r="O136" t="str">
        <f t="shared" si="4"/>
        <v>SI(Plan!H$393=$A2;Plan!H$394)+</v>
      </c>
    </row>
    <row r="137" spans="5:15" x14ac:dyDescent="0.25">
      <c r="E137" t="s">
        <v>62</v>
      </c>
      <c r="F137" t="s">
        <v>66</v>
      </c>
      <c r="G137" t="s">
        <v>65</v>
      </c>
      <c r="H137">
        <f t="shared" si="5"/>
        <v>396</v>
      </c>
      <c r="I137" s="29" t="s">
        <v>67</v>
      </c>
      <c r="J137" t="s">
        <v>66</v>
      </c>
      <c r="K137" t="s">
        <v>65</v>
      </c>
      <c r="L137">
        <f t="shared" si="6"/>
        <v>397</v>
      </c>
      <c r="M137" t="s">
        <v>63</v>
      </c>
      <c r="N137" t="s">
        <v>64</v>
      </c>
      <c r="O137" t="str">
        <f t="shared" si="4"/>
        <v>SI(Plan!H$396=$A2;Plan!H$397)+</v>
      </c>
    </row>
    <row r="138" spans="5:15" x14ac:dyDescent="0.25">
      <c r="E138" t="s">
        <v>62</v>
      </c>
      <c r="F138" t="s">
        <v>66</v>
      </c>
      <c r="G138" t="s">
        <v>65</v>
      </c>
      <c r="H138">
        <f t="shared" si="5"/>
        <v>399</v>
      </c>
      <c r="I138" s="29" t="s">
        <v>67</v>
      </c>
      <c r="J138" t="s">
        <v>66</v>
      </c>
      <c r="K138" t="s">
        <v>65</v>
      </c>
      <c r="L138">
        <f t="shared" si="6"/>
        <v>400</v>
      </c>
      <c r="M138" t="s">
        <v>63</v>
      </c>
      <c r="N138" t="s">
        <v>64</v>
      </c>
      <c r="O138" t="str">
        <f t="shared" si="4"/>
        <v>SI(Plan!H$399=$A2;Plan!H$400)+</v>
      </c>
    </row>
    <row r="139" spans="5:15" x14ac:dyDescent="0.25">
      <c r="E139" t="s">
        <v>62</v>
      </c>
      <c r="F139" t="s">
        <v>66</v>
      </c>
      <c r="G139" t="s">
        <v>65</v>
      </c>
      <c r="H139">
        <f t="shared" si="5"/>
        <v>402</v>
      </c>
      <c r="I139" s="29" t="s">
        <v>67</v>
      </c>
      <c r="J139" t="s">
        <v>66</v>
      </c>
      <c r="K139" t="s">
        <v>65</v>
      </c>
      <c r="L139">
        <f t="shared" si="6"/>
        <v>403</v>
      </c>
      <c r="M139" t="s">
        <v>63</v>
      </c>
      <c r="N139" t="s">
        <v>64</v>
      </c>
      <c r="O139" t="str">
        <f t="shared" si="4"/>
        <v>SI(Plan!H$402=$A2;Plan!H$403)+</v>
      </c>
    </row>
    <row r="140" spans="5:15" x14ac:dyDescent="0.25">
      <c r="E140" t="s">
        <v>62</v>
      </c>
      <c r="F140" t="s">
        <v>66</v>
      </c>
      <c r="G140" t="s">
        <v>65</v>
      </c>
      <c r="H140">
        <f t="shared" si="5"/>
        <v>405</v>
      </c>
      <c r="I140" s="29" t="s">
        <v>67</v>
      </c>
      <c r="J140" t="s">
        <v>66</v>
      </c>
      <c r="K140" t="s">
        <v>65</v>
      </c>
      <c r="L140">
        <f t="shared" si="6"/>
        <v>406</v>
      </c>
      <c r="M140" t="s">
        <v>63</v>
      </c>
      <c r="N140" t="s">
        <v>64</v>
      </c>
      <c r="O140" t="str">
        <f t="shared" si="4"/>
        <v>SI(Plan!H$405=$A2;Plan!H$406)+</v>
      </c>
    </row>
    <row r="141" spans="5:15" x14ac:dyDescent="0.25">
      <c r="E141" t="s">
        <v>62</v>
      </c>
      <c r="F141" t="s">
        <v>66</v>
      </c>
      <c r="G141" t="s">
        <v>65</v>
      </c>
      <c r="H141">
        <f t="shared" si="5"/>
        <v>408</v>
      </c>
      <c r="I141" s="29" t="s">
        <v>67</v>
      </c>
      <c r="J141" t="s">
        <v>66</v>
      </c>
      <c r="K141" t="s">
        <v>65</v>
      </c>
      <c r="L141">
        <f t="shared" si="6"/>
        <v>409</v>
      </c>
      <c r="M141" t="s">
        <v>63</v>
      </c>
      <c r="N141" t="s">
        <v>64</v>
      </c>
      <c r="O141" t="str">
        <f t="shared" si="4"/>
        <v>SI(Plan!H$408=$A2;Plan!H$409)+</v>
      </c>
    </row>
    <row r="142" spans="5:15" x14ac:dyDescent="0.25">
      <c r="E142" t="s">
        <v>62</v>
      </c>
      <c r="F142" t="s">
        <v>66</v>
      </c>
      <c r="G142" t="s">
        <v>65</v>
      </c>
      <c r="H142">
        <f t="shared" si="5"/>
        <v>411</v>
      </c>
      <c r="I142" s="29" t="s">
        <v>67</v>
      </c>
      <c r="J142" t="s">
        <v>66</v>
      </c>
      <c r="K142" t="s">
        <v>65</v>
      </c>
      <c r="L142">
        <f t="shared" si="6"/>
        <v>412</v>
      </c>
      <c r="M142" t="s">
        <v>63</v>
      </c>
      <c r="N142" t="s">
        <v>64</v>
      </c>
      <c r="O142" t="str">
        <f t="shared" si="4"/>
        <v>SI(Plan!H$411=$A2;Plan!H$412)+</v>
      </c>
    </row>
    <row r="143" spans="5:15" x14ac:dyDescent="0.25">
      <c r="E143" t="s">
        <v>62</v>
      </c>
      <c r="F143" t="s">
        <v>66</v>
      </c>
      <c r="G143" t="s">
        <v>65</v>
      </c>
      <c r="H143">
        <f t="shared" si="5"/>
        <v>414</v>
      </c>
      <c r="I143" s="29" t="s">
        <v>67</v>
      </c>
      <c r="J143" t="s">
        <v>66</v>
      </c>
      <c r="K143" t="s">
        <v>65</v>
      </c>
      <c r="L143">
        <f t="shared" si="6"/>
        <v>415</v>
      </c>
      <c r="M143" t="s">
        <v>63</v>
      </c>
      <c r="N143" t="s">
        <v>64</v>
      </c>
      <c r="O143" t="str">
        <f t="shared" si="4"/>
        <v>SI(Plan!H$414=$A2;Plan!H$415)+</v>
      </c>
    </row>
    <row r="144" spans="5:15" x14ac:dyDescent="0.25">
      <c r="E144" t="s">
        <v>62</v>
      </c>
      <c r="F144" t="s">
        <v>66</v>
      </c>
      <c r="G144" t="s">
        <v>65</v>
      </c>
      <c r="H144">
        <f t="shared" si="5"/>
        <v>417</v>
      </c>
      <c r="I144" s="29" t="s">
        <v>67</v>
      </c>
      <c r="J144" t="s">
        <v>66</v>
      </c>
      <c r="K144" t="s">
        <v>65</v>
      </c>
      <c r="L144">
        <f t="shared" si="6"/>
        <v>418</v>
      </c>
      <c r="M144" t="s">
        <v>63</v>
      </c>
      <c r="N144" t="s">
        <v>64</v>
      </c>
      <c r="O144" t="str">
        <f t="shared" si="4"/>
        <v>SI(Plan!H$417=$A2;Plan!H$418)+</v>
      </c>
    </row>
    <row r="145" spans="5:15" x14ac:dyDescent="0.25">
      <c r="E145" t="s">
        <v>62</v>
      </c>
      <c r="F145" t="s">
        <v>66</v>
      </c>
      <c r="G145" t="s">
        <v>65</v>
      </c>
      <c r="H145">
        <f t="shared" si="5"/>
        <v>420</v>
      </c>
      <c r="I145" s="29" t="s">
        <v>67</v>
      </c>
      <c r="J145" t="s">
        <v>66</v>
      </c>
      <c r="K145" t="s">
        <v>65</v>
      </c>
      <c r="L145">
        <f t="shared" si="6"/>
        <v>421</v>
      </c>
      <c r="M145" t="s">
        <v>63</v>
      </c>
      <c r="N145" t="s">
        <v>64</v>
      </c>
      <c r="O145" t="str">
        <f t="shared" si="4"/>
        <v>SI(Plan!H$420=$A2;Plan!H$421)+</v>
      </c>
    </row>
    <row r="146" spans="5:15" x14ac:dyDescent="0.25">
      <c r="E146" t="s">
        <v>62</v>
      </c>
      <c r="F146" t="s">
        <v>66</v>
      </c>
      <c r="G146" t="s">
        <v>65</v>
      </c>
      <c r="H146">
        <f t="shared" si="5"/>
        <v>423</v>
      </c>
      <c r="I146" s="29" t="s">
        <v>67</v>
      </c>
      <c r="J146" t="s">
        <v>66</v>
      </c>
      <c r="K146" t="s">
        <v>65</v>
      </c>
      <c r="L146">
        <f t="shared" si="6"/>
        <v>424</v>
      </c>
      <c r="M146" t="s">
        <v>63</v>
      </c>
      <c r="N146" t="s">
        <v>64</v>
      </c>
      <c r="O146" t="str">
        <f t="shared" si="4"/>
        <v>SI(Plan!H$423=$A2;Plan!H$424)+</v>
      </c>
    </row>
    <row r="147" spans="5:15" x14ac:dyDescent="0.25">
      <c r="E147" t="s">
        <v>62</v>
      </c>
      <c r="F147" t="s">
        <v>66</v>
      </c>
      <c r="G147" t="s">
        <v>65</v>
      </c>
      <c r="H147">
        <f t="shared" si="5"/>
        <v>426</v>
      </c>
      <c r="I147" s="29" t="s">
        <v>67</v>
      </c>
      <c r="J147" t="s">
        <v>66</v>
      </c>
      <c r="K147" t="s">
        <v>65</v>
      </c>
      <c r="L147">
        <f t="shared" si="6"/>
        <v>427</v>
      </c>
      <c r="M147" t="s">
        <v>63</v>
      </c>
      <c r="N147" t="s">
        <v>64</v>
      </c>
      <c r="O147" t="str">
        <f t="shared" si="4"/>
        <v>SI(Plan!H$426=$A2;Plan!H$427)+</v>
      </c>
    </row>
    <row r="148" spans="5:15" x14ac:dyDescent="0.25">
      <c r="E148" t="s">
        <v>62</v>
      </c>
      <c r="F148" t="s">
        <v>66</v>
      </c>
      <c r="G148" t="s">
        <v>65</v>
      </c>
      <c r="H148">
        <f t="shared" si="5"/>
        <v>429</v>
      </c>
      <c r="I148" s="29" t="s">
        <v>67</v>
      </c>
      <c r="J148" t="s">
        <v>66</v>
      </c>
      <c r="K148" t="s">
        <v>65</v>
      </c>
      <c r="L148">
        <f t="shared" si="6"/>
        <v>430</v>
      </c>
      <c r="M148" t="s">
        <v>63</v>
      </c>
      <c r="N148" t="s">
        <v>64</v>
      </c>
      <c r="O148" t="str">
        <f t="shared" si="4"/>
        <v>SI(Plan!H$429=$A2;Plan!H$430)+</v>
      </c>
    </row>
    <row r="149" spans="5:15" x14ac:dyDescent="0.25">
      <c r="E149" t="s">
        <v>62</v>
      </c>
      <c r="F149" t="s">
        <v>66</v>
      </c>
      <c r="G149" t="s">
        <v>65</v>
      </c>
      <c r="H149">
        <f t="shared" si="5"/>
        <v>432</v>
      </c>
      <c r="I149" s="29" t="s">
        <v>67</v>
      </c>
      <c r="J149" t="s">
        <v>66</v>
      </c>
      <c r="K149" t="s">
        <v>65</v>
      </c>
      <c r="L149">
        <f t="shared" si="6"/>
        <v>433</v>
      </c>
      <c r="M149" t="s">
        <v>63</v>
      </c>
      <c r="N149" t="s">
        <v>64</v>
      </c>
      <c r="O149" t="str">
        <f t="shared" si="4"/>
        <v>SI(Plan!H$432=$A2;Plan!H$433)+</v>
      </c>
    </row>
    <row r="150" spans="5:15" x14ac:dyDescent="0.25">
      <c r="E150" t="s">
        <v>62</v>
      </c>
      <c r="F150" t="s">
        <v>66</v>
      </c>
      <c r="G150" t="s">
        <v>65</v>
      </c>
      <c r="H150">
        <f t="shared" si="5"/>
        <v>435</v>
      </c>
      <c r="I150" s="29" t="s">
        <v>67</v>
      </c>
      <c r="J150" t="s">
        <v>66</v>
      </c>
      <c r="K150" t="s">
        <v>65</v>
      </c>
      <c r="L150">
        <f t="shared" si="6"/>
        <v>436</v>
      </c>
      <c r="M150" t="s">
        <v>63</v>
      </c>
      <c r="N150" t="s">
        <v>64</v>
      </c>
      <c r="O150" t="str">
        <f t="shared" si="4"/>
        <v>SI(Plan!H$435=$A2;Plan!H$436)+</v>
      </c>
    </row>
    <row r="151" spans="5:15" x14ac:dyDescent="0.25">
      <c r="E151" t="s">
        <v>62</v>
      </c>
      <c r="F151" t="s">
        <v>66</v>
      </c>
      <c r="G151" t="s">
        <v>65</v>
      </c>
      <c r="H151">
        <f t="shared" si="5"/>
        <v>438</v>
      </c>
      <c r="I151" s="29" t="s">
        <v>67</v>
      </c>
      <c r="J151" t="s">
        <v>66</v>
      </c>
      <c r="K151" t="s">
        <v>65</v>
      </c>
      <c r="L151">
        <f t="shared" si="6"/>
        <v>439</v>
      </c>
      <c r="M151" t="s">
        <v>63</v>
      </c>
      <c r="N151" t="s">
        <v>64</v>
      </c>
      <c r="O151" t="str">
        <f t="shared" ref="O151:O214" si="7">_xlfn.CONCAT(E151:N151)</f>
        <v>SI(Plan!H$438=$A2;Plan!H$439)+</v>
      </c>
    </row>
    <row r="152" spans="5:15" x14ac:dyDescent="0.25">
      <c r="E152" t="s">
        <v>62</v>
      </c>
      <c r="F152" t="s">
        <v>66</v>
      </c>
      <c r="G152" t="s">
        <v>65</v>
      </c>
      <c r="H152">
        <f t="shared" ref="H152:H215" si="8">H151+3</f>
        <v>441</v>
      </c>
      <c r="I152" s="29" t="s">
        <v>67</v>
      </c>
      <c r="J152" t="s">
        <v>66</v>
      </c>
      <c r="K152" t="s">
        <v>65</v>
      </c>
      <c r="L152">
        <f t="shared" ref="L152:L215" si="9">L151+3</f>
        <v>442</v>
      </c>
      <c r="M152" t="s">
        <v>63</v>
      </c>
      <c r="N152" t="s">
        <v>64</v>
      </c>
      <c r="O152" t="str">
        <f t="shared" si="7"/>
        <v>SI(Plan!H$441=$A2;Plan!H$442)+</v>
      </c>
    </row>
    <row r="153" spans="5:15" x14ac:dyDescent="0.25">
      <c r="E153" t="s">
        <v>62</v>
      </c>
      <c r="F153" t="s">
        <v>66</v>
      </c>
      <c r="G153" t="s">
        <v>65</v>
      </c>
      <c r="H153">
        <f t="shared" si="8"/>
        <v>444</v>
      </c>
      <c r="I153" s="29" t="s">
        <v>67</v>
      </c>
      <c r="J153" t="s">
        <v>66</v>
      </c>
      <c r="K153" t="s">
        <v>65</v>
      </c>
      <c r="L153">
        <f t="shared" si="9"/>
        <v>445</v>
      </c>
      <c r="M153" t="s">
        <v>63</v>
      </c>
      <c r="N153" t="s">
        <v>64</v>
      </c>
      <c r="O153" t="str">
        <f t="shared" si="7"/>
        <v>SI(Plan!H$444=$A2;Plan!H$445)+</v>
      </c>
    </row>
    <row r="154" spans="5:15" x14ac:dyDescent="0.25">
      <c r="E154" t="s">
        <v>62</v>
      </c>
      <c r="F154" t="s">
        <v>66</v>
      </c>
      <c r="G154" t="s">
        <v>65</v>
      </c>
      <c r="H154">
        <f t="shared" si="8"/>
        <v>447</v>
      </c>
      <c r="I154" s="29" t="s">
        <v>67</v>
      </c>
      <c r="J154" t="s">
        <v>66</v>
      </c>
      <c r="K154" t="s">
        <v>65</v>
      </c>
      <c r="L154">
        <f t="shared" si="9"/>
        <v>448</v>
      </c>
      <c r="M154" t="s">
        <v>63</v>
      </c>
      <c r="N154" t="s">
        <v>64</v>
      </c>
      <c r="O154" t="str">
        <f t="shared" si="7"/>
        <v>SI(Plan!H$447=$A2;Plan!H$448)+</v>
      </c>
    </row>
    <row r="155" spans="5:15" x14ac:dyDescent="0.25">
      <c r="E155" t="s">
        <v>62</v>
      </c>
      <c r="F155" t="s">
        <v>66</v>
      </c>
      <c r="G155" t="s">
        <v>65</v>
      </c>
      <c r="H155">
        <f t="shared" si="8"/>
        <v>450</v>
      </c>
      <c r="I155" s="29" t="s">
        <v>67</v>
      </c>
      <c r="J155" t="s">
        <v>66</v>
      </c>
      <c r="K155" t="s">
        <v>65</v>
      </c>
      <c r="L155">
        <f t="shared" si="9"/>
        <v>451</v>
      </c>
      <c r="M155" t="s">
        <v>63</v>
      </c>
      <c r="N155" t="s">
        <v>64</v>
      </c>
      <c r="O155" t="str">
        <f t="shared" si="7"/>
        <v>SI(Plan!H$450=$A2;Plan!H$451)+</v>
      </c>
    </row>
    <row r="156" spans="5:15" x14ac:dyDescent="0.25">
      <c r="E156" t="s">
        <v>62</v>
      </c>
      <c r="F156" t="s">
        <v>66</v>
      </c>
      <c r="G156" t="s">
        <v>65</v>
      </c>
      <c r="H156">
        <f t="shared" si="8"/>
        <v>453</v>
      </c>
      <c r="I156" s="29" t="s">
        <v>67</v>
      </c>
      <c r="J156" t="s">
        <v>66</v>
      </c>
      <c r="K156" t="s">
        <v>65</v>
      </c>
      <c r="L156">
        <f t="shared" si="9"/>
        <v>454</v>
      </c>
      <c r="M156" t="s">
        <v>63</v>
      </c>
      <c r="N156" t="s">
        <v>64</v>
      </c>
      <c r="O156" t="str">
        <f t="shared" si="7"/>
        <v>SI(Plan!H$453=$A2;Plan!H$454)+</v>
      </c>
    </row>
    <row r="157" spans="5:15" x14ac:dyDescent="0.25">
      <c r="E157" t="s">
        <v>62</v>
      </c>
      <c r="F157" t="s">
        <v>66</v>
      </c>
      <c r="G157" t="s">
        <v>65</v>
      </c>
      <c r="H157">
        <f t="shared" si="8"/>
        <v>456</v>
      </c>
      <c r="I157" s="29" t="s">
        <v>67</v>
      </c>
      <c r="J157" t="s">
        <v>66</v>
      </c>
      <c r="K157" t="s">
        <v>65</v>
      </c>
      <c r="L157">
        <f t="shared" si="9"/>
        <v>457</v>
      </c>
      <c r="M157" t="s">
        <v>63</v>
      </c>
      <c r="N157" t="s">
        <v>64</v>
      </c>
      <c r="O157" t="str">
        <f t="shared" si="7"/>
        <v>SI(Plan!H$456=$A2;Plan!H$457)+</v>
      </c>
    </row>
    <row r="158" spans="5:15" x14ac:dyDescent="0.25">
      <c r="E158" t="s">
        <v>62</v>
      </c>
      <c r="F158" t="s">
        <v>66</v>
      </c>
      <c r="G158" t="s">
        <v>65</v>
      </c>
      <c r="H158">
        <f t="shared" si="8"/>
        <v>459</v>
      </c>
      <c r="I158" s="29" t="s">
        <v>67</v>
      </c>
      <c r="J158" t="s">
        <v>66</v>
      </c>
      <c r="K158" t="s">
        <v>65</v>
      </c>
      <c r="L158">
        <f t="shared" si="9"/>
        <v>460</v>
      </c>
      <c r="M158" t="s">
        <v>63</v>
      </c>
      <c r="N158" t="s">
        <v>64</v>
      </c>
      <c r="O158" t="str">
        <f t="shared" si="7"/>
        <v>SI(Plan!H$459=$A2;Plan!H$460)+</v>
      </c>
    </row>
    <row r="159" spans="5:15" x14ac:dyDescent="0.25">
      <c r="E159" t="s">
        <v>62</v>
      </c>
      <c r="F159" t="s">
        <v>66</v>
      </c>
      <c r="G159" t="s">
        <v>65</v>
      </c>
      <c r="H159">
        <f t="shared" si="8"/>
        <v>462</v>
      </c>
      <c r="I159" s="29" t="s">
        <v>67</v>
      </c>
      <c r="J159" t="s">
        <v>66</v>
      </c>
      <c r="K159" t="s">
        <v>65</v>
      </c>
      <c r="L159">
        <f t="shared" si="9"/>
        <v>463</v>
      </c>
      <c r="M159" t="s">
        <v>63</v>
      </c>
      <c r="N159" t="s">
        <v>64</v>
      </c>
      <c r="O159" t="str">
        <f t="shared" si="7"/>
        <v>SI(Plan!H$462=$A2;Plan!H$463)+</v>
      </c>
    </row>
    <row r="160" spans="5:15" x14ac:dyDescent="0.25">
      <c r="E160" t="s">
        <v>62</v>
      </c>
      <c r="F160" t="s">
        <v>66</v>
      </c>
      <c r="G160" t="s">
        <v>65</v>
      </c>
      <c r="H160">
        <f t="shared" si="8"/>
        <v>465</v>
      </c>
      <c r="I160" s="29" t="s">
        <v>67</v>
      </c>
      <c r="J160" t="s">
        <v>66</v>
      </c>
      <c r="K160" t="s">
        <v>65</v>
      </c>
      <c r="L160">
        <f t="shared" si="9"/>
        <v>466</v>
      </c>
      <c r="M160" t="s">
        <v>63</v>
      </c>
      <c r="N160" t="s">
        <v>64</v>
      </c>
      <c r="O160" t="str">
        <f t="shared" si="7"/>
        <v>SI(Plan!H$465=$A2;Plan!H$466)+</v>
      </c>
    </row>
    <row r="161" spans="5:15" x14ac:dyDescent="0.25">
      <c r="E161" t="s">
        <v>62</v>
      </c>
      <c r="F161" t="s">
        <v>66</v>
      </c>
      <c r="G161" t="s">
        <v>65</v>
      </c>
      <c r="H161">
        <f t="shared" si="8"/>
        <v>468</v>
      </c>
      <c r="I161" s="29" t="s">
        <v>67</v>
      </c>
      <c r="J161" t="s">
        <v>66</v>
      </c>
      <c r="K161" t="s">
        <v>65</v>
      </c>
      <c r="L161">
        <f t="shared" si="9"/>
        <v>469</v>
      </c>
      <c r="M161" t="s">
        <v>63</v>
      </c>
      <c r="N161" t="s">
        <v>64</v>
      </c>
      <c r="O161" t="str">
        <f t="shared" si="7"/>
        <v>SI(Plan!H$468=$A2;Plan!H$469)+</v>
      </c>
    </row>
    <row r="162" spans="5:15" x14ac:dyDescent="0.25">
      <c r="E162" t="s">
        <v>62</v>
      </c>
      <c r="F162" t="s">
        <v>66</v>
      </c>
      <c r="G162" t="s">
        <v>65</v>
      </c>
      <c r="H162">
        <f t="shared" si="8"/>
        <v>471</v>
      </c>
      <c r="I162" s="29" t="s">
        <v>67</v>
      </c>
      <c r="J162" t="s">
        <v>66</v>
      </c>
      <c r="K162" t="s">
        <v>65</v>
      </c>
      <c r="L162">
        <f t="shared" si="9"/>
        <v>472</v>
      </c>
      <c r="M162" t="s">
        <v>63</v>
      </c>
      <c r="N162" t="s">
        <v>64</v>
      </c>
      <c r="O162" t="str">
        <f t="shared" si="7"/>
        <v>SI(Plan!H$471=$A2;Plan!H$472)+</v>
      </c>
    </row>
    <row r="163" spans="5:15" x14ac:dyDescent="0.25">
      <c r="E163" t="s">
        <v>62</v>
      </c>
      <c r="F163" t="s">
        <v>66</v>
      </c>
      <c r="G163" t="s">
        <v>65</v>
      </c>
      <c r="H163">
        <f t="shared" si="8"/>
        <v>474</v>
      </c>
      <c r="I163" s="29" t="s">
        <v>67</v>
      </c>
      <c r="J163" t="s">
        <v>66</v>
      </c>
      <c r="K163" t="s">
        <v>65</v>
      </c>
      <c r="L163">
        <f t="shared" si="9"/>
        <v>475</v>
      </c>
      <c r="M163" t="s">
        <v>63</v>
      </c>
      <c r="N163" t="s">
        <v>64</v>
      </c>
      <c r="O163" t="str">
        <f t="shared" si="7"/>
        <v>SI(Plan!H$474=$A2;Plan!H$475)+</v>
      </c>
    </row>
    <row r="164" spans="5:15" x14ac:dyDescent="0.25">
      <c r="E164" t="s">
        <v>62</v>
      </c>
      <c r="F164" t="s">
        <v>66</v>
      </c>
      <c r="G164" t="s">
        <v>65</v>
      </c>
      <c r="H164">
        <f t="shared" si="8"/>
        <v>477</v>
      </c>
      <c r="I164" s="29" t="s">
        <v>67</v>
      </c>
      <c r="J164" t="s">
        <v>66</v>
      </c>
      <c r="K164" t="s">
        <v>65</v>
      </c>
      <c r="L164">
        <f t="shared" si="9"/>
        <v>478</v>
      </c>
      <c r="M164" t="s">
        <v>63</v>
      </c>
      <c r="N164" t="s">
        <v>64</v>
      </c>
      <c r="O164" t="str">
        <f t="shared" si="7"/>
        <v>SI(Plan!H$477=$A2;Plan!H$478)+</v>
      </c>
    </row>
    <row r="165" spans="5:15" x14ac:dyDescent="0.25">
      <c r="E165" t="s">
        <v>62</v>
      </c>
      <c r="F165" t="s">
        <v>66</v>
      </c>
      <c r="G165" t="s">
        <v>65</v>
      </c>
      <c r="H165">
        <f t="shared" si="8"/>
        <v>480</v>
      </c>
      <c r="I165" s="29" t="s">
        <v>67</v>
      </c>
      <c r="J165" t="s">
        <v>66</v>
      </c>
      <c r="K165" t="s">
        <v>65</v>
      </c>
      <c r="L165">
        <f t="shared" si="9"/>
        <v>481</v>
      </c>
      <c r="M165" t="s">
        <v>63</v>
      </c>
      <c r="N165" t="s">
        <v>64</v>
      </c>
      <c r="O165" t="str">
        <f t="shared" si="7"/>
        <v>SI(Plan!H$480=$A2;Plan!H$481)+</v>
      </c>
    </row>
    <row r="166" spans="5:15" x14ac:dyDescent="0.25">
      <c r="E166" t="s">
        <v>62</v>
      </c>
      <c r="F166" t="s">
        <v>66</v>
      </c>
      <c r="G166" t="s">
        <v>65</v>
      </c>
      <c r="H166">
        <f t="shared" si="8"/>
        <v>483</v>
      </c>
      <c r="I166" s="29" t="s">
        <v>67</v>
      </c>
      <c r="J166" t="s">
        <v>66</v>
      </c>
      <c r="K166" t="s">
        <v>65</v>
      </c>
      <c r="L166">
        <f t="shared" si="9"/>
        <v>484</v>
      </c>
      <c r="M166" t="s">
        <v>63</v>
      </c>
      <c r="N166" t="s">
        <v>64</v>
      </c>
      <c r="O166" t="str">
        <f t="shared" si="7"/>
        <v>SI(Plan!H$483=$A2;Plan!H$484)+</v>
      </c>
    </row>
    <row r="167" spans="5:15" x14ac:dyDescent="0.25">
      <c r="E167" t="s">
        <v>62</v>
      </c>
      <c r="F167" t="s">
        <v>66</v>
      </c>
      <c r="G167" t="s">
        <v>65</v>
      </c>
      <c r="H167">
        <f t="shared" si="8"/>
        <v>486</v>
      </c>
      <c r="I167" s="29" t="s">
        <v>67</v>
      </c>
      <c r="J167" t="s">
        <v>66</v>
      </c>
      <c r="K167" t="s">
        <v>65</v>
      </c>
      <c r="L167">
        <f t="shared" si="9"/>
        <v>487</v>
      </c>
      <c r="M167" t="s">
        <v>63</v>
      </c>
      <c r="N167" t="s">
        <v>64</v>
      </c>
      <c r="O167" t="str">
        <f t="shared" si="7"/>
        <v>SI(Plan!H$486=$A2;Plan!H$487)+</v>
      </c>
    </row>
    <row r="168" spans="5:15" x14ac:dyDescent="0.25">
      <c r="E168" t="s">
        <v>62</v>
      </c>
      <c r="F168" t="s">
        <v>66</v>
      </c>
      <c r="G168" t="s">
        <v>65</v>
      </c>
      <c r="H168">
        <f t="shared" si="8"/>
        <v>489</v>
      </c>
      <c r="I168" s="29" t="s">
        <v>67</v>
      </c>
      <c r="J168" t="s">
        <v>66</v>
      </c>
      <c r="K168" t="s">
        <v>65</v>
      </c>
      <c r="L168">
        <f t="shared" si="9"/>
        <v>490</v>
      </c>
      <c r="M168" t="s">
        <v>63</v>
      </c>
      <c r="N168" t="s">
        <v>64</v>
      </c>
      <c r="O168" t="str">
        <f t="shared" si="7"/>
        <v>SI(Plan!H$489=$A2;Plan!H$490)+</v>
      </c>
    </row>
    <row r="169" spans="5:15" x14ac:dyDescent="0.25">
      <c r="E169" t="s">
        <v>62</v>
      </c>
      <c r="F169" t="s">
        <v>66</v>
      </c>
      <c r="G169" t="s">
        <v>65</v>
      </c>
      <c r="H169">
        <f t="shared" si="8"/>
        <v>492</v>
      </c>
      <c r="I169" s="29" t="s">
        <v>67</v>
      </c>
      <c r="J169" t="s">
        <v>66</v>
      </c>
      <c r="K169" t="s">
        <v>65</v>
      </c>
      <c r="L169">
        <f t="shared" si="9"/>
        <v>493</v>
      </c>
      <c r="M169" t="s">
        <v>63</v>
      </c>
      <c r="N169" t="s">
        <v>64</v>
      </c>
      <c r="O169" t="str">
        <f t="shared" si="7"/>
        <v>SI(Plan!H$492=$A2;Plan!H$493)+</v>
      </c>
    </row>
    <row r="170" spans="5:15" x14ac:dyDescent="0.25">
      <c r="E170" t="s">
        <v>62</v>
      </c>
      <c r="F170" t="s">
        <v>66</v>
      </c>
      <c r="G170" t="s">
        <v>65</v>
      </c>
      <c r="H170">
        <f t="shared" si="8"/>
        <v>495</v>
      </c>
      <c r="I170" s="29" t="s">
        <v>67</v>
      </c>
      <c r="J170" t="s">
        <v>66</v>
      </c>
      <c r="K170" t="s">
        <v>65</v>
      </c>
      <c r="L170">
        <f t="shared" si="9"/>
        <v>496</v>
      </c>
      <c r="M170" t="s">
        <v>63</v>
      </c>
      <c r="N170" t="s">
        <v>64</v>
      </c>
      <c r="O170" t="str">
        <f t="shared" si="7"/>
        <v>SI(Plan!H$495=$A2;Plan!H$496)+</v>
      </c>
    </row>
    <row r="171" spans="5:15" x14ac:dyDescent="0.25">
      <c r="E171" t="s">
        <v>62</v>
      </c>
      <c r="F171" t="s">
        <v>66</v>
      </c>
      <c r="G171" t="s">
        <v>65</v>
      </c>
      <c r="H171">
        <f t="shared" si="8"/>
        <v>498</v>
      </c>
      <c r="I171" s="29" t="s">
        <v>67</v>
      </c>
      <c r="J171" t="s">
        <v>66</v>
      </c>
      <c r="K171" t="s">
        <v>65</v>
      </c>
      <c r="L171">
        <f t="shared" si="9"/>
        <v>499</v>
      </c>
      <c r="M171" t="s">
        <v>63</v>
      </c>
      <c r="N171" t="s">
        <v>64</v>
      </c>
      <c r="O171" t="str">
        <f t="shared" si="7"/>
        <v>SI(Plan!H$498=$A2;Plan!H$499)+</v>
      </c>
    </row>
    <row r="172" spans="5:15" x14ac:dyDescent="0.25">
      <c r="E172" t="s">
        <v>62</v>
      </c>
      <c r="F172" t="s">
        <v>66</v>
      </c>
      <c r="G172" t="s">
        <v>65</v>
      </c>
      <c r="H172">
        <f t="shared" si="8"/>
        <v>501</v>
      </c>
      <c r="I172" s="29" t="s">
        <v>67</v>
      </c>
      <c r="J172" t="s">
        <v>66</v>
      </c>
      <c r="K172" t="s">
        <v>65</v>
      </c>
      <c r="L172">
        <f t="shared" si="9"/>
        <v>502</v>
      </c>
      <c r="M172" t="s">
        <v>63</v>
      </c>
      <c r="N172" t="s">
        <v>64</v>
      </c>
      <c r="O172" t="str">
        <f t="shared" si="7"/>
        <v>SI(Plan!H$501=$A2;Plan!H$502)+</v>
      </c>
    </row>
    <row r="173" spans="5:15" x14ac:dyDescent="0.25">
      <c r="E173" t="s">
        <v>62</v>
      </c>
      <c r="F173" t="s">
        <v>66</v>
      </c>
      <c r="G173" t="s">
        <v>65</v>
      </c>
      <c r="H173">
        <f t="shared" si="8"/>
        <v>504</v>
      </c>
      <c r="I173" s="29" t="s">
        <v>67</v>
      </c>
      <c r="J173" t="s">
        <v>66</v>
      </c>
      <c r="K173" t="s">
        <v>65</v>
      </c>
      <c r="L173">
        <f t="shared" si="9"/>
        <v>505</v>
      </c>
      <c r="M173" t="s">
        <v>63</v>
      </c>
      <c r="N173" t="s">
        <v>64</v>
      </c>
      <c r="O173" t="str">
        <f t="shared" si="7"/>
        <v>SI(Plan!H$504=$A2;Plan!H$505)+</v>
      </c>
    </row>
    <row r="174" spans="5:15" x14ac:dyDescent="0.25">
      <c r="E174" t="s">
        <v>62</v>
      </c>
      <c r="F174" t="s">
        <v>66</v>
      </c>
      <c r="G174" t="s">
        <v>65</v>
      </c>
      <c r="H174">
        <f t="shared" si="8"/>
        <v>507</v>
      </c>
      <c r="I174" s="29" t="s">
        <v>67</v>
      </c>
      <c r="J174" t="s">
        <v>66</v>
      </c>
      <c r="K174" t="s">
        <v>65</v>
      </c>
      <c r="L174">
        <f t="shared" si="9"/>
        <v>508</v>
      </c>
      <c r="M174" t="s">
        <v>63</v>
      </c>
      <c r="N174" t="s">
        <v>64</v>
      </c>
      <c r="O174" t="str">
        <f t="shared" si="7"/>
        <v>SI(Plan!H$507=$A2;Plan!H$508)+</v>
      </c>
    </row>
    <row r="175" spans="5:15" x14ac:dyDescent="0.25">
      <c r="E175" t="s">
        <v>62</v>
      </c>
      <c r="F175" t="s">
        <v>66</v>
      </c>
      <c r="G175" t="s">
        <v>65</v>
      </c>
      <c r="H175">
        <f t="shared" si="8"/>
        <v>510</v>
      </c>
      <c r="I175" s="29" t="s">
        <v>67</v>
      </c>
      <c r="J175" t="s">
        <v>66</v>
      </c>
      <c r="K175" t="s">
        <v>65</v>
      </c>
      <c r="L175">
        <f t="shared" si="9"/>
        <v>511</v>
      </c>
      <c r="M175" t="s">
        <v>63</v>
      </c>
      <c r="N175" t="s">
        <v>64</v>
      </c>
      <c r="O175" t="str">
        <f t="shared" si="7"/>
        <v>SI(Plan!H$510=$A2;Plan!H$511)+</v>
      </c>
    </row>
    <row r="176" spans="5:15" x14ac:dyDescent="0.25">
      <c r="E176" t="s">
        <v>62</v>
      </c>
      <c r="F176" t="s">
        <v>66</v>
      </c>
      <c r="G176" t="s">
        <v>65</v>
      </c>
      <c r="H176">
        <f t="shared" si="8"/>
        <v>513</v>
      </c>
      <c r="I176" s="29" t="s">
        <v>67</v>
      </c>
      <c r="J176" t="s">
        <v>66</v>
      </c>
      <c r="K176" t="s">
        <v>65</v>
      </c>
      <c r="L176">
        <f t="shared" si="9"/>
        <v>514</v>
      </c>
      <c r="M176" t="s">
        <v>63</v>
      </c>
      <c r="N176" t="s">
        <v>64</v>
      </c>
      <c r="O176" t="str">
        <f t="shared" si="7"/>
        <v>SI(Plan!H$513=$A2;Plan!H$514)+</v>
      </c>
    </row>
    <row r="177" spans="5:15" x14ac:dyDescent="0.25">
      <c r="E177" t="s">
        <v>62</v>
      </c>
      <c r="F177" t="s">
        <v>66</v>
      </c>
      <c r="G177" t="s">
        <v>65</v>
      </c>
      <c r="H177">
        <f t="shared" si="8"/>
        <v>516</v>
      </c>
      <c r="I177" s="29" t="s">
        <v>67</v>
      </c>
      <c r="J177" t="s">
        <v>66</v>
      </c>
      <c r="K177" t="s">
        <v>65</v>
      </c>
      <c r="L177">
        <f t="shared" si="9"/>
        <v>517</v>
      </c>
      <c r="M177" t="s">
        <v>63</v>
      </c>
      <c r="N177" t="s">
        <v>64</v>
      </c>
      <c r="O177" t="str">
        <f t="shared" si="7"/>
        <v>SI(Plan!H$516=$A2;Plan!H$517)+</v>
      </c>
    </row>
    <row r="178" spans="5:15" x14ac:dyDescent="0.25">
      <c r="E178" t="s">
        <v>62</v>
      </c>
      <c r="F178" t="s">
        <v>66</v>
      </c>
      <c r="G178" t="s">
        <v>65</v>
      </c>
      <c r="H178">
        <f t="shared" si="8"/>
        <v>519</v>
      </c>
      <c r="I178" s="29" t="s">
        <v>67</v>
      </c>
      <c r="J178" t="s">
        <v>66</v>
      </c>
      <c r="K178" t="s">
        <v>65</v>
      </c>
      <c r="L178">
        <f t="shared" si="9"/>
        <v>520</v>
      </c>
      <c r="M178" t="s">
        <v>63</v>
      </c>
      <c r="N178" t="s">
        <v>64</v>
      </c>
      <c r="O178" t="str">
        <f t="shared" si="7"/>
        <v>SI(Plan!H$519=$A2;Plan!H$520)+</v>
      </c>
    </row>
    <row r="179" spans="5:15" x14ac:dyDescent="0.25">
      <c r="E179" t="s">
        <v>62</v>
      </c>
      <c r="F179" t="s">
        <v>66</v>
      </c>
      <c r="G179" t="s">
        <v>65</v>
      </c>
      <c r="H179">
        <f t="shared" si="8"/>
        <v>522</v>
      </c>
      <c r="I179" s="29" t="s">
        <v>67</v>
      </c>
      <c r="J179" t="s">
        <v>66</v>
      </c>
      <c r="K179" t="s">
        <v>65</v>
      </c>
      <c r="L179">
        <f t="shared" si="9"/>
        <v>523</v>
      </c>
      <c r="M179" t="s">
        <v>63</v>
      </c>
      <c r="N179" t="s">
        <v>64</v>
      </c>
      <c r="O179" t="str">
        <f t="shared" si="7"/>
        <v>SI(Plan!H$522=$A2;Plan!H$523)+</v>
      </c>
    </row>
    <row r="180" spans="5:15" x14ac:dyDescent="0.25">
      <c r="E180" t="s">
        <v>62</v>
      </c>
      <c r="F180" t="s">
        <v>66</v>
      </c>
      <c r="G180" t="s">
        <v>65</v>
      </c>
      <c r="H180">
        <f t="shared" si="8"/>
        <v>525</v>
      </c>
      <c r="I180" s="29" t="s">
        <v>67</v>
      </c>
      <c r="J180" t="s">
        <v>66</v>
      </c>
      <c r="K180" t="s">
        <v>65</v>
      </c>
      <c r="L180">
        <f t="shared" si="9"/>
        <v>526</v>
      </c>
      <c r="M180" t="s">
        <v>63</v>
      </c>
      <c r="N180" t="s">
        <v>64</v>
      </c>
      <c r="O180" t="str">
        <f t="shared" si="7"/>
        <v>SI(Plan!H$525=$A2;Plan!H$526)+</v>
      </c>
    </row>
    <row r="181" spans="5:15" x14ac:dyDescent="0.25">
      <c r="E181" t="s">
        <v>62</v>
      </c>
      <c r="F181" t="s">
        <v>66</v>
      </c>
      <c r="G181" t="s">
        <v>65</v>
      </c>
      <c r="H181">
        <f t="shared" si="8"/>
        <v>528</v>
      </c>
      <c r="I181" s="29" t="s">
        <v>67</v>
      </c>
      <c r="J181" t="s">
        <v>66</v>
      </c>
      <c r="K181" t="s">
        <v>65</v>
      </c>
      <c r="L181">
        <f t="shared" si="9"/>
        <v>529</v>
      </c>
      <c r="M181" t="s">
        <v>63</v>
      </c>
      <c r="N181" t="s">
        <v>64</v>
      </c>
      <c r="O181" t="str">
        <f t="shared" si="7"/>
        <v>SI(Plan!H$528=$A2;Plan!H$529)+</v>
      </c>
    </row>
    <row r="182" spans="5:15" x14ac:dyDescent="0.25">
      <c r="E182" t="s">
        <v>62</v>
      </c>
      <c r="F182" t="s">
        <v>66</v>
      </c>
      <c r="G182" t="s">
        <v>65</v>
      </c>
      <c r="H182">
        <f t="shared" si="8"/>
        <v>531</v>
      </c>
      <c r="I182" s="29" t="s">
        <v>67</v>
      </c>
      <c r="J182" t="s">
        <v>66</v>
      </c>
      <c r="K182" t="s">
        <v>65</v>
      </c>
      <c r="L182">
        <f t="shared" si="9"/>
        <v>532</v>
      </c>
      <c r="M182" t="s">
        <v>63</v>
      </c>
      <c r="N182" t="s">
        <v>64</v>
      </c>
      <c r="O182" t="str">
        <f t="shared" si="7"/>
        <v>SI(Plan!H$531=$A2;Plan!H$532)+</v>
      </c>
    </row>
    <row r="183" spans="5:15" x14ac:dyDescent="0.25">
      <c r="E183" t="s">
        <v>62</v>
      </c>
      <c r="F183" t="s">
        <v>66</v>
      </c>
      <c r="G183" t="s">
        <v>65</v>
      </c>
      <c r="H183">
        <f t="shared" si="8"/>
        <v>534</v>
      </c>
      <c r="I183" s="29" t="s">
        <v>67</v>
      </c>
      <c r="J183" t="s">
        <v>66</v>
      </c>
      <c r="K183" t="s">
        <v>65</v>
      </c>
      <c r="L183">
        <f t="shared" si="9"/>
        <v>535</v>
      </c>
      <c r="M183" t="s">
        <v>63</v>
      </c>
      <c r="N183" t="s">
        <v>64</v>
      </c>
      <c r="O183" t="str">
        <f t="shared" si="7"/>
        <v>SI(Plan!H$534=$A2;Plan!H$535)+</v>
      </c>
    </row>
    <row r="184" spans="5:15" x14ac:dyDescent="0.25">
      <c r="E184" t="s">
        <v>62</v>
      </c>
      <c r="F184" t="s">
        <v>66</v>
      </c>
      <c r="G184" t="s">
        <v>65</v>
      </c>
      <c r="H184">
        <f t="shared" si="8"/>
        <v>537</v>
      </c>
      <c r="I184" s="29" t="s">
        <v>67</v>
      </c>
      <c r="J184" t="s">
        <v>66</v>
      </c>
      <c r="K184" t="s">
        <v>65</v>
      </c>
      <c r="L184">
        <f t="shared" si="9"/>
        <v>538</v>
      </c>
      <c r="M184" t="s">
        <v>63</v>
      </c>
      <c r="N184" t="s">
        <v>64</v>
      </c>
      <c r="O184" t="str">
        <f t="shared" si="7"/>
        <v>SI(Plan!H$537=$A2;Plan!H$538)+</v>
      </c>
    </row>
    <row r="185" spans="5:15" x14ac:dyDescent="0.25">
      <c r="E185" t="s">
        <v>62</v>
      </c>
      <c r="F185" t="s">
        <v>66</v>
      </c>
      <c r="G185" t="s">
        <v>65</v>
      </c>
      <c r="H185">
        <f t="shared" si="8"/>
        <v>540</v>
      </c>
      <c r="I185" s="29" t="s">
        <v>67</v>
      </c>
      <c r="J185" t="s">
        <v>66</v>
      </c>
      <c r="K185" t="s">
        <v>65</v>
      </c>
      <c r="L185">
        <f t="shared" si="9"/>
        <v>541</v>
      </c>
      <c r="M185" t="s">
        <v>63</v>
      </c>
      <c r="N185" t="s">
        <v>64</v>
      </c>
      <c r="O185" t="str">
        <f t="shared" si="7"/>
        <v>SI(Plan!H$540=$A2;Plan!H$541)+</v>
      </c>
    </row>
    <row r="186" spans="5:15" x14ac:dyDescent="0.25">
      <c r="E186" t="s">
        <v>62</v>
      </c>
      <c r="F186" t="s">
        <v>66</v>
      </c>
      <c r="G186" t="s">
        <v>65</v>
      </c>
      <c r="H186">
        <f t="shared" si="8"/>
        <v>543</v>
      </c>
      <c r="I186" s="29" t="s">
        <v>67</v>
      </c>
      <c r="J186" t="s">
        <v>66</v>
      </c>
      <c r="K186" t="s">
        <v>65</v>
      </c>
      <c r="L186">
        <f t="shared" si="9"/>
        <v>544</v>
      </c>
      <c r="M186" t="s">
        <v>63</v>
      </c>
      <c r="N186" t="s">
        <v>64</v>
      </c>
      <c r="O186" t="str">
        <f t="shared" si="7"/>
        <v>SI(Plan!H$543=$A2;Plan!H$544)+</v>
      </c>
    </row>
    <row r="187" spans="5:15" x14ac:dyDescent="0.25">
      <c r="E187" t="s">
        <v>62</v>
      </c>
      <c r="F187" t="s">
        <v>66</v>
      </c>
      <c r="G187" t="s">
        <v>65</v>
      </c>
      <c r="H187">
        <f t="shared" si="8"/>
        <v>546</v>
      </c>
      <c r="I187" s="29" t="s">
        <v>67</v>
      </c>
      <c r="J187" t="s">
        <v>66</v>
      </c>
      <c r="K187" t="s">
        <v>65</v>
      </c>
      <c r="L187">
        <f t="shared" si="9"/>
        <v>547</v>
      </c>
      <c r="M187" t="s">
        <v>63</v>
      </c>
      <c r="N187" t="s">
        <v>64</v>
      </c>
      <c r="O187" t="str">
        <f t="shared" si="7"/>
        <v>SI(Plan!H$546=$A2;Plan!H$547)+</v>
      </c>
    </row>
    <row r="188" spans="5:15" x14ac:dyDescent="0.25">
      <c r="E188" t="s">
        <v>62</v>
      </c>
      <c r="F188" t="s">
        <v>66</v>
      </c>
      <c r="G188" t="s">
        <v>65</v>
      </c>
      <c r="H188">
        <f t="shared" si="8"/>
        <v>549</v>
      </c>
      <c r="I188" s="29" t="s">
        <v>67</v>
      </c>
      <c r="J188" t="s">
        <v>66</v>
      </c>
      <c r="K188" t="s">
        <v>65</v>
      </c>
      <c r="L188">
        <f t="shared" si="9"/>
        <v>550</v>
      </c>
      <c r="M188" t="s">
        <v>63</v>
      </c>
      <c r="N188" t="s">
        <v>64</v>
      </c>
      <c r="O188" t="str">
        <f t="shared" si="7"/>
        <v>SI(Plan!H$549=$A2;Plan!H$550)+</v>
      </c>
    </row>
    <row r="189" spans="5:15" x14ac:dyDescent="0.25">
      <c r="E189" t="s">
        <v>62</v>
      </c>
      <c r="F189" t="s">
        <v>66</v>
      </c>
      <c r="G189" t="s">
        <v>65</v>
      </c>
      <c r="H189">
        <f t="shared" si="8"/>
        <v>552</v>
      </c>
      <c r="I189" s="29" t="s">
        <v>67</v>
      </c>
      <c r="J189" t="s">
        <v>66</v>
      </c>
      <c r="K189" t="s">
        <v>65</v>
      </c>
      <c r="L189">
        <f t="shared" si="9"/>
        <v>553</v>
      </c>
      <c r="M189" t="s">
        <v>63</v>
      </c>
      <c r="N189" t="s">
        <v>64</v>
      </c>
      <c r="O189" t="str">
        <f t="shared" si="7"/>
        <v>SI(Plan!H$552=$A2;Plan!H$553)+</v>
      </c>
    </row>
    <row r="190" spans="5:15" x14ac:dyDescent="0.25">
      <c r="E190" t="s">
        <v>62</v>
      </c>
      <c r="F190" t="s">
        <v>66</v>
      </c>
      <c r="G190" t="s">
        <v>65</v>
      </c>
      <c r="H190">
        <f t="shared" si="8"/>
        <v>555</v>
      </c>
      <c r="I190" s="29" t="s">
        <v>67</v>
      </c>
      <c r="J190" t="s">
        <v>66</v>
      </c>
      <c r="K190" t="s">
        <v>65</v>
      </c>
      <c r="L190">
        <f t="shared" si="9"/>
        <v>556</v>
      </c>
      <c r="M190" t="s">
        <v>63</v>
      </c>
      <c r="N190" t="s">
        <v>64</v>
      </c>
      <c r="O190" t="str">
        <f t="shared" si="7"/>
        <v>SI(Plan!H$555=$A2;Plan!H$556)+</v>
      </c>
    </row>
    <row r="191" spans="5:15" x14ac:dyDescent="0.25">
      <c r="E191" t="s">
        <v>62</v>
      </c>
      <c r="F191" t="s">
        <v>66</v>
      </c>
      <c r="G191" t="s">
        <v>65</v>
      </c>
      <c r="H191">
        <f t="shared" si="8"/>
        <v>558</v>
      </c>
      <c r="I191" s="29" t="s">
        <v>67</v>
      </c>
      <c r="J191" t="s">
        <v>66</v>
      </c>
      <c r="K191" t="s">
        <v>65</v>
      </c>
      <c r="L191">
        <f t="shared" si="9"/>
        <v>559</v>
      </c>
      <c r="M191" t="s">
        <v>63</v>
      </c>
      <c r="N191" t="s">
        <v>64</v>
      </c>
      <c r="O191" t="str">
        <f t="shared" si="7"/>
        <v>SI(Plan!H$558=$A2;Plan!H$559)+</v>
      </c>
    </row>
    <row r="192" spans="5:15" x14ac:dyDescent="0.25">
      <c r="E192" t="s">
        <v>62</v>
      </c>
      <c r="F192" t="s">
        <v>66</v>
      </c>
      <c r="G192" t="s">
        <v>65</v>
      </c>
      <c r="H192">
        <f t="shared" si="8"/>
        <v>561</v>
      </c>
      <c r="I192" s="29" t="s">
        <v>67</v>
      </c>
      <c r="J192" t="s">
        <v>66</v>
      </c>
      <c r="K192" t="s">
        <v>65</v>
      </c>
      <c r="L192">
        <f t="shared" si="9"/>
        <v>562</v>
      </c>
      <c r="M192" t="s">
        <v>63</v>
      </c>
      <c r="N192" t="s">
        <v>64</v>
      </c>
      <c r="O192" t="str">
        <f t="shared" si="7"/>
        <v>SI(Plan!H$561=$A2;Plan!H$562)+</v>
      </c>
    </row>
    <row r="193" spans="5:15" x14ac:dyDescent="0.25">
      <c r="E193" t="s">
        <v>62</v>
      </c>
      <c r="F193" t="s">
        <v>66</v>
      </c>
      <c r="G193" t="s">
        <v>65</v>
      </c>
      <c r="H193">
        <f t="shared" si="8"/>
        <v>564</v>
      </c>
      <c r="I193" s="29" t="s">
        <v>67</v>
      </c>
      <c r="J193" t="s">
        <v>66</v>
      </c>
      <c r="K193" t="s">
        <v>65</v>
      </c>
      <c r="L193">
        <f t="shared" si="9"/>
        <v>565</v>
      </c>
      <c r="M193" t="s">
        <v>63</v>
      </c>
      <c r="N193" t="s">
        <v>64</v>
      </c>
      <c r="O193" t="str">
        <f t="shared" si="7"/>
        <v>SI(Plan!H$564=$A2;Plan!H$565)+</v>
      </c>
    </row>
    <row r="194" spans="5:15" x14ac:dyDescent="0.25">
      <c r="E194" t="s">
        <v>62</v>
      </c>
      <c r="F194" t="s">
        <v>66</v>
      </c>
      <c r="G194" t="s">
        <v>65</v>
      </c>
      <c r="H194">
        <f t="shared" si="8"/>
        <v>567</v>
      </c>
      <c r="I194" s="29" t="s">
        <v>67</v>
      </c>
      <c r="J194" t="s">
        <v>66</v>
      </c>
      <c r="K194" t="s">
        <v>65</v>
      </c>
      <c r="L194">
        <f t="shared" si="9"/>
        <v>568</v>
      </c>
      <c r="M194" t="s">
        <v>63</v>
      </c>
      <c r="N194" t="s">
        <v>64</v>
      </c>
      <c r="O194" t="str">
        <f t="shared" si="7"/>
        <v>SI(Plan!H$567=$A2;Plan!H$568)+</v>
      </c>
    </row>
    <row r="195" spans="5:15" x14ac:dyDescent="0.25">
      <c r="E195" t="s">
        <v>62</v>
      </c>
      <c r="F195" t="s">
        <v>66</v>
      </c>
      <c r="G195" t="s">
        <v>65</v>
      </c>
      <c r="H195">
        <f t="shared" si="8"/>
        <v>570</v>
      </c>
      <c r="I195" s="29" t="s">
        <v>67</v>
      </c>
      <c r="J195" t="s">
        <v>66</v>
      </c>
      <c r="K195" t="s">
        <v>65</v>
      </c>
      <c r="L195">
        <f t="shared" si="9"/>
        <v>571</v>
      </c>
      <c r="M195" t="s">
        <v>63</v>
      </c>
      <c r="N195" t="s">
        <v>64</v>
      </c>
      <c r="O195" t="str">
        <f t="shared" si="7"/>
        <v>SI(Plan!H$570=$A2;Plan!H$571)+</v>
      </c>
    </row>
    <row r="196" spans="5:15" x14ac:dyDescent="0.25">
      <c r="E196" t="s">
        <v>62</v>
      </c>
      <c r="F196" t="s">
        <v>66</v>
      </c>
      <c r="G196" t="s">
        <v>65</v>
      </c>
      <c r="H196">
        <f t="shared" si="8"/>
        <v>573</v>
      </c>
      <c r="I196" s="29" t="s">
        <v>67</v>
      </c>
      <c r="J196" t="s">
        <v>66</v>
      </c>
      <c r="K196" t="s">
        <v>65</v>
      </c>
      <c r="L196">
        <f t="shared" si="9"/>
        <v>574</v>
      </c>
      <c r="M196" t="s">
        <v>63</v>
      </c>
      <c r="N196" t="s">
        <v>64</v>
      </c>
      <c r="O196" t="str">
        <f t="shared" si="7"/>
        <v>SI(Plan!H$573=$A2;Plan!H$574)+</v>
      </c>
    </row>
    <row r="197" spans="5:15" x14ac:dyDescent="0.25">
      <c r="E197" t="s">
        <v>62</v>
      </c>
      <c r="F197" t="s">
        <v>66</v>
      </c>
      <c r="G197" t="s">
        <v>65</v>
      </c>
      <c r="H197">
        <f t="shared" si="8"/>
        <v>576</v>
      </c>
      <c r="I197" s="29" t="s">
        <v>67</v>
      </c>
      <c r="J197" t="s">
        <v>66</v>
      </c>
      <c r="K197" t="s">
        <v>65</v>
      </c>
      <c r="L197">
        <f t="shared" si="9"/>
        <v>577</v>
      </c>
      <c r="M197" t="s">
        <v>63</v>
      </c>
      <c r="N197" t="s">
        <v>64</v>
      </c>
      <c r="O197" t="str">
        <f t="shared" si="7"/>
        <v>SI(Plan!H$576=$A2;Plan!H$577)+</v>
      </c>
    </row>
    <row r="198" spans="5:15" x14ac:dyDescent="0.25">
      <c r="E198" t="s">
        <v>62</v>
      </c>
      <c r="F198" t="s">
        <v>66</v>
      </c>
      <c r="G198" t="s">
        <v>65</v>
      </c>
      <c r="H198">
        <f t="shared" si="8"/>
        <v>579</v>
      </c>
      <c r="I198" s="29" t="s">
        <v>67</v>
      </c>
      <c r="J198" t="s">
        <v>66</v>
      </c>
      <c r="K198" t="s">
        <v>65</v>
      </c>
      <c r="L198">
        <f t="shared" si="9"/>
        <v>580</v>
      </c>
      <c r="M198" t="s">
        <v>63</v>
      </c>
      <c r="N198" t="s">
        <v>64</v>
      </c>
      <c r="O198" t="str">
        <f t="shared" si="7"/>
        <v>SI(Plan!H$579=$A2;Plan!H$580)+</v>
      </c>
    </row>
    <row r="199" spans="5:15" x14ac:dyDescent="0.25">
      <c r="E199" t="s">
        <v>62</v>
      </c>
      <c r="F199" t="s">
        <v>66</v>
      </c>
      <c r="G199" t="s">
        <v>65</v>
      </c>
      <c r="H199">
        <f t="shared" si="8"/>
        <v>582</v>
      </c>
      <c r="I199" s="29" t="s">
        <v>67</v>
      </c>
      <c r="J199" t="s">
        <v>66</v>
      </c>
      <c r="K199" t="s">
        <v>65</v>
      </c>
      <c r="L199">
        <f t="shared" si="9"/>
        <v>583</v>
      </c>
      <c r="M199" t="s">
        <v>63</v>
      </c>
      <c r="N199" t="s">
        <v>64</v>
      </c>
      <c r="O199" t="str">
        <f t="shared" si="7"/>
        <v>SI(Plan!H$582=$A2;Plan!H$583)+</v>
      </c>
    </row>
    <row r="200" spans="5:15" x14ac:dyDescent="0.25">
      <c r="E200" t="s">
        <v>62</v>
      </c>
      <c r="F200" t="s">
        <v>66</v>
      </c>
      <c r="G200" t="s">
        <v>65</v>
      </c>
      <c r="H200">
        <f t="shared" si="8"/>
        <v>585</v>
      </c>
      <c r="I200" s="29" t="s">
        <v>67</v>
      </c>
      <c r="J200" t="s">
        <v>66</v>
      </c>
      <c r="K200" t="s">
        <v>65</v>
      </c>
      <c r="L200">
        <f t="shared" si="9"/>
        <v>586</v>
      </c>
      <c r="M200" t="s">
        <v>63</v>
      </c>
      <c r="N200" t="s">
        <v>64</v>
      </c>
      <c r="O200" t="str">
        <f t="shared" si="7"/>
        <v>SI(Plan!H$585=$A2;Plan!H$586)+</v>
      </c>
    </row>
    <row r="201" spans="5:15" x14ac:dyDescent="0.25">
      <c r="E201" t="s">
        <v>62</v>
      </c>
      <c r="F201" t="s">
        <v>66</v>
      </c>
      <c r="G201" t="s">
        <v>65</v>
      </c>
      <c r="H201">
        <f t="shared" si="8"/>
        <v>588</v>
      </c>
      <c r="I201" s="29" t="s">
        <v>67</v>
      </c>
      <c r="J201" t="s">
        <v>66</v>
      </c>
      <c r="K201" t="s">
        <v>65</v>
      </c>
      <c r="L201">
        <f t="shared" si="9"/>
        <v>589</v>
      </c>
      <c r="M201" t="s">
        <v>63</v>
      </c>
      <c r="N201" t="s">
        <v>64</v>
      </c>
      <c r="O201" t="str">
        <f t="shared" si="7"/>
        <v>SI(Plan!H$588=$A2;Plan!H$589)+</v>
      </c>
    </row>
    <row r="202" spans="5:15" x14ac:dyDescent="0.25">
      <c r="E202" t="s">
        <v>62</v>
      </c>
      <c r="F202" t="s">
        <v>66</v>
      </c>
      <c r="G202" t="s">
        <v>65</v>
      </c>
      <c r="H202">
        <f t="shared" si="8"/>
        <v>591</v>
      </c>
      <c r="I202" s="29" t="s">
        <v>67</v>
      </c>
      <c r="J202" t="s">
        <v>66</v>
      </c>
      <c r="K202" t="s">
        <v>65</v>
      </c>
      <c r="L202">
        <f t="shared" si="9"/>
        <v>592</v>
      </c>
      <c r="M202" t="s">
        <v>63</v>
      </c>
      <c r="N202" t="s">
        <v>64</v>
      </c>
      <c r="O202" t="str">
        <f t="shared" si="7"/>
        <v>SI(Plan!H$591=$A2;Plan!H$592)+</v>
      </c>
    </row>
    <row r="203" spans="5:15" x14ac:dyDescent="0.25">
      <c r="E203" t="s">
        <v>62</v>
      </c>
      <c r="F203" t="s">
        <v>66</v>
      </c>
      <c r="G203" t="s">
        <v>65</v>
      </c>
      <c r="H203">
        <f t="shared" si="8"/>
        <v>594</v>
      </c>
      <c r="I203" s="29" t="s">
        <v>67</v>
      </c>
      <c r="J203" t="s">
        <v>66</v>
      </c>
      <c r="K203" t="s">
        <v>65</v>
      </c>
      <c r="L203">
        <f t="shared" si="9"/>
        <v>595</v>
      </c>
      <c r="M203" t="s">
        <v>63</v>
      </c>
      <c r="N203" t="s">
        <v>64</v>
      </c>
      <c r="O203" t="str">
        <f t="shared" si="7"/>
        <v>SI(Plan!H$594=$A2;Plan!H$595)+</v>
      </c>
    </row>
    <row r="204" spans="5:15" x14ac:dyDescent="0.25">
      <c r="E204" t="s">
        <v>62</v>
      </c>
      <c r="F204" t="s">
        <v>66</v>
      </c>
      <c r="G204" t="s">
        <v>65</v>
      </c>
      <c r="H204">
        <f t="shared" si="8"/>
        <v>597</v>
      </c>
      <c r="I204" s="29" t="s">
        <v>67</v>
      </c>
      <c r="J204" t="s">
        <v>66</v>
      </c>
      <c r="K204" t="s">
        <v>65</v>
      </c>
      <c r="L204">
        <f t="shared" si="9"/>
        <v>598</v>
      </c>
      <c r="M204" t="s">
        <v>63</v>
      </c>
      <c r="N204" t="s">
        <v>64</v>
      </c>
      <c r="O204" t="str">
        <f t="shared" si="7"/>
        <v>SI(Plan!H$597=$A2;Plan!H$598)+</v>
      </c>
    </row>
    <row r="205" spans="5:15" x14ac:dyDescent="0.25">
      <c r="E205" t="s">
        <v>62</v>
      </c>
      <c r="F205" t="s">
        <v>66</v>
      </c>
      <c r="G205" t="s">
        <v>65</v>
      </c>
      <c r="H205">
        <f t="shared" si="8"/>
        <v>600</v>
      </c>
      <c r="I205" s="29" t="s">
        <v>67</v>
      </c>
      <c r="J205" t="s">
        <v>66</v>
      </c>
      <c r="K205" t="s">
        <v>65</v>
      </c>
      <c r="L205">
        <f t="shared" si="9"/>
        <v>601</v>
      </c>
      <c r="M205" t="s">
        <v>63</v>
      </c>
      <c r="N205" t="s">
        <v>64</v>
      </c>
      <c r="O205" t="str">
        <f t="shared" si="7"/>
        <v>SI(Plan!H$600=$A2;Plan!H$601)+</v>
      </c>
    </row>
    <row r="206" spans="5:15" x14ac:dyDescent="0.25">
      <c r="E206" t="s">
        <v>62</v>
      </c>
      <c r="F206" t="s">
        <v>66</v>
      </c>
      <c r="G206" t="s">
        <v>65</v>
      </c>
      <c r="H206">
        <f t="shared" si="8"/>
        <v>603</v>
      </c>
      <c r="I206" s="29" t="s">
        <v>67</v>
      </c>
      <c r="J206" t="s">
        <v>66</v>
      </c>
      <c r="K206" t="s">
        <v>65</v>
      </c>
      <c r="L206">
        <f t="shared" si="9"/>
        <v>604</v>
      </c>
      <c r="M206" t="s">
        <v>63</v>
      </c>
      <c r="N206" t="s">
        <v>64</v>
      </c>
      <c r="O206" t="str">
        <f t="shared" si="7"/>
        <v>SI(Plan!H$603=$A2;Plan!H$604)+</v>
      </c>
    </row>
    <row r="207" spans="5:15" x14ac:dyDescent="0.25">
      <c r="E207" t="s">
        <v>62</v>
      </c>
      <c r="F207" t="s">
        <v>66</v>
      </c>
      <c r="G207" t="s">
        <v>65</v>
      </c>
      <c r="H207">
        <f t="shared" si="8"/>
        <v>606</v>
      </c>
      <c r="I207" s="29" t="s">
        <v>67</v>
      </c>
      <c r="J207" t="s">
        <v>66</v>
      </c>
      <c r="K207" t="s">
        <v>65</v>
      </c>
      <c r="L207">
        <f t="shared" si="9"/>
        <v>607</v>
      </c>
      <c r="M207" t="s">
        <v>63</v>
      </c>
      <c r="N207" t="s">
        <v>64</v>
      </c>
      <c r="O207" t="str">
        <f t="shared" si="7"/>
        <v>SI(Plan!H$606=$A2;Plan!H$607)+</v>
      </c>
    </row>
    <row r="208" spans="5:15" x14ac:dyDescent="0.25">
      <c r="E208" t="s">
        <v>62</v>
      </c>
      <c r="F208" t="s">
        <v>66</v>
      </c>
      <c r="G208" t="s">
        <v>65</v>
      </c>
      <c r="H208">
        <f t="shared" si="8"/>
        <v>609</v>
      </c>
      <c r="I208" s="29" t="s">
        <v>67</v>
      </c>
      <c r="J208" t="s">
        <v>66</v>
      </c>
      <c r="K208" t="s">
        <v>65</v>
      </c>
      <c r="L208">
        <f t="shared" si="9"/>
        <v>610</v>
      </c>
      <c r="M208" t="s">
        <v>63</v>
      </c>
      <c r="N208" t="s">
        <v>64</v>
      </c>
      <c r="O208" t="str">
        <f t="shared" si="7"/>
        <v>SI(Plan!H$609=$A2;Plan!H$610)+</v>
      </c>
    </row>
    <row r="209" spans="5:15" x14ac:dyDescent="0.25">
      <c r="E209" t="s">
        <v>62</v>
      </c>
      <c r="F209" t="s">
        <v>66</v>
      </c>
      <c r="G209" t="s">
        <v>65</v>
      </c>
      <c r="H209">
        <f t="shared" si="8"/>
        <v>612</v>
      </c>
      <c r="I209" s="29" t="s">
        <v>67</v>
      </c>
      <c r="J209" t="s">
        <v>66</v>
      </c>
      <c r="K209" t="s">
        <v>65</v>
      </c>
      <c r="L209">
        <f t="shared" si="9"/>
        <v>613</v>
      </c>
      <c r="M209" t="s">
        <v>63</v>
      </c>
      <c r="N209" t="s">
        <v>64</v>
      </c>
      <c r="O209" t="str">
        <f t="shared" si="7"/>
        <v>SI(Plan!H$612=$A2;Plan!H$613)+</v>
      </c>
    </row>
    <row r="210" spans="5:15" x14ac:dyDescent="0.25">
      <c r="E210" t="s">
        <v>62</v>
      </c>
      <c r="F210" t="s">
        <v>66</v>
      </c>
      <c r="G210" t="s">
        <v>65</v>
      </c>
      <c r="H210">
        <f t="shared" si="8"/>
        <v>615</v>
      </c>
      <c r="I210" s="29" t="s">
        <v>67</v>
      </c>
      <c r="J210" t="s">
        <v>66</v>
      </c>
      <c r="K210" t="s">
        <v>65</v>
      </c>
      <c r="L210">
        <f t="shared" si="9"/>
        <v>616</v>
      </c>
      <c r="M210" t="s">
        <v>63</v>
      </c>
      <c r="N210" t="s">
        <v>64</v>
      </c>
      <c r="O210" t="str">
        <f t="shared" si="7"/>
        <v>SI(Plan!H$615=$A2;Plan!H$616)+</v>
      </c>
    </row>
    <row r="211" spans="5:15" x14ac:dyDescent="0.25">
      <c r="E211" t="s">
        <v>62</v>
      </c>
      <c r="F211" t="s">
        <v>66</v>
      </c>
      <c r="G211" t="s">
        <v>65</v>
      </c>
      <c r="H211">
        <f t="shared" si="8"/>
        <v>618</v>
      </c>
      <c r="I211" s="29" t="s">
        <v>67</v>
      </c>
      <c r="J211" t="s">
        <v>66</v>
      </c>
      <c r="K211" t="s">
        <v>65</v>
      </c>
      <c r="L211">
        <f t="shared" si="9"/>
        <v>619</v>
      </c>
      <c r="M211" t="s">
        <v>63</v>
      </c>
      <c r="N211" t="s">
        <v>64</v>
      </c>
      <c r="O211" t="str">
        <f t="shared" si="7"/>
        <v>SI(Plan!H$618=$A2;Plan!H$619)+</v>
      </c>
    </row>
    <row r="212" spans="5:15" x14ac:dyDescent="0.25">
      <c r="E212" t="s">
        <v>62</v>
      </c>
      <c r="F212" t="s">
        <v>66</v>
      </c>
      <c r="G212" t="s">
        <v>65</v>
      </c>
      <c r="H212">
        <f t="shared" si="8"/>
        <v>621</v>
      </c>
      <c r="I212" s="29" t="s">
        <v>67</v>
      </c>
      <c r="J212" t="s">
        <v>66</v>
      </c>
      <c r="K212" t="s">
        <v>65</v>
      </c>
      <c r="L212">
        <f t="shared" si="9"/>
        <v>622</v>
      </c>
      <c r="M212" t="s">
        <v>63</v>
      </c>
      <c r="N212" t="s">
        <v>64</v>
      </c>
      <c r="O212" t="str">
        <f t="shared" si="7"/>
        <v>SI(Plan!H$621=$A2;Plan!H$622)+</v>
      </c>
    </row>
    <row r="213" spans="5:15" x14ac:dyDescent="0.25">
      <c r="E213" t="s">
        <v>62</v>
      </c>
      <c r="F213" t="s">
        <v>66</v>
      </c>
      <c r="G213" t="s">
        <v>65</v>
      </c>
      <c r="H213">
        <f t="shared" si="8"/>
        <v>624</v>
      </c>
      <c r="I213" s="29" t="s">
        <v>67</v>
      </c>
      <c r="J213" t="s">
        <v>66</v>
      </c>
      <c r="K213" t="s">
        <v>65</v>
      </c>
      <c r="L213">
        <f t="shared" si="9"/>
        <v>625</v>
      </c>
      <c r="M213" t="s">
        <v>63</v>
      </c>
      <c r="N213" t="s">
        <v>64</v>
      </c>
      <c r="O213" t="str">
        <f t="shared" si="7"/>
        <v>SI(Plan!H$624=$A2;Plan!H$625)+</v>
      </c>
    </row>
    <row r="214" spans="5:15" x14ac:dyDescent="0.25">
      <c r="E214" t="s">
        <v>62</v>
      </c>
      <c r="F214" t="s">
        <v>66</v>
      </c>
      <c r="G214" t="s">
        <v>65</v>
      </c>
      <c r="H214">
        <f t="shared" si="8"/>
        <v>627</v>
      </c>
      <c r="I214" s="29" t="s">
        <v>67</v>
      </c>
      <c r="J214" t="s">
        <v>66</v>
      </c>
      <c r="K214" t="s">
        <v>65</v>
      </c>
      <c r="L214">
        <f t="shared" si="9"/>
        <v>628</v>
      </c>
      <c r="M214" t="s">
        <v>63</v>
      </c>
      <c r="N214" t="s">
        <v>64</v>
      </c>
      <c r="O214" t="str">
        <f t="shared" si="7"/>
        <v>SI(Plan!H$627=$A2;Plan!H$628)+</v>
      </c>
    </row>
    <row r="215" spans="5:15" x14ac:dyDescent="0.25">
      <c r="E215" t="s">
        <v>62</v>
      </c>
      <c r="F215" t="s">
        <v>66</v>
      </c>
      <c r="G215" t="s">
        <v>65</v>
      </c>
      <c r="H215">
        <f t="shared" si="8"/>
        <v>630</v>
      </c>
      <c r="I215" s="29" t="s">
        <v>67</v>
      </c>
      <c r="J215" t="s">
        <v>66</v>
      </c>
      <c r="K215" t="s">
        <v>65</v>
      </c>
      <c r="L215">
        <f t="shared" si="9"/>
        <v>631</v>
      </c>
      <c r="M215" t="s">
        <v>63</v>
      </c>
      <c r="N215" t="s">
        <v>64</v>
      </c>
      <c r="O215" t="str">
        <f>_xlfn.CONCAT(E215:N215)</f>
        <v>SI(Plan!H$630=$A2;Plan!H$631)+</v>
      </c>
    </row>
    <row r="216" spans="5:15" x14ac:dyDescent="0.25">
      <c r="E216" t="s">
        <v>62</v>
      </c>
      <c r="F216" t="s">
        <v>66</v>
      </c>
      <c r="G216" t="s">
        <v>65</v>
      </c>
      <c r="H216">
        <f>H215+3</f>
        <v>633</v>
      </c>
      <c r="I216" s="29" t="s">
        <v>67</v>
      </c>
      <c r="J216" t="s">
        <v>66</v>
      </c>
      <c r="K216" t="s">
        <v>65</v>
      </c>
      <c r="L216">
        <f>L215+3</f>
        <v>634</v>
      </c>
      <c r="M216" t="s">
        <v>63</v>
      </c>
      <c r="N216" t="s">
        <v>64</v>
      </c>
      <c r="O216" t="str">
        <f>_xlfn.CONCAT(E216:N216)</f>
        <v>SI(Plan!H$633=$A2;Plan!H$634)+</v>
      </c>
    </row>
    <row r="218" spans="5:15" x14ac:dyDescent="0.25">
      <c r="O218" t="str">
        <f>_xlfn.CONCAT(O7:O216)</f>
        <v>SI(Plan!H$6=$A2;Plan!H$7)+SI(Plan!H$9=$A2;Plan!H$10)+SI(Plan!H$12=$A2;Plan!H$13)+SI(Plan!H$15=$A2;Plan!H$16)+SI(Plan!H$18=$A2;Plan!H$19)+SI(Plan!H$21=$A2;Plan!H$22)+SI(Plan!H$24=$A2;Plan!H$25)+SI(Plan!H$27=$A2;Plan!H$28)+SI(Plan!H$30=$A2;Plan!H$31)+SI(Plan!H$33=$A2;Plan!H$34)+SI(Plan!H$36=$A2;Plan!H$37)+SI(Plan!H$39=$A2;Plan!H$40)+SI(Plan!H$42=$A2;Plan!H$43)+SI(Plan!H$45=$A2;Plan!H$46)+SI(Plan!H$48=$A2;Plan!H$49)+SI(Plan!H$51=$A2;Plan!H$52)+SI(Plan!H$54=$A2;Plan!H$55)+SI(Plan!H$57=$A2;Plan!H$58)+SI(Plan!H$60=$A2;Plan!H$61)+SI(Plan!H$63=$A2;Plan!H$64)+SI(Plan!H$66=$A2;Plan!H$67)+SI(Plan!H$69=$A2;Plan!H$70)+SI(Plan!H$72=$A2;Plan!H$73)+SI(Plan!H$75=$A2;Plan!H$76)+SI(Plan!H$78=$A2;Plan!H$79)+SI(Plan!H$81=$A2;Plan!H$82)+SI(Plan!H$84=$A2;Plan!H$85)+SI(Plan!H$87=$A2;Plan!H$88)+SI(Plan!H$90=$A2;Plan!H$91)+SI(Plan!H$93=$A2;Plan!H$94)+SI(Plan!H$96=$A2;Plan!H$97)+SI(Plan!H$99=$A2;Plan!H$100)+SI(Plan!H$102=$A2;Plan!H$103)+SI(Plan!H$105=$A2;Plan!H$106)+SI(Plan!H$108=$A2;Plan!H$109)+SI(Plan!H$111=$A2;Plan!H$112)+SI(Plan!H$114=$A2;Plan!H$115)+SI(Plan!H$117=$A2;Plan!H$118)+SI(Plan!H$120=$A2;Plan!H$121)+SI(Plan!H$123=$A2;Plan!H$124)+SI(Plan!H$126=$A2;Plan!H$127)+SI(Plan!H$129=$A2;Plan!H$130)+SI(Plan!H$132=$A2;Plan!H$133)+SI(Plan!H$135=$A2;Plan!H$136)+SI(Plan!H$138=$A2;Plan!H$139)+SI(Plan!H$141=$A2;Plan!H$142)+SI(Plan!H$144=$A2;Plan!H$145)+SI(Plan!H$147=$A2;Plan!H$148)+SI(Plan!H$150=$A2;Plan!H$151)+SI(Plan!H$153=$A2;Plan!H$154)+SI(Plan!H$156=$A2;Plan!H$157)+SI(Plan!H$159=$A2;Plan!H$160)+SI(Plan!H$162=$A2;Plan!H$163)+SI(Plan!H$165=$A2;Plan!H$166)+SI(Plan!H$168=$A2;Plan!H$169)+SI(Plan!H$171=$A2;Plan!H$172)+SI(Plan!H$174=$A2;Plan!H$175)+SI(Plan!H$177=$A2;Plan!H$178)+SI(Plan!H$180=$A2;Plan!H$181)+SI(Plan!H$183=$A2;Plan!H$184)+SI(Plan!H$186=$A2;Plan!H$187)+SI(Plan!H$189=$A2;Plan!H$190)+SI(Plan!H$192=$A2;Plan!H$193)+SI(Plan!H$195=$A2;Plan!H$196)+SI(Plan!H$198=$A2;Plan!H$199)+SI(Plan!H$201=$A2;Plan!H$202)+SI(Plan!H$204=$A2;Plan!H$205)+SI(Plan!H$207=$A2;Plan!H$208)+SI(Plan!H$210=$A2;Plan!H$211)+SI(Plan!H$213=$A2;Plan!H$214)+SI(Plan!H$216=$A2;Plan!H$217)+SI(Plan!H$219=$A2;Plan!H$220)+SI(Plan!H$222=$A2;Plan!H$223)+SI(Plan!H$225=$A2;Plan!H$226)+SI(Plan!H$228=$A2;Plan!H$229)+SI(Plan!H$231=$A2;Plan!H$232)+SI(Plan!H$234=$A2;Plan!H$235)+SI(Plan!H$237=$A2;Plan!H$238)+SI(Plan!H$240=$A2;Plan!H$241)+SI(Plan!H$243=$A2;Plan!H$244)+SI(Plan!H$246=$A2;Plan!H$247)+SI(Plan!H$249=$A2;Plan!H$250)+SI(Plan!H$252=$A2;Plan!H$253)+SI(Plan!H$255=$A2;Plan!H$256)+SI(Plan!H$258=$A2;Plan!H$259)+SI(Plan!H$261=$A2;Plan!H$262)+SI(Plan!H$264=$A2;Plan!H$265)+SI(Plan!H$267=$A2;Plan!H$268)+SI(Plan!H$270=$A2;Plan!H$271)+SI(Plan!H$273=$A2;Plan!H$274)+SI(Plan!H$276=$A2;Plan!H$277)+SI(Plan!H$279=$A2;Plan!H$280)+SI(Plan!H$282=$A2;Plan!H$283)+SI(Plan!H$285=$A2;Plan!H$286)+SI(Plan!H$288=$A2;Plan!H$289)+SI(Plan!H$291=$A2;Plan!H$292)+SI(Plan!H$294=$A2;Plan!H$295)+SI(Plan!H$297=$A2;Plan!H$298)+SI(Plan!H$300=$A2;Plan!H$301)+SI(Plan!H$303=$A2;Plan!H$304)+SI(Plan!H$306=$A2;Plan!H$307)+SI(Plan!H$309=$A2;Plan!H$310)+SI(Plan!H$312=$A2;Plan!H$313)+SI(Plan!H$315=$A2;Plan!H$316)+SI(Plan!H$318=$A2;Plan!H$319)+SI(Plan!H$321=$A2;Plan!H$322)+SI(Plan!H$324=$A2;Plan!H$325)+SI(Plan!H$327=$A2;Plan!H$328)+SI(Plan!H$330=$A2;Plan!H$331)+SI(Plan!H$333=$A2;Plan!H$334)+SI(Plan!H$336=$A2;Plan!H$337)+SI(Plan!H$339=$A2;Plan!H$340)+SI(Plan!H$342=$A2;Plan!H$343)+SI(Plan!H$345=$A2;Plan!H$346)+SI(Plan!H$348=$A2;Plan!H$349)+SI(Plan!H$351=$A2;Plan!H$352)+SI(Plan!H$354=$A2;Plan!H$355)+SI(Plan!H$357=$A2;Plan!H$358)+SI(Plan!H$360=$A2;Plan!H$361)+SI(Plan!H$363=$A2;Plan!H$364)+SI(Plan!H$366=$A2;Plan!H$367)+SI(Plan!H$369=$A2;Plan!H$370)+SI(Plan!H$372=$A2;Plan!H$373)+SI(Plan!H$375=$A2;Plan!H$376)+SI(Plan!H$378=$A2;Plan!H$379)+SI(Plan!H$381=$A2;Plan!H$382)+SI(Plan!H$384=$A2;Plan!H$385)+SI(Plan!H$387=$A2;Plan!H$388)+SI(Plan!H$390=$A2;Plan!H$391)+SI(Plan!H$393=$A2;Plan!H$394)+SI(Plan!H$396=$A2;Plan!H$397)+SI(Plan!H$399=$A2;Plan!H$400)+SI(Plan!H$402=$A2;Plan!H$403)+SI(Plan!H$405=$A2;Plan!H$406)+SI(Plan!H$408=$A2;Plan!H$409)+SI(Plan!H$411=$A2;Plan!H$412)+SI(Plan!H$414=$A2;Plan!H$415)+SI(Plan!H$417=$A2;Plan!H$418)+SI(Plan!H$420=$A2;Plan!H$421)+SI(Plan!H$423=$A2;Plan!H$424)+SI(Plan!H$426=$A2;Plan!H$427)+SI(Plan!H$429=$A2;Plan!H$430)+SI(Plan!H$432=$A2;Plan!H$433)+SI(Plan!H$435=$A2;Plan!H$436)+SI(Plan!H$438=$A2;Plan!H$439)+SI(Plan!H$441=$A2;Plan!H$442)+SI(Plan!H$444=$A2;Plan!H$445)+SI(Plan!H$447=$A2;Plan!H$448)+SI(Plan!H$450=$A2;Plan!H$451)+SI(Plan!H$453=$A2;Plan!H$454)+SI(Plan!H$456=$A2;Plan!H$457)+SI(Plan!H$459=$A2;Plan!H$460)+SI(Plan!H$462=$A2;Plan!H$463)+SI(Plan!H$465=$A2;Plan!H$466)+SI(Plan!H$468=$A2;Plan!H$469)+SI(Plan!H$471=$A2;Plan!H$472)+SI(Plan!H$474=$A2;Plan!H$475)+SI(Plan!H$477=$A2;Plan!H$478)+SI(Plan!H$480=$A2;Plan!H$481)+SI(Plan!H$483=$A2;Plan!H$484)+SI(Plan!H$486=$A2;Plan!H$487)+SI(Plan!H$489=$A2;Plan!H$490)+SI(Plan!H$492=$A2;Plan!H$493)+SI(Plan!H$495=$A2;Plan!H$496)+SI(Plan!H$498=$A2;Plan!H$499)+SI(Plan!H$501=$A2;Plan!H$502)+SI(Plan!H$504=$A2;Plan!H$505)+SI(Plan!H$507=$A2;Plan!H$508)+SI(Plan!H$510=$A2;Plan!H$511)+SI(Plan!H$513=$A2;Plan!H$514)+SI(Plan!H$516=$A2;Plan!H$517)+SI(Plan!H$519=$A2;Plan!H$520)+SI(Plan!H$522=$A2;Plan!H$523)+SI(Plan!H$525=$A2;Plan!H$526)+SI(Plan!H$528=$A2;Plan!H$529)+SI(Plan!H$531=$A2;Plan!H$532)+SI(Plan!H$534=$A2;Plan!H$535)+SI(Plan!H$537=$A2;Plan!H$538)+SI(Plan!H$540=$A2;Plan!H$541)+SI(Plan!H$543=$A2;Plan!H$544)+SI(Plan!H$546=$A2;Plan!H$547)+SI(Plan!H$549=$A2;Plan!H$550)+SI(Plan!H$552=$A2;Plan!H$553)+SI(Plan!H$555=$A2;Plan!H$556)+SI(Plan!H$558=$A2;Plan!H$559)+SI(Plan!H$561=$A2;Plan!H$562)+SI(Plan!H$564=$A2;Plan!H$565)+SI(Plan!H$567=$A2;Plan!H$568)+SI(Plan!H$570=$A2;Plan!H$571)+SI(Plan!H$573=$A2;Plan!H$574)+SI(Plan!H$576=$A2;Plan!H$577)+SI(Plan!H$579=$A2;Plan!H$580)+SI(Plan!H$582=$A2;Plan!H$583)+SI(Plan!H$585=$A2;Plan!H$586)+SI(Plan!H$588=$A2;Plan!H$589)+SI(Plan!H$591=$A2;Plan!H$592)+SI(Plan!H$594=$A2;Plan!H$595)+SI(Plan!H$597=$A2;Plan!H$598)+SI(Plan!H$600=$A2;Plan!H$601)+SI(Plan!H$603=$A2;Plan!H$604)+SI(Plan!H$606=$A2;Plan!H$607)+SI(Plan!H$609=$A2;Plan!H$610)+SI(Plan!H$612=$A2;Plan!H$613)+SI(Plan!H$615=$A2;Plan!H$616)+SI(Plan!H$618=$A2;Plan!H$619)+SI(Plan!H$621=$A2;Plan!H$622)+SI(Plan!H$624=$A2;Plan!H$625)+SI(Plan!H$627=$A2;Plan!H$628)+SI(Plan!H$630=$A2;Plan!H$631)+SI(Plan!H$633=$A2;Plan!H$634)+</v>
      </c>
    </row>
    <row r="221" spans="5:15" x14ac:dyDescent="0.25">
      <c r="O221" t="s">
        <v>68</v>
      </c>
    </row>
  </sheetData>
  <sheetProtection sheet="1" selectLockedCells="1"/>
  <sortState xmlns:xlrd2="http://schemas.microsoft.com/office/spreadsheetml/2017/richdata2" ref="B2:B13">
    <sortCondition ref="B2"/>
  </sortState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45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26" sqref="E26"/>
    </sheetView>
  </sheetViews>
  <sheetFormatPr baseColWidth="10" defaultColWidth="11" defaultRowHeight="15.75" x14ac:dyDescent="0.25"/>
  <cols>
    <col min="1" max="1" width="31.125" style="25" bestFit="1" customWidth="1"/>
    <col min="2" max="2" width="11" style="1" customWidth="1"/>
    <col min="3" max="16384" width="11" style="1"/>
  </cols>
  <sheetData>
    <row r="1" spans="1:14" ht="79.5" thickBot="1" x14ac:dyDescent="0.3">
      <c r="A1" s="60"/>
      <c r="B1" s="6" t="s">
        <v>70</v>
      </c>
      <c r="C1" s="6" t="s">
        <v>71</v>
      </c>
      <c r="D1" s="6" t="s">
        <v>5</v>
      </c>
      <c r="E1" s="6" t="s">
        <v>72</v>
      </c>
      <c r="F1" s="6" t="s">
        <v>76</v>
      </c>
      <c r="G1" s="6" t="s">
        <v>73</v>
      </c>
      <c r="H1" s="6" t="s">
        <v>74</v>
      </c>
      <c r="I1" s="6" t="s">
        <v>9</v>
      </c>
      <c r="J1" s="6" t="s">
        <v>10</v>
      </c>
      <c r="K1" s="6" t="s">
        <v>77</v>
      </c>
      <c r="L1" s="6" t="s">
        <v>75</v>
      </c>
      <c r="M1" s="77" t="s">
        <v>96</v>
      </c>
    </row>
    <row r="2" spans="1:14" x14ac:dyDescent="0.25">
      <c r="A2" s="19" t="s">
        <v>11</v>
      </c>
      <c r="B2" s="7">
        <v>2.295918367346939</v>
      </c>
      <c r="C2" s="7">
        <v>11.471428571428573</v>
      </c>
      <c r="D2" s="7">
        <v>0.25</v>
      </c>
      <c r="E2" s="7">
        <v>7.666666666666667</v>
      </c>
      <c r="F2" s="7">
        <v>0</v>
      </c>
      <c r="G2" s="7">
        <v>20</v>
      </c>
      <c r="H2" s="7">
        <v>13.140845070422536</v>
      </c>
      <c r="I2" s="7">
        <v>2.6666666666666665</v>
      </c>
      <c r="J2" s="7">
        <v>0</v>
      </c>
      <c r="K2" s="7">
        <v>0.75</v>
      </c>
      <c r="L2" s="7">
        <v>2.3846153846153846</v>
      </c>
    </row>
    <row r="3" spans="1:14" ht="16.5" thickBot="1" x14ac:dyDescent="0.3">
      <c r="A3" s="20" t="s">
        <v>12</v>
      </c>
      <c r="B3" s="8">
        <v>0</v>
      </c>
      <c r="C3" s="8">
        <v>0.6428571428571429</v>
      </c>
      <c r="D3" s="8">
        <v>0</v>
      </c>
      <c r="E3" s="8">
        <v>0</v>
      </c>
      <c r="F3" s="8">
        <v>0</v>
      </c>
      <c r="G3" s="8">
        <v>0</v>
      </c>
      <c r="H3" s="8">
        <v>0</v>
      </c>
      <c r="I3" s="8">
        <v>3.0666666666666664</v>
      </c>
      <c r="J3" s="8">
        <v>5.6944444444444438</v>
      </c>
      <c r="K3" s="8">
        <v>0</v>
      </c>
      <c r="L3" s="8">
        <v>0</v>
      </c>
    </row>
    <row r="4" spans="1:14" x14ac:dyDescent="0.25">
      <c r="A4" s="21" t="s">
        <v>57</v>
      </c>
      <c r="B4" s="7">
        <v>1.9142857142857141</v>
      </c>
      <c r="C4" s="7">
        <v>6.4357142857142859</v>
      </c>
      <c r="D4" s="26">
        <v>2.5000000000000001E-2</v>
      </c>
      <c r="E4" s="7">
        <v>12.546666666666667</v>
      </c>
      <c r="F4" s="7">
        <v>1.7130000000000001</v>
      </c>
      <c r="G4" s="7">
        <v>9.7513043478260872</v>
      </c>
      <c r="H4" s="7">
        <v>10.253521126760562</v>
      </c>
      <c r="I4" s="7">
        <v>1.0893333333333333</v>
      </c>
      <c r="J4" s="7">
        <v>0.29444444444444445</v>
      </c>
      <c r="K4" s="7">
        <v>0.55000000000000004</v>
      </c>
      <c r="L4" s="7">
        <v>6.4246153846153851</v>
      </c>
    </row>
    <row r="5" spans="1:14" x14ac:dyDescent="0.25">
      <c r="A5" s="22" t="s">
        <v>13</v>
      </c>
      <c r="B5" s="84">
        <v>4</v>
      </c>
      <c r="C5" s="84">
        <v>5.5</v>
      </c>
      <c r="D5" s="9">
        <v>0.05</v>
      </c>
      <c r="E5" s="84">
        <v>8</v>
      </c>
      <c r="F5" s="86">
        <v>0.1</v>
      </c>
      <c r="G5" s="84">
        <v>14</v>
      </c>
      <c r="H5" s="84">
        <v>4.5</v>
      </c>
      <c r="I5" s="84">
        <v>3</v>
      </c>
      <c r="J5" s="86">
        <v>0</v>
      </c>
      <c r="K5" s="9">
        <v>0.4</v>
      </c>
      <c r="L5" s="84">
        <v>7</v>
      </c>
      <c r="N5" s="85">
        <f>B5+C5+E5+G5+H5+I5+J5+L5</f>
        <v>46</v>
      </c>
    </row>
    <row r="6" spans="1:14" x14ac:dyDescent="0.25">
      <c r="A6" s="22" t="s">
        <v>14</v>
      </c>
      <c r="B6" s="84">
        <v>4</v>
      </c>
      <c r="C6" s="84">
        <v>5.5</v>
      </c>
      <c r="D6" s="10">
        <v>0.05</v>
      </c>
      <c r="E6" s="84">
        <v>8</v>
      </c>
      <c r="F6" s="84">
        <v>0.1</v>
      </c>
      <c r="G6" s="84">
        <v>14</v>
      </c>
      <c r="H6" s="84">
        <v>4.5</v>
      </c>
      <c r="I6" s="84">
        <v>3</v>
      </c>
      <c r="J6" s="10">
        <v>0</v>
      </c>
      <c r="K6" s="10">
        <v>0.6</v>
      </c>
      <c r="L6" s="84">
        <v>7</v>
      </c>
      <c r="N6" s="85">
        <f>B6+C6+E6+G6+H6+I6+J6+L6</f>
        <v>46</v>
      </c>
    </row>
    <row r="7" spans="1:14" x14ac:dyDescent="0.25">
      <c r="A7" s="22" t="s">
        <v>15</v>
      </c>
      <c r="B7" s="10">
        <v>2.2775510204081635</v>
      </c>
      <c r="C7" s="10">
        <v>5.7285714285714286</v>
      </c>
      <c r="D7" s="10">
        <v>0.05</v>
      </c>
      <c r="E7" s="10">
        <v>15.024000000000001</v>
      </c>
      <c r="F7" s="10">
        <v>1.63</v>
      </c>
      <c r="G7" s="10">
        <v>15.495652173913046</v>
      </c>
      <c r="H7" s="10">
        <v>9.5211267605633818</v>
      </c>
      <c r="I7" s="10">
        <v>1.4013333333333333</v>
      </c>
      <c r="J7" s="10">
        <v>1.2777777777777779</v>
      </c>
      <c r="K7" s="10">
        <v>0.6</v>
      </c>
      <c r="L7" s="10">
        <v>4.2615384615384615</v>
      </c>
      <c r="N7" s="85"/>
    </row>
    <row r="8" spans="1:14" ht="16.5" thickBot="1" x14ac:dyDescent="0.3">
      <c r="A8" s="23" t="s">
        <v>16</v>
      </c>
      <c r="B8" s="11">
        <v>4.1040816326530614</v>
      </c>
      <c r="C8" s="11">
        <v>4.5</v>
      </c>
      <c r="D8" s="11">
        <v>0.05</v>
      </c>
      <c r="E8" s="11">
        <v>16.88</v>
      </c>
      <c r="F8" s="11">
        <v>0.81199999999999994</v>
      </c>
      <c r="G8" s="11">
        <v>15.2</v>
      </c>
      <c r="H8" s="11">
        <v>4.7323943661971839</v>
      </c>
      <c r="I8" s="11">
        <v>1.3159999999999998</v>
      </c>
      <c r="J8" s="11">
        <v>0.13611111111111113</v>
      </c>
      <c r="K8" s="11">
        <v>0.55000000000000004</v>
      </c>
      <c r="L8" s="11">
        <v>4.5384615384615383</v>
      </c>
      <c r="N8" s="85"/>
    </row>
    <row r="9" spans="1:14" ht="16.5" thickBot="1" x14ac:dyDescent="0.3">
      <c r="A9" s="24" t="s">
        <v>17</v>
      </c>
      <c r="B9" s="12">
        <v>0.51020408163265307</v>
      </c>
      <c r="C9" s="12">
        <v>0</v>
      </c>
      <c r="D9" s="12">
        <v>0</v>
      </c>
      <c r="E9" s="12">
        <v>0</v>
      </c>
      <c r="F9" s="12">
        <v>0.7</v>
      </c>
      <c r="G9" s="12">
        <v>0</v>
      </c>
      <c r="H9" s="12">
        <v>0</v>
      </c>
      <c r="I9" s="12">
        <v>2</v>
      </c>
      <c r="J9" s="12">
        <v>0</v>
      </c>
      <c r="K9" s="12">
        <v>0</v>
      </c>
      <c r="L9" s="12">
        <v>0</v>
      </c>
      <c r="N9" s="85"/>
    </row>
    <row r="10" spans="1:14" x14ac:dyDescent="0.25">
      <c r="A10" s="19" t="s">
        <v>18</v>
      </c>
      <c r="B10" s="78">
        <v>3</v>
      </c>
      <c r="C10" s="78">
        <v>5</v>
      </c>
      <c r="D10" s="7">
        <v>0.28999999999999998</v>
      </c>
      <c r="E10" s="78">
        <v>8.6999999999999993</v>
      </c>
      <c r="F10" s="78">
        <v>0.1</v>
      </c>
      <c r="G10" s="78">
        <v>13</v>
      </c>
      <c r="H10" s="78">
        <v>7</v>
      </c>
      <c r="I10" s="78">
        <v>3</v>
      </c>
      <c r="J10" s="78">
        <v>0</v>
      </c>
      <c r="K10" s="7">
        <v>0</v>
      </c>
      <c r="L10" s="78">
        <v>7</v>
      </c>
      <c r="N10" s="85">
        <f>B10+C10+E10+G10+H10+I10+J10+L10</f>
        <v>46.7</v>
      </c>
    </row>
    <row r="11" spans="1:14" x14ac:dyDescent="0.25">
      <c r="A11" s="22" t="s">
        <v>19</v>
      </c>
      <c r="B11" s="10">
        <v>2.1836734693877551</v>
      </c>
      <c r="C11" s="10">
        <v>5.4842857142857149</v>
      </c>
      <c r="D11" s="10">
        <v>0.05</v>
      </c>
      <c r="E11" s="10">
        <v>10.88</v>
      </c>
      <c r="F11" s="10">
        <v>0.52499999999999991</v>
      </c>
      <c r="G11" s="10">
        <v>9.0695652173913057</v>
      </c>
      <c r="H11" s="10">
        <v>14.67605633802817</v>
      </c>
      <c r="I11" s="10">
        <v>0.92666666666666664</v>
      </c>
      <c r="J11" s="10">
        <v>1.3472222222222223</v>
      </c>
      <c r="K11" s="10">
        <v>0</v>
      </c>
      <c r="L11" s="10">
        <v>1.9692307692307691</v>
      </c>
      <c r="N11" s="85"/>
    </row>
    <row r="12" spans="1:14" ht="16.5" thickBot="1" x14ac:dyDescent="0.3">
      <c r="A12" s="20" t="s">
        <v>20</v>
      </c>
      <c r="B12" s="8">
        <v>0.55102040816326536</v>
      </c>
      <c r="C12" s="8">
        <v>9.0928571428571416</v>
      </c>
      <c r="D12" s="8">
        <v>0.26500000000000001</v>
      </c>
      <c r="E12" s="8">
        <v>15.92</v>
      </c>
      <c r="F12" s="8">
        <v>4.0020000000000007</v>
      </c>
      <c r="G12" s="8">
        <v>12.243478260869566</v>
      </c>
      <c r="H12" s="8">
        <v>20.953521126760567</v>
      </c>
      <c r="I12" s="8">
        <v>5.0266666666666664</v>
      </c>
      <c r="J12" s="8">
        <v>0.8847222222222223</v>
      </c>
      <c r="K12" s="8">
        <v>0</v>
      </c>
      <c r="L12" s="8">
        <v>1.7999999999999998</v>
      </c>
      <c r="N12" s="85"/>
    </row>
    <row r="13" spans="1:14" x14ac:dyDescent="0.25">
      <c r="A13" s="19" t="s">
        <v>21</v>
      </c>
      <c r="B13" s="7">
        <v>0</v>
      </c>
      <c r="C13" s="7">
        <v>1.3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0.22</v>
      </c>
      <c r="J13" s="7">
        <v>0</v>
      </c>
      <c r="K13" s="7">
        <v>0</v>
      </c>
      <c r="L13" s="7">
        <v>0</v>
      </c>
      <c r="N13" s="85"/>
    </row>
    <row r="14" spans="1:14" ht="16.5" thickBot="1" x14ac:dyDescent="0.3">
      <c r="A14" s="20" t="s">
        <v>22</v>
      </c>
      <c r="B14" s="8">
        <v>0.51020408163265307</v>
      </c>
      <c r="C14" s="8">
        <v>5.0642857142857149</v>
      </c>
      <c r="D14" s="8">
        <v>0.05</v>
      </c>
      <c r="E14" s="8">
        <v>10.546666666666667</v>
      </c>
      <c r="F14" s="8">
        <v>0.8899999999999999</v>
      </c>
      <c r="G14" s="8">
        <v>10.63304347826087</v>
      </c>
      <c r="H14" s="8">
        <v>12.619718309859156</v>
      </c>
      <c r="I14" s="8">
        <v>2.3933333333333331</v>
      </c>
      <c r="J14" s="8">
        <v>0.61805555555555558</v>
      </c>
      <c r="K14" s="8">
        <v>0</v>
      </c>
      <c r="L14" s="8">
        <v>0</v>
      </c>
      <c r="N14" s="85"/>
    </row>
    <row r="15" spans="1:14" x14ac:dyDescent="0.25">
      <c r="A15" s="19" t="s">
        <v>23</v>
      </c>
      <c r="B15" s="7">
        <v>1.4489795918367347</v>
      </c>
      <c r="C15" s="7">
        <v>0</v>
      </c>
      <c r="D15" s="7">
        <v>0.06</v>
      </c>
      <c r="E15" s="7">
        <v>0</v>
      </c>
      <c r="F15" s="7">
        <v>0.13</v>
      </c>
      <c r="G15" s="7">
        <v>0</v>
      </c>
      <c r="H15" s="7">
        <v>0</v>
      </c>
      <c r="I15" s="7">
        <v>0.44</v>
      </c>
      <c r="J15" s="7">
        <v>0</v>
      </c>
      <c r="K15" s="7">
        <v>0.16</v>
      </c>
      <c r="L15" s="7">
        <v>0</v>
      </c>
      <c r="N15" s="85"/>
    </row>
    <row r="16" spans="1:14" ht="16.5" thickBot="1" x14ac:dyDescent="0.3">
      <c r="A16" s="20" t="s">
        <v>24</v>
      </c>
      <c r="B16" s="8">
        <v>0</v>
      </c>
      <c r="C16" s="8">
        <v>0</v>
      </c>
      <c r="D16" s="8">
        <v>0.22</v>
      </c>
      <c r="E16" s="8">
        <v>0</v>
      </c>
      <c r="F16" s="8">
        <v>0.22</v>
      </c>
      <c r="G16" s="8">
        <v>0</v>
      </c>
      <c r="H16" s="8">
        <v>0</v>
      </c>
      <c r="I16" s="8">
        <v>0.44</v>
      </c>
      <c r="J16" s="8">
        <v>0</v>
      </c>
      <c r="K16" s="8">
        <v>0.34</v>
      </c>
      <c r="L16" s="8">
        <v>0</v>
      </c>
      <c r="N16" s="85"/>
    </row>
    <row r="17" spans="1:14" x14ac:dyDescent="0.25">
      <c r="A17" s="19" t="s">
        <v>25</v>
      </c>
      <c r="B17" s="78">
        <v>4</v>
      </c>
      <c r="C17" s="78">
        <v>6</v>
      </c>
      <c r="D17" s="7">
        <v>0.06</v>
      </c>
      <c r="E17" s="78">
        <v>12</v>
      </c>
      <c r="F17" s="7">
        <v>0.13</v>
      </c>
      <c r="G17" s="78">
        <v>30</v>
      </c>
      <c r="H17" s="78">
        <v>3</v>
      </c>
      <c r="I17" s="78">
        <v>3</v>
      </c>
      <c r="J17" s="78">
        <v>0</v>
      </c>
      <c r="K17" s="7">
        <v>1.2E-2</v>
      </c>
      <c r="L17" s="78">
        <v>7</v>
      </c>
      <c r="N17" s="85">
        <f>B17+C17+E17+G17+H17+I17+J17+L17</f>
        <v>65</v>
      </c>
    </row>
    <row r="18" spans="1:14" ht="16.5" thickBot="1" x14ac:dyDescent="0.3">
      <c r="A18" s="20" t="s">
        <v>26</v>
      </c>
      <c r="B18" s="81">
        <v>4</v>
      </c>
      <c r="C18" s="81">
        <v>6</v>
      </c>
      <c r="D18" s="8">
        <v>0.06</v>
      </c>
      <c r="E18" s="81">
        <v>10</v>
      </c>
      <c r="F18" s="81">
        <v>0.1</v>
      </c>
      <c r="G18" s="81">
        <v>25</v>
      </c>
      <c r="H18" s="81">
        <v>3</v>
      </c>
      <c r="I18" s="81">
        <v>3</v>
      </c>
      <c r="J18" s="81">
        <v>0</v>
      </c>
      <c r="K18" s="8">
        <v>0.39</v>
      </c>
      <c r="L18" s="81">
        <v>7</v>
      </c>
      <c r="N18" s="85">
        <f>B18+C18+E18+G18+H18+I18+J18+L18</f>
        <v>58</v>
      </c>
    </row>
    <row r="19" spans="1:14" ht="16.5" thickBot="1" x14ac:dyDescent="0.3">
      <c r="A19" s="23" t="s">
        <v>27</v>
      </c>
      <c r="B19" s="76">
        <v>2</v>
      </c>
      <c r="C19" s="76">
        <v>3</v>
      </c>
      <c r="D19" s="13">
        <v>0.06</v>
      </c>
      <c r="E19" s="76">
        <v>7</v>
      </c>
      <c r="F19" s="76">
        <v>0.1</v>
      </c>
      <c r="G19" s="76">
        <v>10</v>
      </c>
      <c r="H19" s="76">
        <v>4.5</v>
      </c>
      <c r="I19" s="76">
        <v>3</v>
      </c>
      <c r="J19" s="76">
        <v>0</v>
      </c>
      <c r="K19" s="13">
        <v>0</v>
      </c>
      <c r="L19" s="76">
        <v>7</v>
      </c>
      <c r="N19" s="85">
        <f>B19+C19+E19+G19+H19+I19+J19+L19</f>
        <v>36.5</v>
      </c>
    </row>
    <row r="20" spans="1:14" x14ac:dyDescent="0.25">
      <c r="A20" s="19" t="s">
        <v>28</v>
      </c>
      <c r="B20" s="78">
        <v>2</v>
      </c>
      <c r="C20" s="78">
        <v>5</v>
      </c>
      <c r="D20" s="78">
        <v>0.1</v>
      </c>
      <c r="E20" s="78">
        <v>7</v>
      </c>
      <c r="F20" s="7">
        <v>0.1</v>
      </c>
      <c r="G20" s="78">
        <v>18</v>
      </c>
      <c r="H20" s="78">
        <v>11</v>
      </c>
      <c r="I20" s="78">
        <v>3</v>
      </c>
      <c r="J20" s="78">
        <v>3</v>
      </c>
      <c r="K20" s="7">
        <v>0</v>
      </c>
      <c r="L20" s="78">
        <v>7</v>
      </c>
      <c r="N20" s="85">
        <f>B20+C20+E20+G20+H20+I20+J20+L20</f>
        <v>56</v>
      </c>
    </row>
    <row r="21" spans="1:14" ht="16.5" thickBot="1" x14ac:dyDescent="0.3">
      <c r="A21" s="20" t="s">
        <v>29</v>
      </c>
      <c r="B21" s="81">
        <v>2</v>
      </c>
      <c r="C21" s="81">
        <v>5</v>
      </c>
      <c r="D21" s="8">
        <v>0.104</v>
      </c>
      <c r="E21" s="81">
        <v>7</v>
      </c>
      <c r="F21" s="81">
        <v>0.1</v>
      </c>
      <c r="G21" s="81">
        <v>18</v>
      </c>
      <c r="H21" s="81">
        <v>11</v>
      </c>
      <c r="I21" s="81">
        <v>3</v>
      </c>
      <c r="J21" s="81">
        <v>3</v>
      </c>
      <c r="K21" s="8">
        <v>0</v>
      </c>
      <c r="L21" s="81">
        <v>7</v>
      </c>
      <c r="N21" s="85">
        <f>B21+C21+E21+G21+H21+I21+J21+L21</f>
        <v>56</v>
      </c>
    </row>
    <row r="22" spans="1:14" x14ac:dyDescent="0.25">
      <c r="A22" s="19" t="s">
        <v>30</v>
      </c>
      <c r="B22" s="7">
        <v>0.51020408163265307</v>
      </c>
      <c r="C22" s="7">
        <v>0</v>
      </c>
      <c r="D22" s="7">
        <v>0</v>
      </c>
      <c r="E22" s="7">
        <v>0</v>
      </c>
      <c r="F22" s="7">
        <v>0.7</v>
      </c>
      <c r="G22" s="7">
        <v>0</v>
      </c>
      <c r="H22" s="7">
        <v>0</v>
      </c>
      <c r="I22" s="7">
        <v>2</v>
      </c>
      <c r="J22" s="7">
        <v>0</v>
      </c>
      <c r="K22" s="7">
        <v>0</v>
      </c>
      <c r="L22" s="7">
        <v>0</v>
      </c>
      <c r="N22" s="85"/>
    </row>
    <row r="23" spans="1:14" ht="16.5" thickBot="1" x14ac:dyDescent="0.3">
      <c r="A23" s="20" t="s">
        <v>31</v>
      </c>
      <c r="B23" s="8">
        <v>0.51020408163265307</v>
      </c>
      <c r="C23" s="8">
        <v>0</v>
      </c>
      <c r="D23" s="8">
        <v>0</v>
      </c>
      <c r="E23" s="8">
        <v>0</v>
      </c>
      <c r="F23" s="8">
        <v>0.2</v>
      </c>
      <c r="G23" s="8">
        <v>0</v>
      </c>
      <c r="H23" s="8">
        <v>0</v>
      </c>
      <c r="I23" s="8">
        <v>0.53333333333333333</v>
      </c>
      <c r="J23" s="8">
        <v>0</v>
      </c>
      <c r="K23" s="8">
        <v>0</v>
      </c>
      <c r="L23" s="8">
        <v>0</v>
      </c>
      <c r="N23" s="85"/>
    </row>
    <row r="24" spans="1:14" x14ac:dyDescent="0.25">
      <c r="A24" s="23" t="s">
        <v>32</v>
      </c>
      <c r="B24" s="13">
        <v>4.0204081632653059</v>
      </c>
      <c r="C24" s="13">
        <v>1.5428571428571431</v>
      </c>
      <c r="D24" s="13">
        <v>0</v>
      </c>
      <c r="E24" s="13">
        <v>0</v>
      </c>
      <c r="F24" s="13">
        <v>0.16</v>
      </c>
      <c r="G24" s="13">
        <v>0</v>
      </c>
      <c r="H24" s="13">
        <v>0</v>
      </c>
      <c r="I24" s="13">
        <v>5.4266666666666667</v>
      </c>
      <c r="J24" s="13">
        <v>14.791666666666668</v>
      </c>
      <c r="K24" s="13">
        <v>0</v>
      </c>
      <c r="L24" s="13">
        <v>0</v>
      </c>
      <c r="N24" s="85"/>
    </row>
    <row r="25" spans="1:14" ht="16.5" thickBot="1" x14ac:dyDescent="0.3">
      <c r="A25" s="23" t="s">
        <v>33</v>
      </c>
      <c r="B25" s="13">
        <v>1.948979591836735</v>
      </c>
      <c r="C25" s="13">
        <v>0</v>
      </c>
      <c r="D25" s="13">
        <v>0</v>
      </c>
      <c r="E25" s="13">
        <v>0</v>
      </c>
      <c r="F25" s="13">
        <v>0</v>
      </c>
      <c r="G25" s="13">
        <v>0</v>
      </c>
      <c r="H25" s="13">
        <v>0</v>
      </c>
      <c r="I25" s="13">
        <v>6.0333333333333341</v>
      </c>
      <c r="J25" s="13">
        <v>5.4861111111111116</v>
      </c>
      <c r="K25" s="13">
        <v>0</v>
      </c>
      <c r="L25" s="13">
        <v>0</v>
      </c>
      <c r="N25" s="85"/>
    </row>
    <row r="26" spans="1:14" ht="16.5" thickBot="1" x14ac:dyDescent="0.3">
      <c r="A26" s="24" t="s">
        <v>34</v>
      </c>
      <c r="B26" s="80">
        <v>2</v>
      </c>
      <c r="C26" s="80">
        <v>5</v>
      </c>
      <c r="D26" s="12">
        <v>0.08</v>
      </c>
      <c r="E26" s="80">
        <v>10</v>
      </c>
      <c r="F26" s="80">
        <v>0.1</v>
      </c>
      <c r="G26" s="80">
        <v>10</v>
      </c>
      <c r="H26" s="80">
        <v>8</v>
      </c>
      <c r="I26" s="80">
        <v>3</v>
      </c>
      <c r="J26" s="80">
        <v>3</v>
      </c>
      <c r="K26" s="12">
        <v>0</v>
      </c>
      <c r="L26" s="79">
        <v>7</v>
      </c>
      <c r="N26" s="85">
        <f>B26+C26+E26+G26+H26+I26+J26+L26</f>
        <v>48</v>
      </c>
    </row>
    <row r="27" spans="1:14" ht="16.5" thickBot="1" x14ac:dyDescent="0.3">
      <c r="A27" s="24" t="s">
        <v>35</v>
      </c>
      <c r="B27" s="12">
        <v>0</v>
      </c>
      <c r="C27" s="12">
        <v>1.5714285714285716</v>
      </c>
      <c r="D27" s="12">
        <v>0</v>
      </c>
      <c r="E27" s="12">
        <v>0</v>
      </c>
      <c r="F27" s="12">
        <v>0</v>
      </c>
      <c r="G27" s="12">
        <v>0</v>
      </c>
      <c r="H27" s="12">
        <v>1.0563380281690142</v>
      </c>
      <c r="I27" s="12">
        <v>1.5</v>
      </c>
      <c r="J27" s="12">
        <v>1.3888888888888888</v>
      </c>
      <c r="K27" s="12">
        <v>0</v>
      </c>
      <c r="L27" s="12">
        <v>0.61538461538461542</v>
      </c>
      <c r="N27" s="85"/>
    </row>
    <row r="28" spans="1:14" ht="16.5" thickBot="1" x14ac:dyDescent="0.3">
      <c r="A28" s="24" t="s">
        <v>36</v>
      </c>
      <c r="B28" s="12">
        <v>0</v>
      </c>
      <c r="C28" s="12">
        <v>0.35714285714285715</v>
      </c>
      <c r="D28" s="12">
        <v>0</v>
      </c>
      <c r="E28" s="12">
        <v>1.4666666666666668</v>
      </c>
      <c r="F28" s="12">
        <v>0.03</v>
      </c>
      <c r="G28" s="12">
        <v>0</v>
      </c>
      <c r="H28" s="12">
        <v>3.591549295774648</v>
      </c>
      <c r="I28" s="12">
        <v>1</v>
      </c>
      <c r="J28" s="12">
        <v>1.7083333333333335</v>
      </c>
      <c r="K28" s="12">
        <v>0</v>
      </c>
      <c r="L28" s="12">
        <v>1.3230769230769233</v>
      </c>
      <c r="N28" s="85"/>
    </row>
    <row r="29" spans="1:14" ht="16.5" thickBot="1" x14ac:dyDescent="0.3">
      <c r="A29" s="23" t="s">
        <v>37</v>
      </c>
      <c r="B29" s="13">
        <v>2.0408163265306124E-3</v>
      </c>
      <c r="C29" s="13">
        <v>0</v>
      </c>
      <c r="D29" s="13">
        <v>0</v>
      </c>
      <c r="E29" s="13">
        <v>0</v>
      </c>
      <c r="F29" s="13">
        <v>0</v>
      </c>
      <c r="G29" s="13">
        <v>0</v>
      </c>
      <c r="H29" s="13">
        <v>0</v>
      </c>
      <c r="I29" s="13">
        <v>0</v>
      </c>
      <c r="J29" s="13">
        <v>0</v>
      </c>
      <c r="K29" s="13">
        <v>0</v>
      </c>
      <c r="L29" s="13">
        <v>0</v>
      </c>
      <c r="N29" s="85"/>
    </row>
    <row r="30" spans="1:14" ht="16.5" thickBot="1" x14ac:dyDescent="0.3">
      <c r="A30" s="24" t="s">
        <v>38</v>
      </c>
      <c r="B30" s="12">
        <v>0.70714285714285707</v>
      </c>
      <c r="C30" s="12">
        <v>0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2">
        <v>2.3333333333333335</v>
      </c>
      <c r="J30" s="12">
        <v>3.416666666666667</v>
      </c>
      <c r="K30" s="12">
        <v>0</v>
      </c>
      <c r="L30" s="12">
        <v>0</v>
      </c>
      <c r="N30" s="85"/>
    </row>
    <row r="31" spans="1:14" ht="16.5" thickBot="1" x14ac:dyDescent="0.3">
      <c r="A31" s="23" t="s">
        <v>39</v>
      </c>
      <c r="B31" s="13">
        <v>0</v>
      </c>
      <c r="C31" s="13">
        <v>0</v>
      </c>
      <c r="D31" s="13">
        <v>0</v>
      </c>
      <c r="E31" s="13">
        <v>0</v>
      </c>
      <c r="F31" s="13">
        <v>0</v>
      </c>
      <c r="G31" s="13">
        <v>0</v>
      </c>
      <c r="H31" s="13">
        <v>0</v>
      </c>
      <c r="I31" s="13">
        <v>1.3333333333333333</v>
      </c>
      <c r="J31" s="13">
        <v>0</v>
      </c>
      <c r="K31" s="13">
        <v>0</v>
      </c>
      <c r="L31" s="13">
        <v>0</v>
      </c>
      <c r="N31" s="85"/>
    </row>
    <row r="32" spans="1:14" x14ac:dyDescent="0.25">
      <c r="A32" s="19" t="s">
        <v>40</v>
      </c>
      <c r="B32" s="7">
        <v>0.76530612244897955</v>
      </c>
      <c r="C32" s="7">
        <v>0</v>
      </c>
      <c r="D32" s="7">
        <v>0</v>
      </c>
      <c r="E32" s="7">
        <v>0</v>
      </c>
      <c r="F32" s="7">
        <v>5.7</v>
      </c>
      <c r="G32" s="7">
        <v>0</v>
      </c>
      <c r="H32" s="7">
        <v>0</v>
      </c>
      <c r="I32" s="7">
        <v>2</v>
      </c>
      <c r="J32" s="7">
        <v>0</v>
      </c>
      <c r="K32" s="7">
        <v>0</v>
      </c>
      <c r="L32" s="7">
        <v>0</v>
      </c>
      <c r="N32" s="85"/>
    </row>
    <row r="33" spans="1:14" ht="16.5" thickBot="1" x14ac:dyDescent="0.3">
      <c r="A33" s="20" t="s">
        <v>41</v>
      </c>
      <c r="B33" s="8">
        <v>0.76530612244897955</v>
      </c>
      <c r="C33" s="8">
        <v>0</v>
      </c>
      <c r="D33" s="8">
        <v>0</v>
      </c>
      <c r="E33" s="8">
        <v>0</v>
      </c>
      <c r="F33" s="8">
        <v>5.7</v>
      </c>
      <c r="G33" s="8">
        <v>0</v>
      </c>
      <c r="H33" s="8">
        <v>0</v>
      </c>
      <c r="I33" s="8">
        <v>3</v>
      </c>
      <c r="J33" s="8">
        <v>0</v>
      </c>
      <c r="K33" s="8">
        <v>0</v>
      </c>
      <c r="L33" s="8">
        <v>0</v>
      </c>
      <c r="N33" s="85"/>
    </row>
    <row r="34" spans="1:14" ht="16.5" thickBot="1" x14ac:dyDescent="0.3">
      <c r="A34" s="20" t="s">
        <v>42</v>
      </c>
      <c r="B34" s="14">
        <v>0.51020408163265307</v>
      </c>
      <c r="C34" s="14">
        <v>7.0428571428571427</v>
      </c>
      <c r="D34" s="14">
        <v>0</v>
      </c>
      <c r="E34" s="14">
        <v>0</v>
      </c>
      <c r="F34" s="14">
        <v>1.75</v>
      </c>
      <c r="G34" s="14">
        <v>4.8695652173913047</v>
      </c>
      <c r="H34" s="14">
        <v>13.802816901408452</v>
      </c>
      <c r="I34" s="14">
        <v>5.6533333333333333</v>
      </c>
      <c r="J34" s="14">
        <v>1.9583333333333337</v>
      </c>
      <c r="K34" s="14">
        <v>0</v>
      </c>
      <c r="L34" s="14">
        <v>1.8153846153846152</v>
      </c>
      <c r="N34" s="85"/>
    </row>
    <row r="35" spans="1:14" x14ac:dyDescent="0.25">
      <c r="A35" s="19" t="s">
        <v>43</v>
      </c>
      <c r="B35" s="78">
        <v>2</v>
      </c>
      <c r="C35" s="78">
        <v>4</v>
      </c>
      <c r="D35" s="7">
        <v>0.05</v>
      </c>
      <c r="E35" s="78">
        <v>7</v>
      </c>
      <c r="F35" s="78">
        <v>0.1</v>
      </c>
      <c r="G35" s="78">
        <v>10</v>
      </c>
      <c r="H35" s="78">
        <v>6</v>
      </c>
      <c r="I35" s="78">
        <v>3</v>
      </c>
      <c r="J35" s="78">
        <v>0</v>
      </c>
      <c r="K35" s="7">
        <v>0.25</v>
      </c>
      <c r="L35" s="78">
        <v>6</v>
      </c>
      <c r="N35" s="85">
        <f>B35+C35+E35+G35+H35+I35+J35+L35</f>
        <v>38</v>
      </c>
    </row>
    <row r="36" spans="1:14" x14ac:dyDescent="0.25">
      <c r="A36" s="22" t="s">
        <v>44</v>
      </c>
      <c r="B36" s="10">
        <v>0</v>
      </c>
      <c r="C36" s="10">
        <v>0</v>
      </c>
      <c r="D36" s="10">
        <v>0</v>
      </c>
      <c r="E36" s="10">
        <v>0</v>
      </c>
      <c r="F36" s="10">
        <v>0</v>
      </c>
      <c r="G36" s="10">
        <v>2.991304347826087</v>
      </c>
      <c r="H36" s="10">
        <v>1.5211267605633805</v>
      </c>
      <c r="I36" s="10">
        <v>2.6666666666666665</v>
      </c>
      <c r="J36" s="10">
        <v>0</v>
      </c>
      <c r="K36" s="10">
        <v>0</v>
      </c>
      <c r="L36" s="10">
        <v>0.30769230769230771</v>
      </c>
      <c r="N36" s="85"/>
    </row>
    <row r="37" spans="1:14" ht="16.5" thickBot="1" x14ac:dyDescent="0.3">
      <c r="A37" s="20" t="s">
        <v>45</v>
      </c>
      <c r="B37" s="81">
        <v>3</v>
      </c>
      <c r="C37" s="81">
        <v>5</v>
      </c>
      <c r="D37" s="8">
        <v>0</v>
      </c>
      <c r="E37" s="81">
        <v>12</v>
      </c>
      <c r="F37" s="81">
        <v>0.1</v>
      </c>
      <c r="G37" s="81">
        <v>11</v>
      </c>
      <c r="H37" s="81">
        <v>12</v>
      </c>
      <c r="I37" s="81">
        <v>3</v>
      </c>
      <c r="J37" s="81">
        <v>0</v>
      </c>
      <c r="K37" s="8">
        <v>0</v>
      </c>
      <c r="L37" s="81">
        <v>7</v>
      </c>
      <c r="N37" s="85">
        <f>B37+C37+E37+G37+H37+I37+J37+L37</f>
        <v>53</v>
      </c>
    </row>
    <row r="38" spans="1:14" x14ac:dyDescent="0.25">
      <c r="A38" s="19" t="s">
        <v>46</v>
      </c>
      <c r="B38" s="7">
        <v>1.9693877551020409</v>
      </c>
      <c r="C38" s="7">
        <v>0</v>
      </c>
      <c r="D38" s="7">
        <v>0</v>
      </c>
      <c r="E38" s="7">
        <v>0</v>
      </c>
      <c r="F38" s="7">
        <v>0.32</v>
      </c>
      <c r="G38" s="7">
        <v>0</v>
      </c>
      <c r="H38" s="7">
        <v>0</v>
      </c>
      <c r="I38" s="7">
        <v>8.4266666666666676</v>
      </c>
      <c r="J38" s="7">
        <v>1.7083333333333335</v>
      </c>
      <c r="K38" s="7">
        <v>0</v>
      </c>
      <c r="L38" s="7">
        <v>0</v>
      </c>
      <c r="N38" s="85"/>
    </row>
    <row r="39" spans="1:14" x14ac:dyDescent="0.25">
      <c r="A39" s="22" t="s">
        <v>47</v>
      </c>
      <c r="B39" s="10">
        <v>0.38775510204081631</v>
      </c>
      <c r="C39" s="10">
        <v>0</v>
      </c>
      <c r="D39" s="10">
        <v>0</v>
      </c>
      <c r="E39" s="10">
        <v>0</v>
      </c>
      <c r="F39" s="10">
        <v>0.32</v>
      </c>
      <c r="G39" s="10">
        <v>0</v>
      </c>
      <c r="H39" s="10">
        <v>0</v>
      </c>
      <c r="I39" s="10">
        <v>0</v>
      </c>
      <c r="J39" s="10">
        <v>1.8194444444444446</v>
      </c>
      <c r="K39" s="10">
        <v>0</v>
      </c>
      <c r="L39" s="10">
        <v>0</v>
      </c>
      <c r="N39" s="85"/>
    </row>
    <row r="40" spans="1:14" x14ac:dyDescent="0.25">
      <c r="A40" s="22" t="s">
        <v>48</v>
      </c>
      <c r="B40" s="10">
        <v>0</v>
      </c>
      <c r="C40" s="10">
        <v>0.7142857142857143</v>
      </c>
      <c r="D40" s="10">
        <v>0</v>
      </c>
      <c r="E40" s="10">
        <v>3.1333333333333333</v>
      </c>
      <c r="F40" s="10">
        <v>1.85</v>
      </c>
      <c r="G40" s="10">
        <v>0</v>
      </c>
      <c r="H40" s="10">
        <v>2.1126760563380285</v>
      </c>
      <c r="I40" s="10">
        <v>1</v>
      </c>
      <c r="J40" s="10">
        <v>0</v>
      </c>
      <c r="K40" s="10">
        <v>0</v>
      </c>
      <c r="L40" s="10">
        <v>0</v>
      </c>
      <c r="N40" s="85"/>
    </row>
    <row r="41" spans="1:14" x14ac:dyDescent="0.25">
      <c r="A41" s="22" t="s">
        <v>49</v>
      </c>
      <c r="B41" s="10">
        <v>4.2346938775510212</v>
      </c>
      <c r="C41" s="10">
        <v>6.44</v>
      </c>
      <c r="D41" s="10">
        <v>0.25</v>
      </c>
      <c r="E41" s="10">
        <v>7.666666666666667</v>
      </c>
      <c r="F41" s="10">
        <v>2.37</v>
      </c>
      <c r="G41" s="10">
        <v>25.234782608695653</v>
      </c>
      <c r="H41" s="10">
        <v>12.323943661971832</v>
      </c>
      <c r="I41" s="10">
        <v>4</v>
      </c>
      <c r="J41" s="10">
        <v>2.0833333333333335</v>
      </c>
      <c r="K41" s="10">
        <v>0.75</v>
      </c>
      <c r="L41" s="10">
        <v>2.3076923076923075</v>
      </c>
      <c r="N41" s="85">
        <f>B41+C41+E41+G41+H41+I41+J41+L41</f>
        <v>64.29111245591082</v>
      </c>
    </row>
    <row r="42" spans="1:14" x14ac:dyDescent="0.25">
      <c r="A42" s="22" t="s">
        <v>50</v>
      </c>
      <c r="B42" s="10">
        <v>1.0204081632653062E-2</v>
      </c>
      <c r="C42" s="10">
        <v>0</v>
      </c>
      <c r="D42" s="10">
        <v>0</v>
      </c>
      <c r="E42" s="10">
        <v>0</v>
      </c>
      <c r="F42" s="10">
        <v>0</v>
      </c>
      <c r="G42" s="10">
        <v>0</v>
      </c>
      <c r="H42" s="10">
        <v>0</v>
      </c>
      <c r="I42" s="10">
        <v>1.3333333333333333</v>
      </c>
      <c r="J42" s="10">
        <v>0</v>
      </c>
      <c r="K42" s="10">
        <v>0</v>
      </c>
      <c r="L42" s="10">
        <v>0</v>
      </c>
      <c r="N42" s="85"/>
    </row>
    <row r="43" spans="1:14" ht="16.5" thickBot="1" x14ac:dyDescent="0.3">
      <c r="A43" s="20" t="s">
        <v>51</v>
      </c>
      <c r="B43" s="81">
        <v>3</v>
      </c>
      <c r="C43" s="81">
        <v>10</v>
      </c>
      <c r="D43" s="8">
        <v>0.08</v>
      </c>
      <c r="E43" s="81">
        <v>10</v>
      </c>
      <c r="F43" s="81">
        <v>0.1</v>
      </c>
      <c r="G43" s="81">
        <v>6.9565217391304355</v>
      </c>
      <c r="H43" s="81">
        <v>6</v>
      </c>
      <c r="I43" s="81">
        <v>3</v>
      </c>
      <c r="J43" s="81">
        <v>0</v>
      </c>
      <c r="K43" s="8">
        <v>0</v>
      </c>
      <c r="L43" s="81">
        <v>8</v>
      </c>
      <c r="N43" s="85">
        <f>B43+C43+E43+G43+H43+I43+J43+L43</f>
        <v>46.956521739130437</v>
      </c>
    </row>
    <row r="44" spans="1:14" ht="16.5" thickBot="1" x14ac:dyDescent="0.3">
      <c r="A44" s="24" t="s">
        <v>52</v>
      </c>
      <c r="B44" s="12">
        <v>1.2755102040816326</v>
      </c>
      <c r="C44" s="12">
        <v>2.1428571428571428</v>
      </c>
      <c r="D44" s="12">
        <v>0</v>
      </c>
      <c r="E44" s="12">
        <v>2.6666666666666665</v>
      </c>
      <c r="F44" s="12">
        <v>1.5</v>
      </c>
      <c r="G44" s="12">
        <v>2.1043478260869568</v>
      </c>
      <c r="H44" s="12">
        <v>1.5492957746478875</v>
      </c>
      <c r="I44" s="12">
        <v>4</v>
      </c>
      <c r="J44" s="12">
        <v>0</v>
      </c>
      <c r="K44" s="12">
        <v>0</v>
      </c>
      <c r="L44" s="12">
        <v>11.23076923076923</v>
      </c>
    </row>
    <row r="45" spans="1:14" x14ac:dyDescent="0.25">
      <c r="A45" s="25" t="s">
        <v>60</v>
      </c>
      <c r="B45" s="1">
        <v>23</v>
      </c>
    </row>
  </sheetData>
  <sheetProtection sheet="1" objects="1" scenarios="1"/>
  <phoneticPr fontId="3" type="noConversion"/>
  <pageMargins left="0.7" right="0.7" top="0.75" bottom="0.75" header="0.3" footer="0.3"/>
  <pageSetup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4928A90F8DA04EAB7633361440D8D4" ma:contentTypeVersion="7" ma:contentTypeDescription="Crée un document." ma:contentTypeScope="" ma:versionID="0bd58b8d9aa989be8040e16cd79593d6">
  <xsd:schema xmlns:xsd="http://www.w3.org/2001/XMLSchema" xmlns:xs="http://www.w3.org/2001/XMLSchema" xmlns:p="http://schemas.microsoft.com/office/2006/metadata/properties" xmlns:ns3="7b46f9e6-3de8-4471-9fe6-29f720a1fa14" targetNamespace="http://schemas.microsoft.com/office/2006/metadata/properties" ma:root="true" ma:fieldsID="a4553d9b88d43a7c426f6abea3bb6b9a" ns3:_="">
    <xsd:import namespace="7b46f9e6-3de8-4471-9fe6-29f720a1fa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46f9e6-3de8-4471-9fe6-29f720a1fa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531AAEC-6ECE-4EE5-B7F2-480F73C8554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A6FCD33-F8F2-4FC5-BEB9-5F896D04A39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9A06C00-AB49-485F-9577-974D1D2550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46f9e6-3de8-4471-9fe6-29f720a1fa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</vt:lpstr>
      <vt:lpstr>Liste Pièce</vt:lpstr>
      <vt:lpstr>Sketchs</vt:lpstr>
      <vt:lpstr>Data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Botta</dc:creator>
  <cp:lastModifiedBy>Maximilien MAJERI</cp:lastModifiedBy>
  <dcterms:created xsi:type="dcterms:W3CDTF">2019-09-23T10:49:50Z</dcterms:created>
  <dcterms:modified xsi:type="dcterms:W3CDTF">2021-03-04T13:53:59Z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0x0101005E4928A90F8DA04EAB7633361440D8D4</vt:lpwstr>
  </property>
</Properties>
</file>