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MAcro Test\"/>
    </mc:Choice>
  </mc:AlternateContent>
  <xr:revisionPtr revIDLastSave="0" documentId="13_ncr:1_{CFE7897D-D307-4408-BC41-816237B21A45}" xr6:coauthVersionLast="47" xr6:coauthVersionMax="47" xr10:uidLastSave="{00000000-0000-0000-0000-000000000000}"/>
  <bookViews>
    <workbookView xWindow="-108" yWindow="-108" windowWidth="23256" windowHeight="12456" activeTab="2" xr2:uid="{04043BB0-DADC-4227-96E4-C1744F3D65F4}"/>
  </bookViews>
  <sheets>
    <sheet name="Base" sheetId="1" r:id="rId1"/>
    <sheet name="Suivi" sheetId="2" r:id="rId2"/>
    <sheet name="Archivag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" i="2" l="1"/>
  <c r="M6" i="2"/>
  <c r="M7" i="2"/>
  <c r="M8" i="2"/>
  <c r="M9" i="2"/>
  <c r="M10" i="2"/>
  <c r="M11" i="2"/>
  <c r="M12" i="2"/>
  <c r="S12" i="2"/>
  <c r="T12" i="2" s="1"/>
  <c r="S11" i="2"/>
  <c r="T11" i="2" s="1"/>
  <c r="S10" i="2"/>
  <c r="T10" i="2" s="1"/>
  <c r="S9" i="2"/>
  <c r="T9" i="2" s="1"/>
  <c r="S8" i="2"/>
  <c r="T8" i="2" s="1"/>
  <c r="S7" i="2"/>
  <c r="T7" i="2" s="1"/>
  <c r="S6" i="2"/>
  <c r="T6" i="2" s="1"/>
  <c r="S5" i="2"/>
  <c r="T5" i="2" s="1"/>
  <c r="O6" i="2"/>
  <c r="O7" i="2"/>
  <c r="O8" i="2"/>
  <c r="O9" i="2"/>
  <c r="O10" i="2"/>
  <c r="O11" i="2"/>
  <c r="O12" i="2"/>
  <c r="O5" i="2"/>
  <c r="L6" i="2"/>
  <c r="L7" i="2"/>
  <c r="L8" i="2"/>
  <c r="L9" i="2"/>
  <c r="L10" i="2"/>
  <c r="L11" i="2"/>
  <c r="L12" i="2"/>
  <c r="L5" i="2"/>
  <c r="N6" i="2"/>
  <c r="N7" i="2"/>
  <c r="N8" i="2"/>
  <c r="N9" i="2"/>
  <c r="N10" i="2"/>
  <c r="N11" i="2"/>
  <c r="N12" i="2"/>
  <c r="N5" i="2"/>
  <c r="G6" i="2"/>
  <c r="H6" i="2"/>
  <c r="I6" i="2"/>
  <c r="J6" i="2"/>
  <c r="G7" i="2"/>
  <c r="H7" i="2"/>
  <c r="I7" i="2"/>
  <c r="G8" i="2"/>
  <c r="H8" i="2"/>
  <c r="I8" i="2"/>
  <c r="G9" i="2"/>
  <c r="H9" i="2"/>
  <c r="I9" i="2"/>
  <c r="G10" i="2"/>
  <c r="H10" i="2"/>
  <c r="I10" i="2"/>
  <c r="G11" i="2"/>
  <c r="H11" i="2"/>
  <c r="I11" i="2"/>
  <c r="H5" i="2"/>
  <c r="I5" i="2"/>
  <c r="G5" i="2"/>
  <c r="F6" i="2"/>
  <c r="F7" i="2"/>
  <c r="F8" i="2"/>
  <c r="F9" i="2"/>
  <c r="F10" i="2"/>
  <c r="F11" i="2"/>
  <c r="F12" i="2"/>
  <c r="F5" i="2"/>
  <c r="A6" i="2"/>
  <c r="B6" i="2"/>
  <c r="C6" i="2"/>
  <c r="D6" i="2"/>
  <c r="E6" i="2"/>
  <c r="A7" i="2"/>
  <c r="B7" i="2"/>
  <c r="C7" i="2"/>
  <c r="D7" i="2"/>
  <c r="E7" i="2"/>
  <c r="A8" i="2"/>
  <c r="B8" i="2"/>
  <c r="C8" i="2"/>
  <c r="D8" i="2"/>
  <c r="E8" i="2"/>
  <c r="A9" i="2"/>
  <c r="B9" i="2"/>
  <c r="C9" i="2"/>
  <c r="D9" i="2"/>
  <c r="E9" i="2"/>
  <c r="A10" i="2"/>
  <c r="B10" i="2"/>
  <c r="C10" i="2"/>
  <c r="D10" i="2"/>
  <c r="E10" i="2"/>
  <c r="A11" i="2"/>
  <c r="B11" i="2"/>
  <c r="C11" i="2"/>
  <c r="D11" i="2"/>
  <c r="E11" i="2"/>
  <c r="A12" i="2"/>
  <c r="B12" i="2"/>
  <c r="C12" i="2"/>
  <c r="D12" i="2"/>
  <c r="E12" i="2"/>
  <c r="B5" i="2"/>
  <c r="C5" i="2"/>
  <c r="D5" i="2"/>
  <c r="E5" i="2"/>
  <c r="A5" i="2"/>
  <c r="G12" i="2"/>
  <c r="H12" i="2"/>
  <c r="I12" i="2"/>
  <c r="H8" i="1"/>
  <c r="H9" i="1"/>
  <c r="H10" i="1"/>
  <c r="H11" i="1"/>
  <c r="H12" i="1"/>
  <c r="H13" i="1"/>
  <c r="H14" i="1"/>
  <c r="M8" i="1"/>
  <c r="N8" i="1" s="1"/>
  <c r="K6" i="2" s="1"/>
  <c r="M9" i="1"/>
  <c r="J7" i="2" s="1"/>
  <c r="M10" i="1"/>
  <c r="N10" i="1" s="1"/>
  <c r="K8" i="2" s="1"/>
  <c r="M11" i="1"/>
  <c r="N11" i="1" s="1"/>
  <c r="K9" i="2" s="1"/>
  <c r="M12" i="1"/>
  <c r="N12" i="1" s="1"/>
  <c r="K10" i="2" s="1"/>
  <c r="M13" i="1"/>
  <c r="N13" i="1" s="1"/>
  <c r="K11" i="2" s="1"/>
  <c r="M14" i="1"/>
  <c r="N14" i="1" s="1"/>
  <c r="K12" i="2" s="1"/>
  <c r="M7" i="1"/>
  <c r="N7" i="1" s="1"/>
  <c r="K5" i="2" s="1"/>
  <c r="H7" i="1"/>
  <c r="J9" i="2" l="1"/>
  <c r="N9" i="1"/>
  <c r="K7" i="2" s="1"/>
  <c r="J5" i="2"/>
  <c r="J10" i="2"/>
  <c r="J12" i="2"/>
  <c r="J8" i="2"/>
  <c r="J11" i="2"/>
</calcChain>
</file>

<file path=xl/sharedStrings.xml><?xml version="1.0" encoding="utf-8"?>
<sst xmlns="http://schemas.openxmlformats.org/spreadsheetml/2006/main" count="111" uniqueCount="52">
  <si>
    <t>Conséquences probables</t>
  </si>
  <si>
    <t>Niveau de la priorité</t>
  </si>
  <si>
    <t>Archivage suite à un nouvel évenement</t>
  </si>
  <si>
    <t>F</t>
  </si>
  <si>
    <t>G</t>
  </si>
  <si>
    <t>M</t>
  </si>
  <si>
    <t>date de la Surveillance</t>
  </si>
  <si>
    <t xml:space="preserve">Type d'évenement </t>
  </si>
  <si>
    <t>Nouvelle mesure de protection</t>
  </si>
  <si>
    <t xml:space="preserve">Cotation après  Evenement </t>
  </si>
  <si>
    <t xml:space="preserve">Niveau de priorité </t>
  </si>
  <si>
    <t>Vente</t>
  </si>
  <si>
    <t>Poste</t>
  </si>
  <si>
    <t>Nom-Ptenom</t>
  </si>
  <si>
    <t>Cotation des ventes</t>
  </si>
  <si>
    <t>Situation des ventes</t>
  </si>
  <si>
    <t>Nbre</t>
  </si>
  <si>
    <t>Prix</t>
  </si>
  <si>
    <t>N*P</t>
  </si>
  <si>
    <t>Cotation des ventes après mesure</t>
  </si>
  <si>
    <t>Mesure pour optimiser les ventes</t>
  </si>
  <si>
    <t>Cotation après optimisation</t>
  </si>
  <si>
    <t>Mr AA</t>
  </si>
  <si>
    <t>Mr BB</t>
  </si>
  <si>
    <t>Mr CC</t>
  </si>
  <si>
    <t>Mr DD</t>
  </si>
  <si>
    <t>Mr EE</t>
  </si>
  <si>
    <t>Mr FF</t>
  </si>
  <si>
    <t>Mr GG</t>
  </si>
  <si>
    <t>Mr HH</t>
  </si>
  <si>
    <t>Tapis</t>
  </si>
  <si>
    <t>Balais</t>
  </si>
  <si>
    <t>Eponge</t>
  </si>
  <si>
    <t>Gants</t>
  </si>
  <si>
    <t xml:space="preserve">Savon </t>
  </si>
  <si>
    <t>Eau</t>
  </si>
  <si>
    <t>Publicité</t>
  </si>
  <si>
    <t>Formation de l'agent</t>
  </si>
  <si>
    <t>Travaux en binome</t>
  </si>
  <si>
    <t xml:space="preserve">Archivage </t>
  </si>
  <si>
    <t>Pluie</t>
  </si>
  <si>
    <t xml:space="preserve">Evenement </t>
  </si>
  <si>
    <t>Oui</t>
  </si>
  <si>
    <t>Non</t>
  </si>
  <si>
    <t>Gréve</t>
  </si>
  <si>
    <t>Maladie</t>
  </si>
  <si>
    <t>Planif</t>
  </si>
  <si>
    <t>Type d'évenemt</t>
  </si>
  <si>
    <t xml:space="preserve">Nouvelle cotation à la suite d'un évenement </t>
  </si>
  <si>
    <t>Evenement année 2023 
Oui/Non</t>
  </si>
  <si>
    <t>N° de l'action</t>
  </si>
  <si>
    <t>Date de 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</si>
</sst>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4" xfId="0" applyBorder="1"/>
    <xf numFmtId="0" fontId="0" fillId="0" borderId="5" xfId="0" applyBorder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14" fontId="0" fillId="0" borderId="6" xfId="0" applyNumberFormat="1" applyBorder="1"/>
    <xf numFmtId="14" fontId="0" fillId="0" borderId="11" xfId="0" applyNumberFormat="1" applyBorder="1"/>
    <xf numFmtId="14" fontId="0" fillId="0" borderId="13" xfId="0" applyNumberFormat="1" applyBorder="1"/>
    <xf numFmtId="14" fontId="0" fillId="0" borderId="18" xfId="0" applyNumberFormat="1" applyBorder="1"/>
    <xf numFmtId="14" fontId="0" fillId="0" borderId="19" xfId="0" applyNumberFormat="1" applyBorder="1"/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15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 applyAlignment="1">
      <alignment wrapText="1"/>
    </xf>
    <xf numFmtId="0" fontId="0" fillId="0" borderId="26" xfId="0" applyBorder="1" applyAlignment="1">
      <alignment horizontal="center"/>
    </xf>
    <xf numFmtId="0" fontId="1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/>
    </xf>
    <xf numFmtId="14" fontId="0" fillId="0" borderId="0" xfId="0" applyNumberFormat="1"/>
    <xf numFmtId="0" fontId="3" fillId="0" borderId="18" xfId="0" applyFont="1" applyBorder="1" applyAlignment="1">
      <alignment horizontal="center" vertical="center" wrapText="1"/>
    </xf>
    <xf numFmtId="14" fontId="0" fillId="0" borderId="12" xfId="0" applyNumberFormat="1" applyBorder="1"/>
    <xf numFmtId="14" fontId="0" fillId="0" borderId="4" xfId="0" applyNumberFormat="1" applyBorder="1"/>
    <xf numFmtId="14" fontId="0" fillId="0" borderId="5" xfId="0" applyNumberFormat="1" applyBorder="1"/>
    <xf numFmtId="0" fontId="0" fillId="0" borderId="18" xfId="0" applyBorder="1"/>
    <xf numFmtId="0" fontId="0" fillId="0" borderId="19" xfId="0" applyBorder="1"/>
    <xf numFmtId="0" fontId="1" fillId="0" borderId="13" xfId="0" applyFont="1" applyBorder="1" applyAlignment="1">
      <alignment wrapText="1"/>
    </xf>
    <xf numFmtId="14" fontId="0" fillId="0" borderId="24" xfId="0" applyNumberFormat="1" applyBorder="1"/>
    <xf numFmtId="14" fontId="3" fillId="0" borderId="25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14" fontId="3" fillId="0" borderId="34" xfId="0" applyNumberFormat="1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38" xfId="0" applyFont="1" applyBorder="1" applyAlignment="1">
      <alignment horizontal="center" vertical="center" wrapText="1"/>
    </xf>
    <xf numFmtId="0" fontId="0" fillId="0" borderId="1" xfId="0" applyBorder="1"/>
    <xf numFmtId="0" fontId="0" fillId="0" borderId="39" xfId="0" applyBorder="1"/>
    <xf numFmtId="0" fontId="0" fillId="0" borderId="40" xfId="0" applyBorder="1"/>
    <xf numFmtId="0" fontId="1" fillId="0" borderId="2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14" fontId="0" fillId="0" borderId="16" xfId="0" applyNumberFormat="1" applyBorder="1"/>
    <xf numFmtId="0" fontId="1" fillId="0" borderId="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0</xdr:row>
      <xdr:rowOff>83820</xdr:rowOff>
    </xdr:from>
    <xdr:to>
      <xdr:col>6</xdr:col>
      <xdr:colOff>617220</xdr:colOff>
      <xdr:row>3</xdr:row>
      <xdr:rowOff>129540</xdr:rowOff>
    </xdr:to>
    <xdr:sp macro="[0]!Archiva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8D377DF-5871-0E9E-6F8F-35EF2B5BC358}"/>
            </a:ext>
          </a:extLst>
        </xdr:cNvPr>
        <xdr:cNvSpPr/>
      </xdr:nvSpPr>
      <xdr:spPr>
        <a:xfrm>
          <a:off x="3992880" y="83820"/>
          <a:ext cx="1973580" cy="5943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Archivage de A à N avec condition N "Oui"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AC330-6473-4F45-985E-A8D84C865FFC}">
  <sheetPr codeName="Feuil1"/>
  <dimension ref="A4:R14"/>
  <sheetViews>
    <sheetView workbookViewId="0">
      <selection activeCell="A5" sqref="A5:N6"/>
    </sheetView>
  </sheetViews>
  <sheetFormatPr baseColWidth="10" defaultRowHeight="14.4" x14ac:dyDescent="0.3"/>
  <cols>
    <col min="1" max="1" width="11.6640625" customWidth="1"/>
    <col min="2" max="2" width="13.5546875" customWidth="1"/>
    <col min="4" max="4" width="18.109375" customWidth="1"/>
    <col min="7" max="7" width="13.44140625" customWidth="1"/>
    <col min="8" max="8" width="12.88671875" customWidth="1"/>
    <col min="9" max="9" width="12.21875" style="9" customWidth="1"/>
    <col min="14" max="14" width="11.5546875" style="10"/>
  </cols>
  <sheetData>
    <row r="4" spans="1:18" ht="15" thickBot="1" x14ac:dyDescent="0.35"/>
    <row r="5" spans="1:18" x14ac:dyDescent="0.3">
      <c r="A5" s="55" t="s">
        <v>12</v>
      </c>
      <c r="B5" s="57" t="s">
        <v>13</v>
      </c>
      <c r="C5" s="49" t="s">
        <v>11</v>
      </c>
      <c r="D5" s="57" t="s">
        <v>15</v>
      </c>
      <c r="E5" s="50" t="s">
        <v>0</v>
      </c>
      <c r="F5" s="60" t="s">
        <v>14</v>
      </c>
      <c r="G5" s="60"/>
      <c r="H5" s="61"/>
      <c r="I5" s="48" t="s">
        <v>19</v>
      </c>
      <c r="J5" s="49"/>
      <c r="K5" s="49"/>
      <c r="L5" s="49"/>
      <c r="M5" s="49"/>
      <c r="N5" s="50" t="s">
        <v>1</v>
      </c>
      <c r="O5" s="52" t="s">
        <v>39</v>
      </c>
      <c r="P5" s="53"/>
      <c r="Q5" s="53"/>
      <c r="R5" s="54"/>
    </row>
    <row r="6" spans="1:18" ht="31.2" thickBot="1" x14ac:dyDescent="0.35">
      <c r="A6" s="56"/>
      <c r="B6" s="58"/>
      <c r="C6" s="59"/>
      <c r="D6" s="58"/>
      <c r="E6" s="51"/>
      <c r="F6" s="30" t="s">
        <v>16</v>
      </c>
      <c r="G6" s="31" t="s">
        <v>17</v>
      </c>
      <c r="H6" s="32" t="s">
        <v>18</v>
      </c>
      <c r="I6" s="33" t="s">
        <v>20</v>
      </c>
      <c r="J6" s="1" t="s">
        <v>16</v>
      </c>
      <c r="K6" s="1" t="s">
        <v>17</v>
      </c>
      <c r="L6" s="1" t="s">
        <v>5</v>
      </c>
      <c r="M6" s="1" t="s">
        <v>21</v>
      </c>
      <c r="N6" s="51"/>
      <c r="O6" s="43" t="s">
        <v>6</v>
      </c>
      <c r="P6" s="1" t="s">
        <v>41</v>
      </c>
      <c r="Q6" s="1" t="s">
        <v>7</v>
      </c>
      <c r="R6" s="2" t="s">
        <v>8</v>
      </c>
    </row>
    <row r="7" spans="1:18" x14ac:dyDescent="0.3">
      <c r="A7" s="25">
        <v>8</v>
      </c>
      <c r="B7" s="26" t="s">
        <v>22</v>
      </c>
      <c r="C7" s="26" t="s">
        <v>30</v>
      </c>
      <c r="D7" s="26"/>
      <c r="E7" s="27"/>
      <c r="F7">
        <v>2</v>
      </c>
      <c r="G7">
        <v>1</v>
      </c>
      <c r="H7" s="22">
        <f>F7*G7</f>
        <v>2</v>
      </c>
      <c r="I7" s="28" t="s">
        <v>36</v>
      </c>
      <c r="J7" s="26">
        <v>2</v>
      </c>
      <c r="K7" s="26">
        <v>1</v>
      </c>
      <c r="L7" s="26">
        <v>1.5</v>
      </c>
      <c r="M7" s="26">
        <f>J7*K7*L7</f>
        <v>3</v>
      </c>
      <c r="N7" s="29" t="str">
        <f>IF((M7=0),"",IF((M7&gt;=0.1)*(M7&lt;=2),"1",IF((M7&gt;=2.1)*(M7&lt;=4),"2",IF((M7&gt;4.01)*(M7&lt;=8),"3",IF(M7&gt;=8.1,"4")))))</f>
        <v>2</v>
      </c>
      <c r="O7" s="44">
        <v>45037</v>
      </c>
      <c r="P7" s="26" t="s">
        <v>42</v>
      </c>
      <c r="Q7" s="26" t="s">
        <v>40</v>
      </c>
      <c r="R7" s="27" t="s">
        <v>46</v>
      </c>
    </row>
    <row r="8" spans="1:18" x14ac:dyDescent="0.3">
      <c r="A8" s="4">
        <v>9</v>
      </c>
      <c r="B8" s="3" t="s">
        <v>23</v>
      </c>
      <c r="C8" s="3" t="s">
        <v>31</v>
      </c>
      <c r="D8" s="3"/>
      <c r="E8" s="5"/>
      <c r="F8">
        <v>3</v>
      </c>
      <c r="G8">
        <v>2</v>
      </c>
      <c r="H8" s="22">
        <f t="shared" ref="H8:H14" si="0">F8*G8</f>
        <v>6</v>
      </c>
      <c r="I8" s="20" t="s">
        <v>36</v>
      </c>
      <c r="J8" s="3">
        <v>3</v>
      </c>
      <c r="K8" s="3">
        <v>2</v>
      </c>
      <c r="L8" s="3">
        <v>1.5</v>
      </c>
      <c r="M8" s="3">
        <f t="shared" ref="M8:M14" si="1">J8*K8*L8</f>
        <v>9</v>
      </c>
      <c r="N8" s="17" t="str">
        <f t="shared" ref="N8:N14" si="2">IF((M8=0),"",IF((M8&gt;=0.1)*(M8&lt;=2),"1",IF((M8&gt;=2.1)*(M8&lt;=4),"2",IF((M8&gt;4.01)*(M8&lt;=8),"3",IF(M8&gt;=8.1,"4")))))</f>
        <v>4</v>
      </c>
      <c r="O8" s="13">
        <v>45037</v>
      </c>
      <c r="P8" s="3" t="s">
        <v>42</v>
      </c>
      <c r="Q8" s="3" t="s">
        <v>44</v>
      </c>
      <c r="R8" s="5" t="s">
        <v>46</v>
      </c>
    </row>
    <row r="9" spans="1:18" ht="28.8" x14ac:dyDescent="0.3">
      <c r="A9" s="25">
        <v>10</v>
      </c>
      <c r="B9" s="3" t="s">
        <v>24</v>
      </c>
      <c r="C9" s="3" t="s">
        <v>32</v>
      </c>
      <c r="D9" s="3"/>
      <c r="E9" s="5"/>
      <c r="F9">
        <v>4</v>
      </c>
      <c r="G9">
        <v>4</v>
      </c>
      <c r="H9" s="22">
        <f t="shared" si="0"/>
        <v>16</v>
      </c>
      <c r="I9" s="20" t="s">
        <v>37</v>
      </c>
      <c r="J9" s="3">
        <v>4</v>
      </c>
      <c r="K9" s="3">
        <v>4</v>
      </c>
      <c r="L9" s="3">
        <v>1.1000000000000001</v>
      </c>
      <c r="M9" s="3">
        <f t="shared" si="1"/>
        <v>17.600000000000001</v>
      </c>
      <c r="N9" s="17" t="str">
        <f t="shared" si="2"/>
        <v>4</v>
      </c>
      <c r="O9" s="13">
        <v>45037</v>
      </c>
      <c r="P9" s="3" t="s">
        <v>42</v>
      </c>
      <c r="Q9" s="3" t="s">
        <v>45</v>
      </c>
      <c r="R9" s="5" t="s">
        <v>46</v>
      </c>
    </row>
    <row r="10" spans="1:18" ht="28.8" x14ac:dyDescent="0.3">
      <c r="A10" s="4">
        <v>11</v>
      </c>
      <c r="B10" s="3" t="s">
        <v>25</v>
      </c>
      <c r="C10" s="3" t="s">
        <v>33</v>
      </c>
      <c r="D10" s="3"/>
      <c r="E10" s="5"/>
      <c r="F10">
        <v>4</v>
      </c>
      <c r="G10">
        <v>3</v>
      </c>
      <c r="H10" s="22">
        <f t="shared" si="0"/>
        <v>12</v>
      </c>
      <c r="I10" s="20" t="s">
        <v>38</v>
      </c>
      <c r="J10" s="3">
        <v>4</v>
      </c>
      <c r="K10" s="3">
        <v>3</v>
      </c>
      <c r="L10" s="3">
        <v>1.2</v>
      </c>
      <c r="M10" s="3">
        <f t="shared" si="1"/>
        <v>14.399999999999999</v>
      </c>
      <c r="N10" s="17" t="str">
        <f t="shared" si="2"/>
        <v>4</v>
      </c>
      <c r="O10" s="13">
        <v>45037</v>
      </c>
      <c r="P10" s="3" t="s">
        <v>43</v>
      </c>
      <c r="Q10" s="3"/>
      <c r="R10" s="5"/>
    </row>
    <row r="11" spans="1:18" ht="28.8" x14ac:dyDescent="0.3">
      <c r="A11" s="25">
        <v>12</v>
      </c>
      <c r="B11" s="3" t="s">
        <v>26</v>
      </c>
      <c r="C11" s="3" t="s">
        <v>34</v>
      </c>
      <c r="D11" s="3"/>
      <c r="E11" s="5"/>
      <c r="F11">
        <v>5</v>
      </c>
      <c r="G11">
        <v>2</v>
      </c>
      <c r="H11" s="22">
        <f t="shared" si="0"/>
        <v>10</v>
      </c>
      <c r="I11" s="20" t="s">
        <v>37</v>
      </c>
      <c r="J11" s="3">
        <v>5</v>
      </c>
      <c r="K11" s="3">
        <v>2</v>
      </c>
      <c r="L11" s="3">
        <v>1.1000000000000001</v>
      </c>
      <c r="M11" s="3">
        <f t="shared" si="1"/>
        <v>11</v>
      </c>
      <c r="N11" s="17" t="str">
        <f t="shared" si="2"/>
        <v>4</v>
      </c>
      <c r="O11" s="13">
        <v>45037</v>
      </c>
      <c r="P11" s="3" t="s">
        <v>43</v>
      </c>
      <c r="Q11" s="3"/>
      <c r="R11" s="5"/>
    </row>
    <row r="12" spans="1:18" x14ac:dyDescent="0.3">
      <c r="A12" s="4">
        <v>13</v>
      </c>
      <c r="B12" s="3" t="s">
        <v>27</v>
      </c>
      <c r="C12" s="3" t="s">
        <v>33</v>
      </c>
      <c r="D12" s="3"/>
      <c r="E12" s="5"/>
      <c r="F12">
        <v>1</v>
      </c>
      <c r="G12">
        <v>1</v>
      </c>
      <c r="H12" s="22">
        <f t="shared" si="0"/>
        <v>1</v>
      </c>
      <c r="I12" s="20" t="s">
        <v>36</v>
      </c>
      <c r="J12" s="3">
        <v>1</v>
      </c>
      <c r="K12" s="3">
        <v>1</v>
      </c>
      <c r="L12" s="3">
        <v>1.5</v>
      </c>
      <c r="M12" s="3">
        <f t="shared" si="1"/>
        <v>1.5</v>
      </c>
      <c r="N12" s="17" t="str">
        <f t="shared" si="2"/>
        <v>1</v>
      </c>
      <c r="O12" s="13">
        <v>45037</v>
      </c>
      <c r="P12" s="3" t="s">
        <v>42</v>
      </c>
      <c r="Q12" s="3" t="s">
        <v>45</v>
      </c>
      <c r="R12" s="5" t="s">
        <v>46</v>
      </c>
    </row>
    <row r="13" spans="1:18" ht="28.8" x14ac:dyDescent="0.3">
      <c r="A13" s="25">
        <v>14</v>
      </c>
      <c r="B13" s="3" t="s">
        <v>28</v>
      </c>
      <c r="C13" s="3" t="s">
        <v>34</v>
      </c>
      <c r="D13" s="3"/>
      <c r="E13" s="5"/>
      <c r="F13">
        <v>2</v>
      </c>
      <c r="G13">
        <v>2</v>
      </c>
      <c r="H13" s="22">
        <f t="shared" si="0"/>
        <v>4</v>
      </c>
      <c r="I13" s="20" t="s">
        <v>37</v>
      </c>
      <c r="J13" s="3">
        <v>2</v>
      </c>
      <c r="K13" s="3">
        <v>2</v>
      </c>
      <c r="L13" s="3">
        <v>1.1000000000000001</v>
      </c>
      <c r="M13" s="3">
        <f t="shared" si="1"/>
        <v>4.4000000000000004</v>
      </c>
      <c r="N13" s="17" t="str">
        <f t="shared" si="2"/>
        <v>3</v>
      </c>
      <c r="O13" s="13">
        <v>45037</v>
      </c>
      <c r="P13" s="3" t="s">
        <v>43</v>
      </c>
      <c r="Q13" s="3"/>
      <c r="R13" s="5"/>
    </row>
    <row r="14" spans="1:18" ht="29.4" thickBot="1" x14ac:dyDescent="0.35">
      <c r="A14" s="4">
        <v>15</v>
      </c>
      <c r="B14" s="7" t="s">
        <v>29</v>
      </c>
      <c r="C14" s="7" t="s">
        <v>35</v>
      </c>
      <c r="D14" s="7"/>
      <c r="E14" s="8"/>
      <c r="F14" s="23">
        <v>3</v>
      </c>
      <c r="G14" s="23">
        <v>3</v>
      </c>
      <c r="H14" s="24">
        <f t="shared" si="0"/>
        <v>9</v>
      </c>
      <c r="I14" s="21" t="s">
        <v>38</v>
      </c>
      <c r="J14" s="7">
        <v>3</v>
      </c>
      <c r="K14" s="7">
        <v>3</v>
      </c>
      <c r="L14" s="7">
        <v>1.2</v>
      </c>
      <c r="M14" s="7">
        <f t="shared" si="1"/>
        <v>10.799999999999999</v>
      </c>
      <c r="N14" s="18" t="str">
        <f t="shared" si="2"/>
        <v>4</v>
      </c>
      <c r="O14" s="14">
        <v>45037</v>
      </c>
      <c r="P14" s="7" t="s">
        <v>43</v>
      </c>
      <c r="Q14" s="7"/>
      <c r="R14" s="8"/>
    </row>
  </sheetData>
  <mergeCells count="9">
    <mergeCell ref="I5:M5"/>
    <mergeCell ref="N5:N6"/>
    <mergeCell ref="O5:R5"/>
    <mergeCell ref="A5:A6"/>
    <mergeCell ref="B5:B6"/>
    <mergeCell ref="C5:C6"/>
    <mergeCell ref="D5:D6"/>
    <mergeCell ref="E5:E6"/>
    <mergeCell ref="F5:H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5193D-4F33-4EEA-A3FB-3D03A85CC0D3}">
  <sheetPr codeName="Feuil2"/>
  <dimension ref="A1:U12"/>
  <sheetViews>
    <sheetView workbookViewId="0">
      <selection activeCell="J14" sqref="J14"/>
    </sheetView>
  </sheetViews>
  <sheetFormatPr baseColWidth="10" defaultRowHeight="14.4" x14ac:dyDescent="0.3"/>
  <cols>
    <col min="13" max="13" width="11.5546875" style="36"/>
  </cols>
  <sheetData>
    <row r="1" spans="1:21" ht="15" thickBot="1" x14ac:dyDescent="0.35"/>
    <row r="2" spans="1:21" ht="15" thickBot="1" x14ac:dyDescent="0.35">
      <c r="L2" s="64" t="s">
        <v>47</v>
      </c>
      <c r="M2" s="65"/>
      <c r="N2" s="66"/>
      <c r="O2" s="70" t="s">
        <v>48</v>
      </c>
      <c r="P2" s="70"/>
      <c r="Q2" s="70"/>
      <c r="R2" s="70"/>
      <c r="S2" s="70"/>
      <c r="T2" s="71"/>
      <c r="U2" s="74"/>
    </row>
    <row r="3" spans="1:21" ht="31.2" customHeight="1" thickBot="1" x14ac:dyDescent="0.35">
      <c r="A3" s="55" t="s">
        <v>12</v>
      </c>
      <c r="B3" s="57" t="s">
        <v>13</v>
      </c>
      <c r="C3" s="49" t="s">
        <v>11</v>
      </c>
      <c r="D3" s="57" t="s">
        <v>15</v>
      </c>
      <c r="E3" s="50" t="s">
        <v>0</v>
      </c>
      <c r="F3" s="48" t="s">
        <v>19</v>
      </c>
      <c r="G3" s="49"/>
      <c r="H3" s="49"/>
      <c r="I3" s="49"/>
      <c r="J3" s="49"/>
      <c r="K3" s="62" t="s">
        <v>1</v>
      </c>
      <c r="L3" s="67"/>
      <c r="M3" s="68"/>
      <c r="N3" s="69"/>
      <c r="O3" s="72"/>
      <c r="P3" s="72"/>
      <c r="Q3" s="72"/>
      <c r="R3" s="72"/>
      <c r="S3" s="72"/>
      <c r="T3" s="73"/>
      <c r="U3" s="75"/>
    </row>
    <row r="4" spans="1:21" ht="41.4" x14ac:dyDescent="0.3">
      <c r="A4" s="76"/>
      <c r="B4" s="77"/>
      <c r="C4" s="78"/>
      <c r="D4" s="77"/>
      <c r="E4" s="63"/>
      <c r="F4" s="19" t="s">
        <v>20</v>
      </c>
      <c r="G4" s="11" t="s">
        <v>16</v>
      </c>
      <c r="H4" s="11" t="s">
        <v>17</v>
      </c>
      <c r="I4" s="11" t="s">
        <v>5</v>
      </c>
      <c r="J4" s="11" t="s">
        <v>21</v>
      </c>
      <c r="K4" s="63"/>
      <c r="L4" s="46" t="s">
        <v>49</v>
      </c>
      <c r="M4" s="45" t="s">
        <v>51</v>
      </c>
      <c r="N4" s="47" t="s">
        <v>7</v>
      </c>
      <c r="O4" s="37" t="s">
        <v>8</v>
      </c>
      <c r="P4" s="34" t="s">
        <v>3</v>
      </c>
      <c r="Q4" s="34" t="s">
        <v>4</v>
      </c>
      <c r="R4" s="34" t="s">
        <v>5</v>
      </c>
      <c r="S4" s="34" t="s">
        <v>9</v>
      </c>
      <c r="T4" s="34" t="s">
        <v>10</v>
      </c>
      <c r="U4" s="35" t="s">
        <v>50</v>
      </c>
    </row>
    <row r="5" spans="1:21" x14ac:dyDescent="0.3">
      <c r="A5" s="4">
        <f>IF(Base!A7="","",Base!A7)</f>
        <v>8</v>
      </c>
      <c r="B5" s="3" t="str">
        <f>IF(Base!B7="","",Base!B7)</f>
        <v>Mr AA</v>
      </c>
      <c r="C5" s="3" t="str">
        <f>IF(Base!C7="","",Base!C7)</f>
        <v>Tapis</v>
      </c>
      <c r="D5" s="3" t="str">
        <f>IF(Base!D7="","",Base!D7)</f>
        <v/>
      </c>
      <c r="E5" s="5" t="str">
        <f>IF(Base!E7="","",Base!E7)</f>
        <v/>
      </c>
      <c r="F5" s="41" t="str">
        <f>IF(Base!I7="","",Base!I7)</f>
        <v>Publicité</v>
      </c>
      <c r="G5" s="3">
        <f>IF(Base!J7="","",Base!J7)</f>
        <v>2</v>
      </c>
      <c r="H5" s="3">
        <f>IF(Base!K7="","",Base!K7)</f>
        <v>1</v>
      </c>
      <c r="I5" s="3">
        <f>IF(Base!L7="","",Base!L7)</f>
        <v>1.5</v>
      </c>
      <c r="J5" s="3">
        <f>IF(Base!M7="","",Base!M7)</f>
        <v>3</v>
      </c>
      <c r="K5" s="5" t="str">
        <f>IF(Base!N7="","",Base!N7)</f>
        <v>2</v>
      </c>
      <c r="L5" s="41" t="str">
        <f>IF(Base!P7="","",Base!P7)</f>
        <v>Oui</v>
      </c>
      <c r="M5" s="12">
        <f>IF(Base!O7="","",Base!O7)</f>
        <v>45037</v>
      </c>
      <c r="N5" s="38" t="str">
        <f>IF(Base!Q7="","",Base!Q7)</f>
        <v>Pluie</v>
      </c>
      <c r="O5" s="15" t="str">
        <f>IF(Base!R7="","",Base!R7)</f>
        <v>Planif</v>
      </c>
      <c r="P5" s="3"/>
      <c r="Q5" s="3"/>
      <c r="R5" s="3"/>
      <c r="S5" s="3">
        <f>P6*Q6*R6</f>
        <v>6</v>
      </c>
      <c r="T5" s="3" t="str">
        <f>IF((S5=0),"",IF((S5&gt;=0.1)*(S5&lt;=2),"1",IF((S5&gt;=2.1)*(S5&lt;=4),"2",IF((S5&gt;4.01)*(S5&lt;=8),"3",IF(S5&gt;=8.1,"4")))))</f>
        <v>3</v>
      </c>
      <c r="U5" s="5">
        <v>1</v>
      </c>
    </row>
    <row r="6" spans="1:21" x14ac:dyDescent="0.3">
      <c r="A6" s="4">
        <f>IF(Base!A8="","",Base!A8)</f>
        <v>9</v>
      </c>
      <c r="B6" s="3" t="str">
        <f>IF(Base!B8="","",Base!B8)</f>
        <v>Mr BB</v>
      </c>
      <c r="C6" s="3" t="str">
        <f>IF(Base!C8="","",Base!C8)</f>
        <v>Balais</v>
      </c>
      <c r="D6" s="3" t="str">
        <f>IF(Base!D8="","",Base!D8)</f>
        <v/>
      </c>
      <c r="E6" s="5" t="str">
        <f>IF(Base!E8="","",Base!E8)</f>
        <v/>
      </c>
      <c r="F6" s="41" t="str">
        <f>IF(Base!I8="","",Base!I8)</f>
        <v>Publicité</v>
      </c>
      <c r="G6" s="3">
        <f>IF(Base!J8="","",Base!J8)</f>
        <v>3</v>
      </c>
      <c r="H6" s="3">
        <f>IF(Base!K8="","",Base!K8)</f>
        <v>2</v>
      </c>
      <c r="I6" s="3">
        <f>IF(Base!L8="","",Base!L8)</f>
        <v>1.5</v>
      </c>
      <c r="J6" s="3">
        <f>IF(Base!M8="","",Base!M8)</f>
        <v>9</v>
      </c>
      <c r="K6" s="5" t="str">
        <f>IF(Base!N8="","",Base!N8)</f>
        <v>4</v>
      </c>
      <c r="L6" s="41" t="str">
        <f>IF(Base!P8="","",Base!P8)</f>
        <v>Oui</v>
      </c>
      <c r="M6" s="12">
        <f>IF(Base!O8="","",Base!O8)</f>
        <v>45037</v>
      </c>
      <c r="N6" s="38" t="str">
        <f>IF(Base!Q8="","",Base!Q8)</f>
        <v>Gréve</v>
      </c>
      <c r="O6" s="15" t="str">
        <f>IF(Base!R8="","",Base!R8)</f>
        <v>Planif</v>
      </c>
      <c r="P6" s="3">
        <v>3</v>
      </c>
      <c r="Q6" s="3">
        <v>2</v>
      </c>
      <c r="R6" s="3">
        <v>1</v>
      </c>
      <c r="S6" s="3">
        <f t="shared" ref="S6:S12" si="0">P7*Q7*R7</f>
        <v>16</v>
      </c>
      <c r="T6" s="3" t="str">
        <f t="shared" ref="T6:T12" si="1">IF((S6=0),"",IF((S6&gt;=0.1)*(S6&lt;=2),"1",IF((S6&gt;=2.1)*(S6&lt;=4),"2",IF((S6&gt;4.01)*(S6&lt;=8),"3",IF(S6&gt;=8.1,"4")))))</f>
        <v>4</v>
      </c>
      <c r="U6" s="5">
        <v>2</v>
      </c>
    </row>
    <row r="7" spans="1:21" x14ac:dyDescent="0.3">
      <c r="A7" s="4">
        <f>IF(Base!A9="","",Base!A9)</f>
        <v>10</v>
      </c>
      <c r="B7" s="3" t="str">
        <f>IF(Base!B9="","",Base!B9)</f>
        <v>Mr CC</v>
      </c>
      <c r="C7" s="3" t="str">
        <f>IF(Base!C9="","",Base!C9)</f>
        <v>Eponge</v>
      </c>
      <c r="D7" s="3" t="str">
        <f>IF(Base!D9="","",Base!D9)</f>
        <v/>
      </c>
      <c r="E7" s="5" t="str">
        <f>IF(Base!E9="","",Base!E9)</f>
        <v/>
      </c>
      <c r="F7" s="41" t="str">
        <f>IF(Base!I9="","",Base!I9)</f>
        <v>Formation de l'agent</v>
      </c>
      <c r="G7" s="3">
        <f>IF(Base!J9="","",Base!J9)</f>
        <v>4</v>
      </c>
      <c r="H7" s="3">
        <f>IF(Base!K9="","",Base!K9)</f>
        <v>4</v>
      </c>
      <c r="I7" s="3">
        <f>IF(Base!L9="","",Base!L9)</f>
        <v>1.1000000000000001</v>
      </c>
      <c r="J7" s="3">
        <f>IF(Base!M9="","",Base!M9)</f>
        <v>17.600000000000001</v>
      </c>
      <c r="K7" s="5" t="str">
        <f>IF(Base!N9="","",Base!N9)</f>
        <v>4</v>
      </c>
      <c r="L7" s="41" t="str">
        <f>IF(Base!P9="","",Base!P9)</f>
        <v>Oui</v>
      </c>
      <c r="M7" s="12">
        <f>IF(Base!O9="","",Base!O9)</f>
        <v>45037</v>
      </c>
      <c r="N7" s="38" t="str">
        <f>IF(Base!Q9="","",Base!Q9)</f>
        <v>Maladie</v>
      </c>
      <c r="O7" s="15" t="str">
        <f>IF(Base!R9="","",Base!R9)</f>
        <v>Planif</v>
      </c>
      <c r="P7" s="3">
        <v>4</v>
      </c>
      <c r="Q7" s="3">
        <v>4</v>
      </c>
      <c r="R7" s="3">
        <v>1</v>
      </c>
      <c r="S7" s="3">
        <f t="shared" si="0"/>
        <v>0</v>
      </c>
      <c r="T7" s="3" t="str">
        <f t="shared" si="1"/>
        <v/>
      </c>
      <c r="U7" s="5"/>
    </row>
    <row r="8" spans="1:21" x14ac:dyDescent="0.3">
      <c r="A8" s="4">
        <f>IF(Base!A10="","",Base!A10)</f>
        <v>11</v>
      </c>
      <c r="B8" s="3" t="str">
        <f>IF(Base!B10="","",Base!B10)</f>
        <v>Mr DD</v>
      </c>
      <c r="C8" s="3" t="str">
        <f>IF(Base!C10="","",Base!C10)</f>
        <v>Gants</v>
      </c>
      <c r="D8" s="3" t="str">
        <f>IF(Base!D10="","",Base!D10)</f>
        <v/>
      </c>
      <c r="E8" s="5" t="str">
        <f>IF(Base!E10="","",Base!E10)</f>
        <v/>
      </c>
      <c r="F8" s="41" t="str">
        <f>IF(Base!I10="","",Base!I10)</f>
        <v>Travaux en binome</v>
      </c>
      <c r="G8" s="3">
        <f>IF(Base!J10="","",Base!J10)</f>
        <v>4</v>
      </c>
      <c r="H8" s="3">
        <f>IF(Base!K10="","",Base!K10)</f>
        <v>3</v>
      </c>
      <c r="I8" s="3">
        <f>IF(Base!L10="","",Base!L10)</f>
        <v>1.2</v>
      </c>
      <c r="J8" s="3">
        <f>IF(Base!M10="","",Base!M10)</f>
        <v>14.399999999999999</v>
      </c>
      <c r="K8" s="5" t="str">
        <f>IF(Base!N10="","",Base!N10)</f>
        <v>4</v>
      </c>
      <c r="L8" s="41" t="str">
        <f>IF(Base!P10="","",Base!P10)</f>
        <v>Non</v>
      </c>
      <c r="M8" s="12">
        <f>IF(Base!O10="","",Base!O10)</f>
        <v>45037</v>
      </c>
      <c r="N8" s="38" t="str">
        <f>IF(Base!Q10="","",Base!Q10)</f>
        <v/>
      </c>
      <c r="O8" s="15" t="str">
        <f>IF(Base!R10="","",Base!R10)</f>
        <v/>
      </c>
      <c r="P8" s="3"/>
      <c r="Q8" s="3"/>
      <c r="R8" s="3"/>
      <c r="S8" s="3">
        <f t="shared" si="0"/>
        <v>0</v>
      </c>
      <c r="T8" s="3" t="str">
        <f t="shared" si="1"/>
        <v/>
      </c>
      <c r="U8" s="5"/>
    </row>
    <row r="9" spans="1:21" x14ac:dyDescent="0.3">
      <c r="A9" s="4">
        <f>IF(Base!A11="","",Base!A11)</f>
        <v>12</v>
      </c>
      <c r="B9" s="3" t="str">
        <f>IF(Base!B11="","",Base!B11)</f>
        <v>Mr EE</v>
      </c>
      <c r="C9" s="3" t="str">
        <f>IF(Base!C11="","",Base!C11)</f>
        <v xml:space="preserve">Savon </v>
      </c>
      <c r="D9" s="3" t="str">
        <f>IF(Base!D11="","",Base!D11)</f>
        <v/>
      </c>
      <c r="E9" s="5" t="str">
        <f>IF(Base!E11="","",Base!E11)</f>
        <v/>
      </c>
      <c r="F9" s="41" t="str">
        <f>IF(Base!I11="","",Base!I11)</f>
        <v>Formation de l'agent</v>
      </c>
      <c r="G9" s="3">
        <f>IF(Base!J11="","",Base!J11)</f>
        <v>5</v>
      </c>
      <c r="H9" s="3">
        <f>IF(Base!K11="","",Base!K11)</f>
        <v>2</v>
      </c>
      <c r="I9" s="3">
        <f>IF(Base!L11="","",Base!L11)</f>
        <v>1.1000000000000001</v>
      </c>
      <c r="J9" s="3">
        <f>IF(Base!M11="","",Base!M11)</f>
        <v>11</v>
      </c>
      <c r="K9" s="5" t="str">
        <f>IF(Base!N11="","",Base!N11)</f>
        <v>4</v>
      </c>
      <c r="L9" s="41" t="str">
        <f>IF(Base!P11="","",Base!P11)</f>
        <v>Non</v>
      </c>
      <c r="M9" s="12">
        <f>IF(Base!O11="","",Base!O11)</f>
        <v>45037</v>
      </c>
      <c r="N9" s="38" t="str">
        <f>IF(Base!Q11="","",Base!Q11)</f>
        <v/>
      </c>
      <c r="O9" s="15" t="str">
        <f>IF(Base!R11="","",Base!R11)</f>
        <v/>
      </c>
      <c r="P9" s="3"/>
      <c r="Q9" s="3"/>
      <c r="R9" s="3"/>
      <c r="S9" s="3">
        <f t="shared" si="0"/>
        <v>1</v>
      </c>
      <c r="T9" s="3" t="str">
        <f t="shared" si="1"/>
        <v>1</v>
      </c>
      <c r="U9" s="5">
        <v>3</v>
      </c>
    </row>
    <row r="10" spans="1:21" x14ac:dyDescent="0.3">
      <c r="A10" s="4">
        <f>IF(Base!A12="","",Base!A12)</f>
        <v>13</v>
      </c>
      <c r="B10" s="3" t="str">
        <f>IF(Base!B12="","",Base!B12)</f>
        <v>Mr FF</v>
      </c>
      <c r="C10" s="3" t="str">
        <f>IF(Base!C12="","",Base!C12)</f>
        <v>Gants</v>
      </c>
      <c r="D10" s="3" t="str">
        <f>IF(Base!D12="","",Base!D12)</f>
        <v/>
      </c>
      <c r="E10" s="5" t="str">
        <f>IF(Base!E12="","",Base!E12)</f>
        <v/>
      </c>
      <c r="F10" s="41" t="str">
        <f>IF(Base!I12="","",Base!I12)</f>
        <v>Publicité</v>
      </c>
      <c r="G10" s="3">
        <f>IF(Base!J12="","",Base!J12)</f>
        <v>1</v>
      </c>
      <c r="H10" s="3">
        <f>IF(Base!K12="","",Base!K12)</f>
        <v>1</v>
      </c>
      <c r="I10" s="3">
        <f>IF(Base!L12="","",Base!L12)</f>
        <v>1.5</v>
      </c>
      <c r="J10" s="3">
        <f>IF(Base!M12="","",Base!M12)</f>
        <v>1.5</v>
      </c>
      <c r="K10" s="5" t="str">
        <f>IF(Base!N12="","",Base!N12)</f>
        <v>1</v>
      </c>
      <c r="L10" s="41" t="str">
        <f>IF(Base!P12="","",Base!P12)</f>
        <v>Oui</v>
      </c>
      <c r="M10" s="12">
        <f>IF(Base!O12="","",Base!O12)</f>
        <v>45037</v>
      </c>
      <c r="N10" s="38" t="str">
        <f>IF(Base!Q12="","",Base!Q12)</f>
        <v>Maladie</v>
      </c>
      <c r="O10" s="15" t="str">
        <f>IF(Base!R12="","",Base!R12)</f>
        <v>Planif</v>
      </c>
      <c r="P10" s="3">
        <v>1</v>
      </c>
      <c r="Q10" s="3">
        <v>1</v>
      </c>
      <c r="R10" s="3">
        <v>1</v>
      </c>
      <c r="S10" s="3">
        <f t="shared" si="0"/>
        <v>0</v>
      </c>
      <c r="T10" s="3" t="str">
        <f t="shared" si="1"/>
        <v/>
      </c>
      <c r="U10" s="5"/>
    </row>
    <row r="11" spans="1:21" x14ac:dyDescent="0.3">
      <c r="A11" s="4">
        <f>IF(Base!A13="","",Base!A13)</f>
        <v>14</v>
      </c>
      <c r="B11" s="3" t="str">
        <f>IF(Base!B13="","",Base!B13)</f>
        <v>Mr GG</v>
      </c>
      <c r="C11" s="3" t="str">
        <f>IF(Base!C13="","",Base!C13)</f>
        <v xml:space="preserve">Savon </v>
      </c>
      <c r="D11" s="3" t="str">
        <f>IF(Base!D13="","",Base!D13)</f>
        <v/>
      </c>
      <c r="E11" s="5" t="str">
        <f>IF(Base!E13="","",Base!E13)</f>
        <v/>
      </c>
      <c r="F11" s="41" t="str">
        <f>IF(Base!I13="","",Base!I13)</f>
        <v>Formation de l'agent</v>
      </c>
      <c r="G11" s="3">
        <f>IF(Base!J13="","",Base!J13)</f>
        <v>2</v>
      </c>
      <c r="H11" s="3">
        <f>IF(Base!K13="","",Base!K13)</f>
        <v>2</v>
      </c>
      <c r="I11" s="3">
        <f>IF(Base!L13="","",Base!L13)</f>
        <v>1.1000000000000001</v>
      </c>
      <c r="J11" s="3">
        <f>IF(Base!M13="","",Base!M13)</f>
        <v>4.4000000000000004</v>
      </c>
      <c r="K11" s="5" t="str">
        <f>IF(Base!N13="","",Base!N13)</f>
        <v>3</v>
      </c>
      <c r="L11" s="41" t="str">
        <f>IF(Base!P13="","",Base!P13)</f>
        <v>Non</v>
      </c>
      <c r="M11" s="12">
        <f>IF(Base!O13="","",Base!O13)</f>
        <v>45037</v>
      </c>
      <c r="N11" s="38" t="str">
        <f>IF(Base!Q13="","",Base!Q13)</f>
        <v/>
      </c>
      <c r="O11" s="15" t="str">
        <f>IF(Base!R13="","",Base!R13)</f>
        <v/>
      </c>
      <c r="P11" s="3"/>
      <c r="Q11" s="3"/>
      <c r="R11" s="3"/>
      <c r="S11" s="3">
        <f t="shared" si="0"/>
        <v>0</v>
      </c>
      <c r="T11" s="3" t="str">
        <f t="shared" si="1"/>
        <v/>
      </c>
      <c r="U11" s="5"/>
    </row>
    <row r="12" spans="1:21" ht="15" thickBot="1" x14ac:dyDescent="0.35">
      <c r="A12" s="6">
        <f>IF(Base!A14="","",Base!A14)</f>
        <v>15</v>
      </c>
      <c r="B12" s="7" t="str">
        <f>IF(Base!B14="","",Base!B14)</f>
        <v>Mr HH</v>
      </c>
      <c r="C12" s="7" t="str">
        <f>IF(Base!C14="","",Base!C14)</f>
        <v>Eau</v>
      </c>
      <c r="D12" s="7" t="str">
        <f>IF(Base!D14="","",Base!D14)</f>
        <v/>
      </c>
      <c r="E12" s="8" t="str">
        <f>IF(Base!E14="","",Base!E14)</f>
        <v/>
      </c>
      <c r="F12" s="42" t="str">
        <f>IF(Base!I14="","",Base!I14)</f>
        <v>Travaux en binome</v>
      </c>
      <c r="G12" s="7">
        <f>IF(Base!J14=Base!J14,Base!J14,"")</f>
        <v>3</v>
      </c>
      <c r="H12" s="7">
        <f>IF(Base!K14=Base!K14,Base!K14,"")</f>
        <v>3</v>
      </c>
      <c r="I12" s="7">
        <f>IF(Base!L14=Base!L14,Base!L14,"")</f>
        <v>1.2</v>
      </c>
      <c r="J12" s="7">
        <f>IF(Base!M14=Base!M14,Base!M14,"")</f>
        <v>10.799999999999999</v>
      </c>
      <c r="K12" s="8" t="str">
        <f>IF(Base!N14=Base!N14,Base!N14,"")</f>
        <v>4</v>
      </c>
      <c r="L12" s="42" t="str">
        <f>IF(Base!P14="","",Base!P14)</f>
        <v>Non</v>
      </c>
      <c r="M12" s="39">
        <f>IF(Base!O14="","",Base!O14)</f>
        <v>45037</v>
      </c>
      <c r="N12" s="40" t="str">
        <f>IF(Base!Q14="","",Base!Q14)</f>
        <v/>
      </c>
      <c r="O12" s="16" t="str">
        <f>IF(Base!R14="","",Base!R14)</f>
        <v/>
      </c>
      <c r="P12" s="7"/>
      <c r="Q12" s="7"/>
      <c r="R12" s="7"/>
      <c r="S12" s="7">
        <f t="shared" si="0"/>
        <v>0</v>
      </c>
      <c r="T12" s="7" t="str">
        <f t="shared" si="1"/>
        <v/>
      </c>
      <c r="U12" s="8"/>
    </row>
  </sheetData>
  <mergeCells count="10">
    <mergeCell ref="K3:K4"/>
    <mergeCell ref="L2:N3"/>
    <mergeCell ref="O2:T3"/>
    <mergeCell ref="U2:U3"/>
    <mergeCell ref="A3:A4"/>
    <mergeCell ref="B3:B4"/>
    <mergeCell ref="C3:C4"/>
    <mergeCell ref="D3:D4"/>
    <mergeCell ref="E3:E4"/>
    <mergeCell ref="F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87408-1F97-4BCA-BCC8-5648A4E78755}">
  <sheetPr codeName="Feuil3"/>
  <dimension ref="A2:W12"/>
  <sheetViews>
    <sheetView tabSelected="1" workbookViewId="0">
      <selection activeCell="G13" sqref="G13"/>
    </sheetView>
  </sheetViews>
  <sheetFormatPr baseColWidth="10" defaultRowHeight="14.4" x14ac:dyDescent="0.3"/>
  <cols>
    <col min="4" max="4" width="16.109375" customWidth="1"/>
  </cols>
  <sheetData>
    <row r="2" spans="1:23" ht="15" thickBot="1" x14ac:dyDescent="0.35"/>
    <row r="3" spans="1:23" ht="15" customHeight="1" thickBot="1" x14ac:dyDescent="0.35">
      <c r="A3" s="55" t="s">
        <v>12</v>
      </c>
      <c r="B3" s="57" t="s">
        <v>13</v>
      </c>
      <c r="C3" s="49" t="s">
        <v>11</v>
      </c>
      <c r="D3" s="57" t="s">
        <v>15</v>
      </c>
      <c r="E3" s="62" t="s">
        <v>0</v>
      </c>
      <c r="F3" s="101" t="s">
        <v>14</v>
      </c>
      <c r="G3" s="60"/>
      <c r="H3" s="61"/>
      <c r="I3" s="104" t="s">
        <v>19</v>
      </c>
      <c r="J3" s="49"/>
      <c r="K3" s="49"/>
      <c r="L3" s="49"/>
      <c r="M3" s="49"/>
      <c r="N3" s="50" t="s">
        <v>1</v>
      </c>
      <c r="O3" s="79" t="s">
        <v>2</v>
      </c>
      <c r="P3" s="79"/>
      <c r="Q3" s="79"/>
      <c r="R3" s="79"/>
      <c r="S3" s="79"/>
      <c r="T3" s="79"/>
      <c r="U3" s="79"/>
      <c r="V3" s="79"/>
      <c r="W3" s="80"/>
    </row>
    <row r="4" spans="1:23" ht="42" thickBot="1" x14ac:dyDescent="0.35">
      <c r="A4" s="81"/>
      <c r="B4" s="82"/>
      <c r="C4" s="83"/>
      <c r="D4" s="82"/>
      <c r="E4" s="97"/>
      <c r="F4" s="102" t="s">
        <v>16</v>
      </c>
      <c r="G4" s="85" t="s">
        <v>17</v>
      </c>
      <c r="H4" s="86" t="s">
        <v>18</v>
      </c>
      <c r="I4" s="105" t="s">
        <v>20</v>
      </c>
      <c r="J4" s="87" t="s">
        <v>16</v>
      </c>
      <c r="K4" s="87" t="s">
        <v>17</v>
      </c>
      <c r="L4" s="87" t="s">
        <v>5</v>
      </c>
      <c r="M4" s="87" t="s">
        <v>21</v>
      </c>
      <c r="N4" s="84"/>
      <c r="O4" s="88" t="s">
        <v>49</v>
      </c>
      <c r="P4" s="89" t="s">
        <v>51</v>
      </c>
      <c r="Q4" s="90" t="s">
        <v>7</v>
      </c>
      <c r="R4" s="91" t="s">
        <v>8</v>
      </c>
      <c r="S4" s="91" t="s">
        <v>3</v>
      </c>
      <c r="T4" s="91" t="s">
        <v>4</v>
      </c>
      <c r="U4" s="91" t="s">
        <v>5</v>
      </c>
      <c r="V4" s="92" t="s">
        <v>9</v>
      </c>
      <c r="W4" s="93" t="s">
        <v>10</v>
      </c>
    </row>
    <row r="5" spans="1:23" x14ac:dyDescent="0.3">
      <c r="A5" s="94"/>
      <c r="B5" s="95"/>
      <c r="C5" s="95"/>
      <c r="D5" s="95"/>
      <c r="E5" s="98"/>
      <c r="F5" s="94"/>
      <c r="G5" s="95"/>
      <c r="H5" s="96"/>
      <c r="I5" s="94"/>
      <c r="J5" s="95"/>
      <c r="K5" s="95"/>
      <c r="L5" s="95"/>
      <c r="M5" s="95"/>
      <c r="N5" s="96"/>
      <c r="O5" s="103"/>
      <c r="P5" s="95"/>
      <c r="Q5" s="95"/>
      <c r="R5" s="95"/>
      <c r="S5" s="95"/>
      <c r="T5" s="95"/>
      <c r="U5" s="95"/>
      <c r="V5" s="95"/>
      <c r="W5" s="96"/>
    </row>
    <row r="6" spans="1:23" x14ac:dyDescent="0.3">
      <c r="A6" s="4"/>
      <c r="B6" s="3"/>
      <c r="C6" s="3"/>
      <c r="D6" s="3"/>
      <c r="E6" s="99"/>
      <c r="F6" s="4"/>
      <c r="G6" s="3"/>
      <c r="H6" s="5"/>
      <c r="I6" s="4"/>
      <c r="J6" s="3"/>
      <c r="K6" s="3"/>
      <c r="L6" s="3"/>
      <c r="M6" s="3"/>
      <c r="N6" s="5"/>
      <c r="O6" s="15"/>
      <c r="P6" s="3"/>
      <c r="Q6" s="3"/>
      <c r="R6" s="3"/>
      <c r="S6" s="3"/>
      <c r="T6" s="3"/>
      <c r="U6" s="3"/>
      <c r="V6" s="3"/>
      <c r="W6" s="5"/>
    </row>
    <row r="7" spans="1:23" x14ac:dyDescent="0.3">
      <c r="A7" s="4"/>
      <c r="B7" s="3"/>
      <c r="C7" s="3"/>
      <c r="D7" s="3"/>
      <c r="E7" s="99"/>
      <c r="F7" s="4"/>
      <c r="G7" s="3"/>
      <c r="H7" s="5"/>
      <c r="I7" s="4"/>
      <c r="J7" s="3"/>
      <c r="K7" s="3"/>
      <c r="L7" s="3"/>
      <c r="M7" s="3"/>
      <c r="N7" s="5"/>
      <c r="O7" s="15"/>
      <c r="P7" s="3"/>
      <c r="Q7" s="3"/>
      <c r="R7" s="3"/>
      <c r="S7" s="3"/>
      <c r="T7" s="3"/>
      <c r="U7" s="3"/>
      <c r="V7" s="3"/>
      <c r="W7" s="5"/>
    </row>
    <row r="8" spans="1:23" ht="15" thickBot="1" x14ac:dyDescent="0.35">
      <c r="A8" s="6"/>
      <c r="B8" s="7"/>
      <c r="C8" s="7"/>
      <c r="D8" s="7"/>
      <c r="E8" s="100"/>
      <c r="F8" s="6"/>
      <c r="G8" s="7"/>
      <c r="H8" s="8"/>
      <c r="I8" s="6"/>
      <c r="J8" s="7"/>
      <c r="K8" s="7"/>
      <c r="L8" s="7"/>
      <c r="M8" s="7"/>
      <c r="N8" s="8"/>
      <c r="O8" s="16"/>
      <c r="P8" s="7"/>
      <c r="Q8" s="7"/>
      <c r="R8" s="7"/>
      <c r="S8" s="7"/>
      <c r="T8" s="7"/>
      <c r="U8" s="7"/>
      <c r="V8" s="7"/>
      <c r="W8" s="8"/>
    </row>
    <row r="9" spans="1:23" x14ac:dyDescent="0.3">
      <c r="O9" s="36"/>
    </row>
    <row r="10" spans="1:23" x14ac:dyDescent="0.3">
      <c r="O10" s="36"/>
    </row>
    <row r="11" spans="1:23" x14ac:dyDescent="0.3">
      <c r="O11" s="36"/>
    </row>
    <row r="12" spans="1:23" x14ac:dyDescent="0.3">
      <c r="O12" s="36"/>
    </row>
  </sheetData>
  <mergeCells count="9">
    <mergeCell ref="I3:M3"/>
    <mergeCell ref="N3:N4"/>
    <mergeCell ref="O3:W3"/>
    <mergeCell ref="A3:A4"/>
    <mergeCell ref="B3:B4"/>
    <mergeCell ref="C3:C4"/>
    <mergeCell ref="D3:D4"/>
    <mergeCell ref="E3:E4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Suivi</vt:lpstr>
      <vt:lpstr>Archivage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payet</dc:creator>
  <cp:lastModifiedBy>david payet</cp:lastModifiedBy>
  <dcterms:created xsi:type="dcterms:W3CDTF">2023-04-21T08:02:20Z</dcterms:created>
  <dcterms:modified xsi:type="dcterms:W3CDTF">2023-04-21T11:11:27Z</dcterms:modified>
</cp:coreProperties>
</file>