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gistique\Desktop\"/>
    </mc:Choice>
  </mc:AlternateContent>
  <xr:revisionPtr revIDLastSave="0" documentId="13_ncr:1_{434E6B28-A377-48DD-B0B1-97DF91AC065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DD_stock_pf_bouteille" sheetId="2" r:id="rId1"/>
    <sheet name="BDD_Brut" sheetId="1" r:id="rId2"/>
  </sheets>
  <externalReferences>
    <externalReference r:id="rId3"/>
    <externalReference r:id="rId4"/>
  </externalReferences>
  <definedNames>
    <definedName name="_xlnm._FilterDatabase" localSheetId="1" hidden="1">BDD_Brut!$A$4:$L$6</definedName>
    <definedName name="BOUTEILLES">[1]!Tableau1[#Data]</definedName>
    <definedName name="gb">[2]!Tab_liste_emballage[Emballages]</definedName>
    <definedName name="Tab_liste_emballages">[2]!Tab_liste_emballage[Emballages]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J9" i="1"/>
  <c r="L9" i="1"/>
  <c r="G10" i="1"/>
  <c r="H10" i="1"/>
  <c r="I10" i="1"/>
  <c r="J10" i="1"/>
  <c r="K10" i="1" s="1"/>
  <c r="L10" i="1"/>
  <c r="G11" i="1"/>
  <c r="H11" i="1"/>
  <c r="I11" i="1"/>
  <c r="J11" i="1"/>
  <c r="L11" i="1"/>
  <c r="G12" i="1"/>
  <c r="H12" i="1"/>
  <c r="I12" i="1"/>
  <c r="J12" i="1"/>
  <c r="L12" i="1"/>
  <c r="G13" i="1"/>
  <c r="H13" i="1"/>
  <c r="I13" i="1"/>
  <c r="J13" i="1"/>
  <c r="L13" i="1"/>
  <c r="G14" i="1"/>
  <c r="H14" i="1"/>
  <c r="I14" i="1"/>
  <c r="J14" i="1"/>
  <c r="L14" i="1"/>
  <c r="G15" i="1"/>
  <c r="H15" i="1"/>
  <c r="I15" i="1"/>
  <c r="J15" i="1"/>
  <c r="L15" i="1"/>
  <c r="G16" i="1"/>
  <c r="H16" i="1"/>
  <c r="I16" i="1"/>
  <c r="J16" i="1"/>
  <c r="L16" i="1"/>
  <c r="G17" i="1"/>
  <c r="H17" i="1"/>
  <c r="I17" i="1"/>
  <c r="J17" i="1"/>
  <c r="L17" i="1"/>
  <c r="G18" i="1"/>
  <c r="H18" i="1"/>
  <c r="I18" i="1"/>
  <c r="K18" i="1" s="1"/>
  <c r="J18" i="1"/>
  <c r="L18" i="1"/>
  <c r="G19" i="1"/>
  <c r="H19" i="1"/>
  <c r="I19" i="1"/>
  <c r="J19" i="1"/>
  <c r="L19" i="1"/>
  <c r="G20" i="1"/>
  <c r="H20" i="1"/>
  <c r="I20" i="1"/>
  <c r="J20" i="1"/>
  <c r="L20" i="1"/>
  <c r="G21" i="1"/>
  <c r="H21" i="1"/>
  <c r="I21" i="1"/>
  <c r="J21" i="1"/>
  <c r="L21" i="1"/>
  <c r="G22" i="1"/>
  <c r="H22" i="1"/>
  <c r="I22" i="1"/>
  <c r="J22" i="1"/>
  <c r="L22" i="1"/>
  <c r="G23" i="1"/>
  <c r="H23" i="1"/>
  <c r="I23" i="1"/>
  <c r="J23" i="1"/>
  <c r="L23" i="1"/>
  <c r="G24" i="1"/>
  <c r="H24" i="1"/>
  <c r="I24" i="1"/>
  <c r="J24" i="1"/>
  <c r="L24" i="1"/>
  <c r="G25" i="1"/>
  <c r="H25" i="1"/>
  <c r="I25" i="1"/>
  <c r="J25" i="1"/>
  <c r="L25" i="1"/>
  <c r="G26" i="1"/>
  <c r="H26" i="1"/>
  <c r="I26" i="1"/>
  <c r="J26" i="1"/>
  <c r="L26" i="1"/>
  <c r="G27" i="1"/>
  <c r="H27" i="1"/>
  <c r="I27" i="1"/>
  <c r="J27" i="1"/>
  <c r="L27" i="1"/>
  <c r="G28" i="1"/>
  <c r="H28" i="1"/>
  <c r="I28" i="1"/>
  <c r="J28" i="1"/>
  <c r="L28" i="1"/>
  <c r="G29" i="1"/>
  <c r="H29" i="1"/>
  <c r="I29" i="1"/>
  <c r="J29" i="1"/>
  <c r="L29" i="1"/>
  <c r="G30" i="1"/>
  <c r="H30" i="1"/>
  <c r="I30" i="1"/>
  <c r="J30" i="1"/>
  <c r="L30" i="1"/>
  <c r="G31" i="1"/>
  <c r="H31" i="1"/>
  <c r="I31" i="1"/>
  <c r="J31" i="1"/>
  <c r="L31" i="1"/>
  <c r="G32" i="1"/>
  <c r="H32" i="1"/>
  <c r="I32" i="1"/>
  <c r="J32" i="1"/>
  <c r="L32" i="1"/>
  <c r="G33" i="1"/>
  <c r="H33" i="1"/>
  <c r="I33" i="1"/>
  <c r="J33" i="1"/>
  <c r="L33" i="1"/>
  <c r="G34" i="1"/>
  <c r="H34" i="1"/>
  <c r="I34" i="1"/>
  <c r="J34" i="1"/>
  <c r="L34" i="1"/>
  <c r="G35" i="1"/>
  <c r="H35" i="1"/>
  <c r="I35" i="1"/>
  <c r="J35" i="1"/>
  <c r="L35" i="1"/>
  <c r="G36" i="1"/>
  <c r="H36" i="1"/>
  <c r="I36" i="1"/>
  <c r="J36" i="1"/>
  <c r="L36" i="1"/>
  <c r="G37" i="1"/>
  <c r="H37" i="1"/>
  <c r="I37" i="1"/>
  <c r="J37" i="1"/>
  <c r="L37" i="1"/>
  <c r="G38" i="1"/>
  <c r="H38" i="1"/>
  <c r="I38" i="1"/>
  <c r="J38" i="1"/>
  <c r="L38" i="1"/>
  <c r="G39" i="1"/>
  <c r="H39" i="1"/>
  <c r="I39" i="1"/>
  <c r="J39" i="1"/>
  <c r="L39" i="1"/>
  <c r="G40" i="1"/>
  <c r="H40" i="1"/>
  <c r="I40" i="1"/>
  <c r="J40" i="1"/>
  <c r="L40" i="1"/>
  <c r="G41" i="1"/>
  <c r="H41" i="1"/>
  <c r="I41" i="1"/>
  <c r="J41" i="1"/>
  <c r="L41" i="1"/>
  <c r="G42" i="1"/>
  <c r="H42" i="1"/>
  <c r="I42" i="1"/>
  <c r="J42" i="1"/>
  <c r="L42" i="1"/>
  <c r="G43" i="1"/>
  <c r="H43" i="1"/>
  <c r="I43" i="1"/>
  <c r="J43" i="1"/>
  <c r="L43" i="1"/>
  <c r="G44" i="1"/>
  <c r="H44" i="1"/>
  <c r="I44" i="1"/>
  <c r="J44" i="1"/>
  <c r="L44" i="1"/>
  <c r="G45" i="1"/>
  <c r="H45" i="1"/>
  <c r="I45" i="1"/>
  <c r="J45" i="1"/>
  <c r="L45" i="1"/>
  <c r="G46" i="1"/>
  <c r="H46" i="1"/>
  <c r="I46" i="1"/>
  <c r="J46" i="1"/>
  <c r="L46" i="1"/>
  <c r="G47" i="1"/>
  <c r="H47" i="1"/>
  <c r="I47" i="1"/>
  <c r="J47" i="1"/>
  <c r="L47" i="1"/>
  <c r="G48" i="1"/>
  <c r="H48" i="1"/>
  <c r="I48" i="1"/>
  <c r="J48" i="1"/>
  <c r="L48" i="1"/>
  <c r="G49" i="1"/>
  <c r="H49" i="1"/>
  <c r="I49" i="1"/>
  <c r="J49" i="1"/>
  <c r="L49" i="1"/>
  <c r="G50" i="1"/>
  <c r="H50" i="1"/>
  <c r="I50" i="1"/>
  <c r="J50" i="1"/>
  <c r="L50" i="1"/>
  <c r="G51" i="1"/>
  <c r="H51" i="1"/>
  <c r="I51" i="1"/>
  <c r="J51" i="1"/>
  <c r="L51" i="1"/>
  <c r="G52" i="1"/>
  <c r="H52" i="1"/>
  <c r="I52" i="1"/>
  <c r="J52" i="1"/>
  <c r="L52" i="1"/>
  <c r="G53" i="1"/>
  <c r="H53" i="1"/>
  <c r="I53" i="1"/>
  <c r="J53" i="1"/>
  <c r="L53" i="1"/>
  <c r="G54" i="1"/>
  <c r="H54" i="1"/>
  <c r="I54" i="1"/>
  <c r="J54" i="1"/>
  <c r="L54" i="1"/>
  <c r="G55" i="1"/>
  <c r="H55" i="1"/>
  <c r="I55" i="1"/>
  <c r="J55" i="1"/>
  <c r="L55" i="1"/>
  <c r="G56" i="1"/>
  <c r="H56" i="1"/>
  <c r="I56" i="1"/>
  <c r="J56" i="1"/>
  <c r="L56" i="1"/>
  <c r="G57" i="1"/>
  <c r="H57" i="1"/>
  <c r="I57" i="1"/>
  <c r="J57" i="1"/>
  <c r="L57" i="1"/>
  <c r="G58" i="1"/>
  <c r="H58" i="1"/>
  <c r="I58" i="1"/>
  <c r="J58" i="1"/>
  <c r="L58" i="1"/>
  <c r="G59" i="1"/>
  <c r="H59" i="1"/>
  <c r="I59" i="1"/>
  <c r="J59" i="1"/>
  <c r="L59" i="1"/>
  <c r="G8" i="1"/>
  <c r="H8" i="1"/>
  <c r="I8" i="1"/>
  <c r="J8" i="1"/>
  <c r="L8" i="1"/>
  <c r="G7" i="1"/>
  <c r="H7" i="1"/>
  <c r="I7" i="1"/>
  <c r="J7" i="1"/>
  <c r="L7" i="1"/>
  <c r="I5" i="1"/>
  <c r="I6" i="1"/>
  <c r="L6" i="1"/>
  <c r="J6" i="1"/>
  <c r="H6" i="1"/>
  <c r="G6" i="1"/>
  <c r="H5" i="1"/>
  <c r="K56" i="1" l="1"/>
  <c r="K44" i="1"/>
  <c r="K32" i="1"/>
  <c r="K24" i="1"/>
  <c r="K17" i="1"/>
  <c r="K14" i="1"/>
  <c r="K57" i="1"/>
  <c r="K45" i="1"/>
  <c r="K33" i="1"/>
  <c r="K23" i="1"/>
  <c r="K11" i="1"/>
  <c r="K58" i="1"/>
  <c r="K46" i="1"/>
  <c r="K34" i="1"/>
  <c r="K53" i="1"/>
  <c r="K29" i="1"/>
  <c r="K25" i="1"/>
  <c r="K20" i="1"/>
  <c r="K13" i="1"/>
  <c r="K51" i="1"/>
  <c r="K48" i="1"/>
  <c r="K36" i="1"/>
  <c r="K39" i="1"/>
  <c r="K41" i="1"/>
  <c r="K55" i="1"/>
  <c r="K43" i="1"/>
  <c r="K31" i="1"/>
  <c r="K27" i="1"/>
  <c r="K22" i="1"/>
  <c r="K15" i="1"/>
  <c r="K12" i="1"/>
  <c r="K50" i="1"/>
  <c r="K38" i="1"/>
  <c r="K52" i="1"/>
  <c r="K40" i="1"/>
  <c r="K59" i="1"/>
  <c r="K47" i="1"/>
  <c r="K35" i="1"/>
  <c r="K26" i="1"/>
  <c r="K19" i="1"/>
  <c r="K42" i="1"/>
  <c r="K30" i="1"/>
  <c r="K16" i="1"/>
  <c r="K54" i="1"/>
  <c r="K49" i="1"/>
  <c r="K37" i="1"/>
  <c r="K28" i="1"/>
  <c r="K21" i="1"/>
  <c r="K9" i="1"/>
  <c r="K8" i="1"/>
  <c r="K7" i="1"/>
  <c r="K6" i="1"/>
  <c r="L5" i="1"/>
  <c r="G5" i="1" l="1"/>
  <c r="J5" i="1" l="1"/>
  <c r="K5" i="1" s="1"/>
</calcChain>
</file>

<file path=xl/sharedStrings.xml><?xml version="1.0" encoding="utf-8"?>
<sst xmlns="http://schemas.openxmlformats.org/spreadsheetml/2006/main" count="376" uniqueCount="175">
  <si>
    <t>Marque</t>
  </si>
  <si>
    <t>Emballage</t>
  </si>
  <si>
    <t>Couleur</t>
  </si>
  <si>
    <t>Variete</t>
  </si>
  <si>
    <t>Nb_Colis</t>
  </si>
  <si>
    <t>Nb_de_pièces</t>
  </si>
  <si>
    <t>FRA</t>
  </si>
  <si>
    <t>JUSTE</t>
  </si>
  <si>
    <t>XABRI</t>
  </si>
  <si>
    <t>HUE</t>
  </si>
  <si>
    <t>YANAN</t>
  </si>
  <si>
    <t>CART6B1</t>
  </si>
  <si>
    <t>Volume</t>
  </si>
  <si>
    <t>Parfum</t>
  </si>
  <si>
    <t>Conditionnement</t>
  </si>
  <si>
    <t>Référence</t>
  </si>
  <si>
    <t>Quantité btls</t>
  </si>
  <si>
    <t>Juste 1L Abricot Carton</t>
  </si>
  <si>
    <t>Juste 1L Ananas Carton</t>
  </si>
  <si>
    <t>Juste 1L Fraise Carton</t>
  </si>
  <si>
    <t>Juste 1L Orange Carton</t>
  </si>
  <si>
    <t>Juste 1L Pêche Blanche Carton</t>
  </si>
  <si>
    <t>Juste 1L Pêche de Vigne Carton</t>
  </si>
  <si>
    <t>Juste 1L Pêche Jaune Carton</t>
  </si>
  <si>
    <t>Juste 1L Poire Carton</t>
  </si>
  <si>
    <t>Juste 1L Pomme Carton</t>
  </si>
  <si>
    <t>Juste 1L Raisin Blanc Carton</t>
  </si>
  <si>
    <t>Juste 1L Tomate Carton</t>
  </si>
  <si>
    <t>Juste 25cl Abricot Carton</t>
  </si>
  <si>
    <t>Juste 25cl ACE Carton</t>
  </si>
  <si>
    <t>Juste 25cl Ananas Carton</t>
  </si>
  <si>
    <t>Juste 25cl Fraise Carton</t>
  </si>
  <si>
    <t>Juste 25cl Mangue Carton</t>
  </si>
  <si>
    <t>Juste 25cl Orange Carton</t>
  </si>
  <si>
    <t>Juste 25cl Pamplemousse Carton</t>
  </si>
  <si>
    <t>Juste 25cl Pêche Blanche Carton</t>
  </si>
  <si>
    <t>Juste 25cl Pêche de Vigne Carton</t>
  </si>
  <si>
    <t>Juste 25cl Pêche Jaune Carton</t>
  </si>
  <si>
    <t>Juste 25cl Poire Carton</t>
  </si>
  <si>
    <t>Juste 25cl Pomme Carton</t>
  </si>
  <si>
    <t>Juste 25cl Tomate Carton</t>
  </si>
  <si>
    <t>Pauline 1L Abricot Box</t>
  </si>
  <si>
    <t>Pauline 1L Abricot Carton</t>
  </si>
  <si>
    <t>Pauline 1L ACE Carton</t>
  </si>
  <si>
    <t>Pauline 1L Ananas Carton</t>
  </si>
  <si>
    <t>Pauline 1L Fraise Box</t>
  </si>
  <si>
    <t>Pauline 1L Fraise Carton</t>
  </si>
  <si>
    <t>Pauline 1L Orange Carton</t>
  </si>
  <si>
    <t>Pauline 1L Pêche Blanche Box</t>
  </si>
  <si>
    <t>Pauline 1L Pêche Blanche Carton</t>
  </si>
  <si>
    <t>Pauline 1L Pêche de Vigne Box</t>
  </si>
  <si>
    <t>Pauline 1L Pêche de Vigne Carton</t>
  </si>
  <si>
    <t>Pauline 1L Pêche Jaune Box</t>
  </si>
  <si>
    <t>Pauline 1L Pêche Jaune Carton</t>
  </si>
  <si>
    <t>Pauline 1L Poire Box</t>
  </si>
  <si>
    <t>Pauline 1L Poire Carton</t>
  </si>
  <si>
    <t>Pauline 1L Pomme Box</t>
  </si>
  <si>
    <t>Pauline 1L Pomme Carton</t>
  </si>
  <si>
    <t>Pauline 1L Raisin Blanc Carton</t>
  </si>
  <si>
    <t>Pauline 1L Raisin Rouge Carton</t>
  </si>
  <si>
    <t>Pauline 1L Tomate Box</t>
  </si>
  <si>
    <t>Pauline 1L Tomate Carton</t>
  </si>
  <si>
    <t>Pauline 25cl Abricot Carton</t>
  </si>
  <si>
    <t>Pauline 25cl ACE Carton</t>
  </si>
  <si>
    <t>Pauline 25cl Ananas Carton</t>
  </si>
  <si>
    <t>Pauline 25cl Fraise Carton</t>
  </si>
  <si>
    <t>Pauline 25cl Orange Carton</t>
  </si>
  <si>
    <t>Pauline 25cl Pêche Blanche Carton</t>
  </si>
  <si>
    <t>Pauline 25cl Pêche de Vigne Carton</t>
  </si>
  <si>
    <t>Pauline 25cl Pêche Jaune Carton</t>
  </si>
  <si>
    <t>Pauline 25cl Poire Carton</t>
  </si>
  <si>
    <t>Pauline 25cl Pomme Carton</t>
  </si>
  <si>
    <t>Pauline 25cl Tomate Carton</t>
  </si>
  <si>
    <t>XPOIR</t>
  </si>
  <si>
    <t>PAULI</t>
  </si>
  <si>
    <t>CART12BX0.25</t>
  </si>
  <si>
    <t>XFRAI</t>
  </si>
  <si>
    <t>XPDV</t>
  </si>
  <si>
    <t>XPEBL</t>
  </si>
  <si>
    <t>XPEJA</t>
  </si>
  <si>
    <t>YPOTR</t>
  </si>
  <si>
    <t>YTOMA</t>
  </si>
  <si>
    <t>XMANG</t>
  </si>
  <si>
    <t>YACE</t>
  </si>
  <si>
    <t>YORAN</t>
  </si>
  <si>
    <t>YPAMP</t>
  </si>
  <si>
    <t>YRAIB</t>
  </si>
  <si>
    <t>YRAIR</t>
  </si>
  <si>
    <t>BOXPA120X1</t>
  </si>
  <si>
    <t>Juste 1L ACE Carton</t>
  </si>
  <si>
    <t>Juste 1L Raisin Rouge Carton</t>
  </si>
  <si>
    <t>Juste 25cl Pomme Fraise Carton</t>
  </si>
  <si>
    <t>Juste 25cl Raisin Blanc Carton</t>
  </si>
  <si>
    <t>Juste 25cl Raisin Rouge Carton</t>
  </si>
  <si>
    <t>Juste 75cl Mangue Carton</t>
  </si>
  <si>
    <t>Juste 75cl Pamplemousse Carton</t>
  </si>
  <si>
    <t>Juste 75cl Pomme Fraise Carton</t>
  </si>
  <si>
    <t>Nu 1L Abricot Palox</t>
  </si>
  <si>
    <t>Nu 1L ACE Palox</t>
  </si>
  <si>
    <t>Nu 1L Ananas Palox</t>
  </si>
  <si>
    <t>Nu 1L Fraise Palox</t>
  </si>
  <si>
    <t>Nu 1L Orange Palox</t>
  </si>
  <si>
    <t>Nu 1L Pêche Blanche Palox</t>
  </si>
  <si>
    <t>Nu 1L Pêche de Vigne Palox</t>
  </si>
  <si>
    <t>Nu 1L Pêche Jaune Palox</t>
  </si>
  <si>
    <t>Nu 1L Poire Palox</t>
  </si>
  <si>
    <t>Nu 1L Pomme Palox</t>
  </si>
  <si>
    <t>Nu 1L Pomme Reinette Palox</t>
  </si>
  <si>
    <t>Nu 1L Raisin Blanc Palox</t>
  </si>
  <si>
    <t>Nu 1L Raisin Rouge Palox</t>
  </si>
  <si>
    <t>Nu 1L Tomate Palox</t>
  </si>
  <si>
    <t>Nu 25cl Abricot Palox</t>
  </si>
  <si>
    <t>Nu 25cl ACE Palox</t>
  </si>
  <si>
    <t>Nu 25cl Ananas Palox</t>
  </si>
  <si>
    <t>Nu 25cl Cerise Palox</t>
  </si>
  <si>
    <t>Nu 25cl Fraise Palox</t>
  </si>
  <si>
    <t>Nu 25cl Mangue Palox</t>
  </si>
  <si>
    <t>Nu 25cl Orange Palox</t>
  </si>
  <si>
    <t>Nu 25cl Pamplemousse Palox</t>
  </si>
  <si>
    <t>Nu 25cl Pêche Blanche Palox</t>
  </si>
  <si>
    <t>Nu 25cl Pêche de Vigne Palox</t>
  </si>
  <si>
    <t>Nu 25cl Pêche Jaune Palox</t>
  </si>
  <si>
    <t>Nu 25cl Poire Palox</t>
  </si>
  <si>
    <t>Nu 25cl Pomme Fraise Palox</t>
  </si>
  <si>
    <t>Nu 25cl Pomme Palox</t>
  </si>
  <si>
    <t>Nu 25cl Raisin Blanc Palox</t>
  </si>
  <si>
    <t>Nu 25cl Raisin Rouge Palox</t>
  </si>
  <si>
    <t>Nu 25cl Tomate Palox</t>
  </si>
  <si>
    <t>Nu 75cl Mangue Palox</t>
  </si>
  <si>
    <t>Nu 75cl Pamplemousse Palox</t>
  </si>
  <si>
    <t>Nu 75cl Pomme Fraise Palox</t>
  </si>
  <si>
    <t>Pauline 1L Abricot Palox</t>
  </si>
  <si>
    <t>Pauline 1L ACE Box</t>
  </si>
  <si>
    <t>Pauline 1L ACE Palox</t>
  </si>
  <si>
    <t>Pauline 1L Ananas Box</t>
  </si>
  <si>
    <t>Pauline 1L Ananas Palox</t>
  </si>
  <si>
    <t>Pauline 1L Fraise Palox</t>
  </si>
  <si>
    <t>Pauline 1L Orange Box</t>
  </si>
  <si>
    <t>Pauline 1L Orange Palox</t>
  </si>
  <si>
    <t>Pauline 1L Pêche Blanche Palox</t>
  </si>
  <si>
    <t>Pauline 1L Pêche de Vigne Palox</t>
  </si>
  <si>
    <t>Pauline 1L Pêche Jaune Palox</t>
  </si>
  <si>
    <t>Pauline 1L Poire Palox</t>
  </si>
  <si>
    <t>Pauline 1L Pomme Palox</t>
  </si>
  <si>
    <t>Pauline 1L Raisin Blanc Box</t>
  </si>
  <si>
    <t>Pauline 1L Raisin Blanc Palox</t>
  </si>
  <si>
    <t>Pauline 1L Raisin Rouge Box</t>
  </si>
  <si>
    <t>Pauline 1L Raisin Rouge Palox</t>
  </si>
  <si>
    <t>Pauline 1L Tomate Palox</t>
  </si>
  <si>
    <t>Pauline 25cl Abricot Palox</t>
  </si>
  <si>
    <t>Pauline 25cl Ananas Palox</t>
  </si>
  <si>
    <t>Pauline 25cl Fraise Palox</t>
  </si>
  <si>
    <t>Pauline 25cl Mangue Carton</t>
  </si>
  <si>
    <t>Pauline 25cl Orange Palox</t>
  </si>
  <si>
    <t>Pauline 25cl Pamplemousse Carton</t>
  </si>
  <si>
    <t>Pauline 25cl Pêche Blanche Palox</t>
  </si>
  <si>
    <t>Pauline 25cl Pêche de Vigne Palox</t>
  </si>
  <si>
    <t>Pauline 25cl Pêche Jaune Palox</t>
  </si>
  <si>
    <t>Pauline 25cl Poire Palox</t>
  </si>
  <si>
    <t>Pauline 25cl Pomme Fraise Carton</t>
  </si>
  <si>
    <t>Pauline 25cl Pomme Palox</t>
  </si>
  <si>
    <t>Pauline 25cl Raisin Blanc Carton</t>
  </si>
  <si>
    <t>Pauline 25cl Raisin Blanc Palox</t>
  </si>
  <si>
    <t>Pauline 25cl Raisin Rouge Carton</t>
  </si>
  <si>
    <t>Pauline 25cl Raisin Rouge Palox</t>
  </si>
  <si>
    <t>Pauline 25cl Tomate Palox</t>
  </si>
  <si>
    <t>Pauline 75cl Mangue Box</t>
  </si>
  <si>
    <t>Pauline 75cl Mangue Carton</t>
  </si>
  <si>
    <t>Pauline 75cl Mangue Palox</t>
  </si>
  <si>
    <t>Pauline 75cl Pamplemousse Box</t>
  </si>
  <si>
    <t>Pauline 75cl Pamplemousse Carton</t>
  </si>
  <si>
    <t>Pauline 75cl Pamplemousse Palox</t>
  </si>
  <si>
    <t>Pauline 75cl Pomme Fraise Box</t>
  </si>
  <si>
    <t>Pauline 75cl Pomme Fraise Carton</t>
  </si>
  <si>
    <t>Pauline 75cl Pomme Fraise Palox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</si>
</sst>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u/>
      <sz val="11"/>
      <name val="Calibri Light"/>
      <family val="2"/>
      <scheme val="maj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 Light"/>
      <family val="2"/>
      <scheme val="maj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/>
    <xf numFmtId="164" fontId="1" fillId="0" borderId="0" xfId="1" applyNumberFormat="1" applyFont="1"/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5</xdr:row>
          <xdr:rowOff>85725</xdr:rowOff>
        </xdr:from>
        <xdr:to>
          <xdr:col>13</xdr:col>
          <xdr:colOff>314325</xdr:colOff>
          <xdr:row>7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erry/Documents/THIERRY/STOCK%20EMBALLAGE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ocuments%20qualit&#233;%20communs\TRANSFORMATION%20B2\PRODUCTION\GESTION%20DU%20STOCK\STOCK\ERPV1.xlsm" TargetMode="External"/><Relationship Id="rId1" Type="http://schemas.openxmlformats.org/officeDocument/2006/relationships/externalLinkPath" Target="file:///K:\Documents%20qualit&#233;%20communs\TRANSFORMATION%20B2\PRODUCTION\GESTION%20DU%20STOCK\STOCK\ERP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uteille F79"/>
      <sheetName val="Bouteille B1L"/>
      <sheetName val="Bouteille B75cl"/>
      <sheetName val="Bouteille B25cl"/>
      <sheetName val="Capsules"/>
      <sheetName val="Carton 25cl"/>
      <sheetName val="Carton 75cl"/>
      <sheetName val="Carton 1L"/>
      <sheetName val="STOCK EMBALLAGE"/>
      <sheetName val="Fût+couverc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Paramètres"/>
      <sheetName val="BDD_Stock_purée_fût"/>
      <sheetName val="Mouv_stock_purée_fût"/>
      <sheetName val="TDB_Fût_purée"/>
      <sheetName val="BDD_stock_pf_bouteille"/>
      <sheetName val="Mouv_stock_pf_bouteille"/>
      <sheetName val="TDB_bouteille_1L"/>
      <sheetName val="TDB_bouteille_25cl"/>
      <sheetName val="TDB_bouteille_75cl"/>
      <sheetName val="BDD_stock_etiquette_bouteille"/>
      <sheetName val="Mouv_stock_etiquette_bouteille"/>
      <sheetName val="TDB_etiquette_bouteille"/>
      <sheetName val="TDB_Emballages&amp;Additifs"/>
      <sheetName val="B100"/>
      <sheetName val="BF100"/>
      <sheetName val="B75"/>
      <sheetName val="B75 EDEN"/>
      <sheetName val="B25"/>
      <sheetName val="Bouchon Vis"/>
      <sheetName val="Capsule 75"/>
      <sheetName val="O200"/>
      <sheetName val="OEchan"/>
      <sheetName val="Fût"/>
      <sheetName val="Cerclage fût"/>
      <sheetName val="Couvercle fût"/>
      <sheetName val="Carton 6x1L"/>
      <sheetName val="Carton 6x1L renforcé"/>
      <sheetName val="Croisillon 100"/>
      <sheetName val="Carton 12x25cl"/>
      <sheetName val="Carton 12x25cl Renforcé"/>
      <sheetName val="Croisillon 25"/>
      <sheetName val="Intercallaire"/>
      <sheetName val="Palette 115x115"/>
      <sheetName val="Acide Ascorbique"/>
      <sheetName val="Acide Citrique"/>
      <sheetName val="Sucre"/>
      <sheetName val="Citron"/>
      <sheetName val="ERPV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CE5889-2161-4DD6-891B-2F8CD11D2127}" name="Tab_BDD_stock_pf_bouteille" displayName="Tab_BDD_stock_pf_bouteille" ref="A4:B146" totalsRowShown="0" headerRowDxfId="3" dataDxfId="2">
  <autoFilter ref="A4:B146" xr:uid="{BC299572-49B2-4374-8B3C-C76DD353C285}"/>
  <sortState xmlns:xlrd2="http://schemas.microsoft.com/office/spreadsheetml/2017/richdata2" ref="A5:B70">
    <sortCondition ref="B4:B70"/>
  </sortState>
  <tableColumns count="2">
    <tableColumn id="1" xr3:uid="{99A35BE2-E675-46ED-83E1-590447564357}" name="Référence" dataDxfId="1"/>
    <tableColumn id="2" xr3:uid="{B1F29914-6712-42A1-B5E5-45DBD142F0E0}" name="Marqu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51C92-3162-4C55-BD34-3CA80D44B009}">
  <sheetPr codeName="Feuil2"/>
  <dimension ref="A1:B146"/>
  <sheetViews>
    <sheetView workbookViewId="0">
      <pane ySplit="4" topLeftCell="A5" activePane="bottomLeft" state="frozen"/>
      <selection pane="bottomLeft" activeCell="D13" sqref="D13"/>
    </sheetView>
  </sheetViews>
  <sheetFormatPr baseColWidth="10" defaultRowHeight="15" x14ac:dyDescent="0.25"/>
  <cols>
    <col min="1" max="1" width="32.5703125" bestFit="1" customWidth="1"/>
    <col min="2" max="2" width="41" customWidth="1"/>
  </cols>
  <sheetData>
    <row r="1" spans="1:2" ht="51.75" customHeight="1" thickBot="1" x14ac:dyDescent="0.3">
      <c r="A1" s="14"/>
      <c r="B1" s="13"/>
    </row>
    <row r="2" spans="1:2" x14ac:dyDescent="0.25">
      <c r="A2" s="15"/>
      <c r="B2" s="5"/>
    </row>
    <row r="3" spans="1:2" ht="15.75" thickBot="1" x14ac:dyDescent="0.3">
      <c r="A3" s="16"/>
      <c r="B3" s="5"/>
    </row>
    <row r="4" spans="1:2" s="7" customFormat="1" ht="31.5" customHeight="1" x14ac:dyDescent="0.25">
      <c r="A4" s="6" t="s">
        <v>15</v>
      </c>
      <c r="B4" s="5" t="s">
        <v>0</v>
      </c>
    </row>
    <row r="5" spans="1:2" x14ac:dyDescent="0.25">
      <c r="A5" s="8" t="s">
        <v>17</v>
      </c>
      <c r="B5" s="3">
        <v>-42</v>
      </c>
    </row>
    <row r="6" spans="1:2" x14ac:dyDescent="0.25">
      <c r="A6" s="8" t="s">
        <v>89</v>
      </c>
      <c r="B6" s="3">
        <v>0</v>
      </c>
    </row>
    <row r="7" spans="1:2" x14ac:dyDescent="0.25">
      <c r="A7" s="8" t="s">
        <v>18</v>
      </c>
      <c r="B7" s="3">
        <v>-6</v>
      </c>
    </row>
    <row r="8" spans="1:2" x14ac:dyDescent="0.25">
      <c r="A8" s="8" t="s">
        <v>19</v>
      </c>
      <c r="B8" s="3">
        <v>-36</v>
      </c>
    </row>
    <row r="9" spans="1:2" x14ac:dyDescent="0.25">
      <c r="A9" s="8" t="s">
        <v>20</v>
      </c>
      <c r="B9" s="3">
        <v>-6</v>
      </c>
    </row>
    <row r="10" spans="1:2" x14ac:dyDescent="0.25">
      <c r="A10" s="8" t="s">
        <v>21</v>
      </c>
      <c r="B10" s="3">
        <v>-6</v>
      </c>
    </row>
    <row r="11" spans="1:2" x14ac:dyDescent="0.25">
      <c r="A11" s="8" t="s">
        <v>22</v>
      </c>
      <c r="B11" s="3">
        <v>-24</v>
      </c>
    </row>
    <row r="12" spans="1:2" x14ac:dyDescent="0.25">
      <c r="A12" s="8" t="s">
        <v>23</v>
      </c>
      <c r="B12" s="3">
        <v>-6</v>
      </c>
    </row>
    <row r="13" spans="1:2" x14ac:dyDescent="0.25">
      <c r="A13" s="8" t="s">
        <v>24</v>
      </c>
      <c r="B13" s="3">
        <v>-42</v>
      </c>
    </row>
    <row r="14" spans="1:2" x14ac:dyDescent="0.25">
      <c r="A14" s="8" t="s">
        <v>25</v>
      </c>
      <c r="B14" s="3">
        <v>-54</v>
      </c>
    </row>
    <row r="15" spans="1:2" x14ac:dyDescent="0.25">
      <c r="A15" s="8" t="s">
        <v>26</v>
      </c>
      <c r="B15" s="3">
        <v>-18</v>
      </c>
    </row>
    <row r="16" spans="1:2" x14ac:dyDescent="0.25">
      <c r="A16" s="8" t="s">
        <v>90</v>
      </c>
      <c r="B16" s="3">
        <v>0</v>
      </c>
    </row>
    <row r="17" spans="1:2" x14ac:dyDescent="0.25">
      <c r="A17" s="8" t="s">
        <v>27</v>
      </c>
      <c r="B17" s="3">
        <v>-114</v>
      </c>
    </row>
    <row r="18" spans="1:2" x14ac:dyDescent="0.25">
      <c r="A18" s="8" t="s">
        <v>28</v>
      </c>
      <c r="B18" s="3">
        <v>-876</v>
      </c>
    </row>
    <row r="19" spans="1:2" x14ac:dyDescent="0.25">
      <c r="A19" s="8" t="s">
        <v>29</v>
      </c>
      <c r="B19" s="3">
        <v>-132</v>
      </c>
    </row>
    <row r="20" spans="1:2" x14ac:dyDescent="0.25">
      <c r="A20" s="8" t="s">
        <v>30</v>
      </c>
      <c r="B20" s="3">
        <v>-228</v>
      </c>
    </row>
    <row r="21" spans="1:2" x14ac:dyDescent="0.25">
      <c r="A21" s="8" t="s">
        <v>31</v>
      </c>
      <c r="B21" s="3">
        <v>-2244</v>
      </c>
    </row>
    <row r="22" spans="1:2" x14ac:dyDescent="0.25">
      <c r="A22" s="8" t="s">
        <v>32</v>
      </c>
      <c r="B22" s="3">
        <v>-24</v>
      </c>
    </row>
    <row r="23" spans="1:2" x14ac:dyDescent="0.25">
      <c r="A23" s="8" t="s">
        <v>33</v>
      </c>
      <c r="B23" s="3">
        <v>-1476</v>
      </c>
    </row>
    <row r="24" spans="1:2" x14ac:dyDescent="0.25">
      <c r="A24" s="8" t="s">
        <v>34</v>
      </c>
      <c r="B24" s="3">
        <v>-24</v>
      </c>
    </row>
    <row r="25" spans="1:2" x14ac:dyDescent="0.25">
      <c r="A25" s="8" t="s">
        <v>35</v>
      </c>
      <c r="B25" s="3">
        <v>-60</v>
      </c>
    </row>
    <row r="26" spans="1:2" x14ac:dyDescent="0.25">
      <c r="A26" s="8" t="s">
        <v>36</v>
      </c>
      <c r="B26" s="3">
        <v>-648</v>
      </c>
    </row>
    <row r="27" spans="1:2" x14ac:dyDescent="0.25">
      <c r="A27" s="8" t="s">
        <v>37</v>
      </c>
      <c r="B27" s="3">
        <v>-60</v>
      </c>
    </row>
    <row r="28" spans="1:2" x14ac:dyDescent="0.25">
      <c r="A28" s="8" t="s">
        <v>38</v>
      </c>
      <c r="B28" s="3">
        <v>-120</v>
      </c>
    </row>
    <row r="29" spans="1:2" x14ac:dyDescent="0.25">
      <c r="A29" s="8" t="s">
        <v>39</v>
      </c>
      <c r="B29" s="3">
        <v>-1488</v>
      </c>
    </row>
    <row r="30" spans="1:2" x14ac:dyDescent="0.25">
      <c r="A30" s="8" t="s">
        <v>91</v>
      </c>
      <c r="B30" s="3">
        <v>0</v>
      </c>
    </row>
    <row r="31" spans="1:2" x14ac:dyDescent="0.25">
      <c r="A31" s="8" t="s">
        <v>92</v>
      </c>
      <c r="B31" s="3">
        <v>0</v>
      </c>
    </row>
    <row r="32" spans="1:2" x14ac:dyDescent="0.25">
      <c r="A32" s="8" t="s">
        <v>93</v>
      </c>
      <c r="B32" s="3">
        <v>0</v>
      </c>
    </row>
    <row r="33" spans="1:2" x14ac:dyDescent="0.25">
      <c r="A33" s="8" t="s">
        <v>40</v>
      </c>
      <c r="B33" s="3">
        <v>-1944</v>
      </c>
    </row>
    <row r="34" spans="1:2" x14ac:dyDescent="0.25">
      <c r="A34" s="8" t="s">
        <v>94</v>
      </c>
      <c r="B34" s="3">
        <v>0</v>
      </c>
    </row>
    <row r="35" spans="1:2" x14ac:dyDescent="0.25">
      <c r="A35" s="8" t="s">
        <v>95</v>
      </c>
      <c r="B35" s="3">
        <v>0</v>
      </c>
    </row>
    <row r="36" spans="1:2" x14ac:dyDescent="0.25">
      <c r="A36" s="8" t="s">
        <v>96</v>
      </c>
      <c r="B36" s="3">
        <v>0</v>
      </c>
    </row>
    <row r="37" spans="1:2" x14ac:dyDescent="0.25">
      <c r="A37" s="8" t="s">
        <v>97</v>
      </c>
      <c r="B37" s="3">
        <v>0</v>
      </c>
    </row>
    <row r="38" spans="1:2" x14ac:dyDescent="0.25">
      <c r="A38" s="8" t="s">
        <v>98</v>
      </c>
      <c r="B38" s="3">
        <v>0</v>
      </c>
    </row>
    <row r="39" spans="1:2" x14ac:dyDescent="0.25">
      <c r="A39" s="8" t="s">
        <v>99</v>
      </c>
      <c r="B39" s="3">
        <v>0</v>
      </c>
    </row>
    <row r="40" spans="1:2" x14ac:dyDescent="0.25">
      <c r="A40" s="8" t="s">
        <v>100</v>
      </c>
      <c r="B40" s="3">
        <v>0</v>
      </c>
    </row>
    <row r="41" spans="1:2" x14ac:dyDescent="0.25">
      <c r="A41" s="8" t="s">
        <v>101</v>
      </c>
      <c r="B41" s="3">
        <v>0</v>
      </c>
    </row>
    <row r="42" spans="1:2" x14ac:dyDescent="0.25">
      <c r="A42" s="8" t="s">
        <v>102</v>
      </c>
      <c r="B42" s="3">
        <v>0</v>
      </c>
    </row>
    <row r="43" spans="1:2" x14ac:dyDescent="0.25">
      <c r="A43" s="8" t="s">
        <v>103</v>
      </c>
      <c r="B43" s="3">
        <v>0</v>
      </c>
    </row>
    <row r="44" spans="1:2" x14ac:dyDescent="0.25">
      <c r="A44" s="8" t="s">
        <v>104</v>
      </c>
      <c r="B44" s="3">
        <v>0</v>
      </c>
    </row>
    <row r="45" spans="1:2" x14ac:dyDescent="0.25">
      <c r="A45" s="8" t="s">
        <v>105</v>
      </c>
      <c r="B45" s="3">
        <v>0</v>
      </c>
    </row>
    <row r="46" spans="1:2" x14ac:dyDescent="0.25">
      <c r="A46" s="8" t="s">
        <v>106</v>
      </c>
      <c r="B46" s="3">
        <v>0</v>
      </c>
    </row>
    <row r="47" spans="1:2" x14ac:dyDescent="0.25">
      <c r="A47" s="8" t="s">
        <v>107</v>
      </c>
      <c r="B47" s="3">
        <v>0</v>
      </c>
    </row>
    <row r="48" spans="1:2" x14ac:dyDescent="0.25">
      <c r="A48" s="8" t="s">
        <v>108</v>
      </c>
      <c r="B48" s="3">
        <v>0</v>
      </c>
    </row>
    <row r="49" spans="1:2" x14ac:dyDescent="0.25">
      <c r="A49" s="8" t="s">
        <v>109</v>
      </c>
      <c r="B49" s="3">
        <v>0</v>
      </c>
    </row>
    <row r="50" spans="1:2" x14ac:dyDescent="0.25">
      <c r="A50" s="8" t="s">
        <v>110</v>
      </c>
      <c r="B50" s="3">
        <v>0</v>
      </c>
    </row>
    <row r="51" spans="1:2" x14ac:dyDescent="0.25">
      <c r="A51" s="8" t="s">
        <v>111</v>
      </c>
      <c r="B51" s="3">
        <v>0</v>
      </c>
    </row>
    <row r="52" spans="1:2" x14ac:dyDescent="0.25">
      <c r="A52" s="8" t="s">
        <v>112</v>
      </c>
      <c r="B52" s="3">
        <v>0</v>
      </c>
    </row>
    <row r="53" spans="1:2" x14ac:dyDescent="0.25">
      <c r="A53" s="8" t="s">
        <v>113</v>
      </c>
      <c r="B53" s="3">
        <v>0</v>
      </c>
    </row>
    <row r="54" spans="1:2" x14ac:dyDescent="0.25">
      <c r="A54" s="8" t="s">
        <v>114</v>
      </c>
      <c r="B54" s="3">
        <v>0</v>
      </c>
    </row>
    <row r="55" spans="1:2" x14ac:dyDescent="0.25">
      <c r="A55" s="8" t="s">
        <v>115</v>
      </c>
      <c r="B55" s="3">
        <v>0</v>
      </c>
    </row>
    <row r="56" spans="1:2" x14ac:dyDescent="0.25">
      <c r="A56" s="8" t="s">
        <v>116</v>
      </c>
      <c r="B56" s="3">
        <v>0</v>
      </c>
    </row>
    <row r="57" spans="1:2" x14ac:dyDescent="0.25">
      <c r="A57" s="8" t="s">
        <v>117</v>
      </c>
      <c r="B57" s="3">
        <v>0</v>
      </c>
    </row>
    <row r="58" spans="1:2" x14ac:dyDescent="0.25">
      <c r="A58" s="8" t="s">
        <v>118</v>
      </c>
      <c r="B58" s="3">
        <v>0</v>
      </c>
    </row>
    <row r="59" spans="1:2" x14ac:dyDescent="0.25">
      <c r="A59" s="8" t="s">
        <v>119</v>
      </c>
      <c r="B59" s="3">
        <v>0</v>
      </c>
    </row>
    <row r="60" spans="1:2" x14ac:dyDescent="0.25">
      <c r="A60" s="8" t="s">
        <v>120</v>
      </c>
      <c r="B60" s="3">
        <v>0</v>
      </c>
    </row>
    <row r="61" spans="1:2" x14ac:dyDescent="0.25">
      <c r="A61" s="8" t="s">
        <v>121</v>
      </c>
      <c r="B61" s="3">
        <v>0</v>
      </c>
    </row>
    <row r="62" spans="1:2" x14ac:dyDescent="0.25">
      <c r="A62" s="8" t="s">
        <v>122</v>
      </c>
      <c r="B62" s="3">
        <v>0</v>
      </c>
    </row>
    <row r="63" spans="1:2" x14ac:dyDescent="0.25">
      <c r="A63" s="8" t="s">
        <v>123</v>
      </c>
      <c r="B63" s="3">
        <v>0</v>
      </c>
    </row>
    <row r="64" spans="1:2" x14ac:dyDescent="0.25">
      <c r="A64" s="8" t="s">
        <v>124</v>
      </c>
      <c r="B64" s="3">
        <v>0</v>
      </c>
    </row>
    <row r="65" spans="1:2" x14ac:dyDescent="0.25">
      <c r="A65" s="8" t="s">
        <v>125</v>
      </c>
      <c r="B65" s="3">
        <v>0</v>
      </c>
    </row>
    <row r="66" spans="1:2" x14ac:dyDescent="0.25">
      <c r="A66" s="8" t="s">
        <v>126</v>
      </c>
      <c r="B66" s="3">
        <v>0</v>
      </c>
    </row>
    <row r="67" spans="1:2" x14ac:dyDescent="0.25">
      <c r="A67" s="8" t="s">
        <v>127</v>
      </c>
      <c r="B67" s="3">
        <v>0</v>
      </c>
    </row>
    <row r="68" spans="1:2" x14ac:dyDescent="0.25">
      <c r="A68" s="8" t="s">
        <v>128</v>
      </c>
      <c r="B68" s="3">
        <v>0</v>
      </c>
    </row>
    <row r="69" spans="1:2" x14ac:dyDescent="0.25">
      <c r="A69" s="8" t="s">
        <v>129</v>
      </c>
      <c r="B69" s="3">
        <v>0</v>
      </c>
    </row>
    <row r="70" spans="1:2" x14ac:dyDescent="0.25">
      <c r="A70" s="8" t="s">
        <v>130</v>
      </c>
      <c r="B70" s="3">
        <v>0</v>
      </c>
    </row>
    <row r="71" spans="1:2" x14ac:dyDescent="0.25">
      <c r="A71" s="8" t="s">
        <v>41</v>
      </c>
      <c r="B71" s="3">
        <v>-960</v>
      </c>
    </row>
    <row r="72" spans="1:2" x14ac:dyDescent="0.25">
      <c r="A72" s="8" t="s">
        <v>42</v>
      </c>
      <c r="B72" s="3">
        <v>-2760</v>
      </c>
    </row>
    <row r="73" spans="1:2" x14ac:dyDescent="0.25">
      <c r="A73" s="8" t="s">
        <v>131</v>
      </c>
      <c r="B73" s="3">
        <v>0</v>
      </c>
    </row>
    <row r="74" spans="1:2" x14ac:dyDescent="0.25">
      <c r="A74" s="8" t="s">
        <v>132</v>
      </c>
      <c r="B74" s="3">
        <v>0</v>
      </c>
    </row>
    <row r="75" spans="1:2" x14ac:dyDescent="0.25">
      <c r="A75" s="8" t="s">
        <v>43</v>
      </c>
      <c r="B75" s="3">
        <v>-1128</v>
      </c>
    </row>
    <row r="76" spans="1:2" x14ac:dyDescent="0.25">
      <c r="A76" s="8" t="s">
        <v>133</v>
      </c>
      <c r="B76" s="3">
        <v>0</v>
      </c>
    </row>
    <row r="77" spans="1:2" x14ac:dyDescent="0.25">
      <c r="A77" s="8" t="s">
        <v>134</v>
      </c>
      <c r="B77" s="3">
        <v>0</v>
      </c>
    </row>
    <row r="78" spans="1:2" x14ac:dyDescent="0.25">
      <c r="A78" s="8" t="s">
        <v>44</v>
      </c>
      <c r="B78" s="3">
        <v>-1308</v>
      </c>
    </row>
    <row r="79" spans="1:2" x14ac:dyDescent="0.25">
      <c r="A79" s="8" t="s">
        <v>135</v>
      </c>
      <c r="B79" s="3">
        <v>0</v>
      </c>
    </row>
    <row r="80" spans="1:2" x14ac:dyDescent="0.25">
      <c r="A80" s="8" t="s">
        <v>45</v>
      </c>
      <c r="B80" s="3">
        <v>-120</v>
      </c>
    </row>
    <row r="81" spans="1:2" x14ac:dyDescent="0.25">
      <c r="A81" s="8" t="s">
        <v>46</v>
      </c>
      <c r="B81" s="3">
        <v>-588</v>
      </c>
    </row>
    <row r="82" spans="1:2" x14ac:dyDescent="0.25">
      <c r="A82" s="8" t="s">
        <v>136</v>
      </c>
      <c r="B82" s="3">
        <v>0</v>
      </c>
    </row>
    <row r="83" spans="1:2" x14ac:dyDescent="0.25">
      <c r="A83" s="8" t="s">
        <v>137</v>
      </c>
      <c r="B83" s="3">
        <v>0</v>
      </c>
    </row>
    <row r="84" spans="1:2" x14ac:dyDescent="0.25">
      <c r="A84" s="8" t="s">
        <v>47</v>
      </c>
      <c r="B84" s="3">
        <v>-1470</v>
      </c>
    </row>
    <row r="85" spans="1:2" x14ac:dyDescent="0.25">
      <c r="A85" s="8" t="s">
        <v>138</v>
      </c>
      <c r="B85" s="3">
        <v>0</v>
      </c>
    </row>
    <row r="86" spans="1:2" x14ac:dyDescent="0.25">
      <c r="A86" s="8" t="s">
        <v>48</v>
      </c>
      <c r="B86" s="3">
        <v>-120</v>
      </c>
    </row>
    <row r="87" spans="1:2" x14ac:dyDescent="0.25">
      <c r="A87" s="8" t="s">
        <v>49</v>
      </c>
      <c r="B87" s="3">
        <v>-1944</v>
      </c>
    </row>
    <row r="88" spans="1:2" x14ac:dyDescent="0.25">
      <c r="A88" s="8" t="s">
        <v>139</v>
      </c>
      <c r="B88" s="3">
        <v>0</v>
      </c>
    </row>
    <row r="89" spans="1:2" x14ac:dyDescent="0.25">
      <c r="A89" s="8" t="s">
        <v>50</v>
      </c>
      <c r="B89" s="3">
        <v>-120</v>
      </c>
    </row>
    <row r="90" spans="1:2" x14ac:dyDescent="0.25">
      <c r="A90" s="8" t="s">
        <v>51</v>
      </c>
      <c r="B90" s="3">
        <v>-750</v>
      </c>
    </row>
    <row r="91" spans="1:2" x14ac:dyDescent="0.25">
      <c r="A91" s="8" t="s">
        <v>140</v>
      </c>
      <c r="B91" s="3">
        <v>0</v>
      </c>
    </row>
    <row r="92" spans="1:2" x14ac:dyDescent="0.25">
      <c r="A92" s="8" t="s">
        <v>52</v>
      </c>
      <c r="B92" s="3">
        <v>-600</v>
      </c>
    </row>
    <row r="93" spans="1:2" x14ac:dyDescent="0.25">
      <c r="A93" s="8" t="s">
        <v>53</v>
      </c>
      <c r="B93" s="3">
        <v>-1920</v>
      </c>
    </row>
    <row r="94" spans="1:2" x14ac:dyDescent="0.25">
      <c r="A94" s="8" t="s">
        <v>141</v>
      </c>
      <c r="B94" s="3">
        <v>0</v>
      </c>
    </row>
    <row r="95" spans="1:2" x14ac:dyDescent="0.25">
      <c r="A95" s="8" t="s">
        <v>54</v>
      </c>
      <c r="B95" s="3">
        <v>-600</v>
      </c>
    </row>
    <row r="96" spans="1:2" x14ac:dyDescent="0.25">
      <c r="A96" s="8" t="s">
        <v>55</v>
      </c>
      <c r="B96" s="3">
        <v>-2706</v>
      </c>
    </row>
    <row r="97" spans="1:2" x14ac:dyDescent="0.25">
      <c r="A97" s="8" t="s">
        <v>142</v>
      </c>
      <c r="B97" s="3">
        <v>0</v>
      </c>
    </row>
    <row r="98" spans="1:2" x14ac:dyDescent="0.25">
      <c r="A98" s="8" t="s">
        <v>56</v>
      </c>
      <c r="B98" s="3">
        <v>-840</v>
      </c>
    </row>
    <row r="99" spans="1:2" x14ac:dyDescent="0.25">
      <c r="A99" s="8" t="s">
        <v>57</v>
      </c>
      <c r="B99" s="3">
        <v>-2304</v>
      </c>
    </row>
    <row r="100" spans="1:2" x14ac:dyDescent="0.25">
      <c r="A100" s="8" t="s">
        <v>143</v>
      </c>
      <c r="B100" s="3">
        <v>0</v>
      </c>
    </row>
    <row r="101" spans="1:2" x14ac:dyDescent="0.25">
      <c r="A101" s="8" t="s">
        <v>144</v>
      </c>
      <c r="B101" s="3">
        <v>0</v>
      </c>
    </row>
    <row r="102" spans="1:2" x14ac:dyDescent="0.25">
      <c r="A102" s="8" t="s">
        <v>58</v>
      </c>
      <c r="B102" s="3">
        <v>-264</v>
      </c>
    </row>
    <row r="103" spans="1:2" x14ac:dyDescent="0.25">
      <c r="A103" s="8" t="s">
        <v>145</v>
      </c>
      <c r="B103" s="3">
        <v>0</v>
      </c>
    </row>
    <row r="104" spans="1:2" x14ac:dyDescent="0.25">
      <c r="A104" s="8" t="s">
        <v>146</v>
      </c>
      <c r="B104" s="3">
        <v>0</v>
      </c>
    </row>
    <row r="105" spans="1:2" x14ac:dyDescent="0.25">
      <c r="A105" s="8" t="s">
        <v>59</v>
      </c>
      <c r="B105" s="3">
        <v>-282</v>
      </c>
    </row>
    <row r="106" spans="1:2" x14ac:dyDescent="0.25">
      <c r="A106" s="8" t="s">
        <v>147</v>
      </c>
      <c r="B106" s="3">
        <v>0</v>
      </c>
    </row>
    <row r="107" spans="1:2" x14ac:dyDescent="0.25">
      <c r="A107" s="8" t="s">
        <v>60</v>
      </c>
      <c r="B107" s="3">
        <v>0</v>
      </c>
    </row>
    <row r="108" spans="1:2" x14ac:dyDescent="0.25">
      <c r="A108" s="8" t="s">
        <v>61</v>
      </c>
      <c r="B108" s="3">
        <v>-354</v>
      </c>
    </row>
    <row r="109" spans="1:2" x14ac:dyDescent="0.25">
      <c r="A109" s="8" t="s">
        <v>148</v>
      </c>
      <c r="B109" s="3">
        <v>0</v>
      </c>
    </row>
    <row r="110" spans="1:2" x14ac:dyDescent="0.25">
      <c r="A110" s="8" t="s">
        <v>62</v>
      </c>
      <c r="B110" s="3">
        <v>-456</v>
      </c>
    </row>
    <row r="111" spans="1:2" x14ac:dyDescent="0.25">
      <c r="A111" s="8" t="s">
        <v>149</v>
      </c>
      <c r="B111" s="3">
        <v>0</v>
      </c>
    </row>
    <row r="112" spans="1:2" x14ac:dyDescent="0.25">
      <c r="A112" s="8" t="s">
        <v>63</v>
      </c>
      <c r="B112" s="3">
        <v>-12</v>
      </c>
    </row>
    <row r="113" spans="1:2" x14ac:dyDescent="0.25">
      <c r="A113" s="8" t="s">
        <v>64</v>
      </c>
      <c r="B113" s="3">
        <v>-384</v>
      </c>
    </row>
    <row r="114" spans="1:2" x14ac:dyDescent="0.25">
      <c r="A114" s="8" t="s">
        <v>150</v>
      </c>
      <c r="B114" s="3">
        <v>0</v>
      </c>
    </row>
    <row r="115" spans="1:2" x14ac:dyDescent="0.25">
      <c r="A115" s="8" t="s">
        <v>65</v>
      </c>
      <c r="B115" s="3">
        <v>-96</v>
      </c>
    </row>
    <row r="116" spans="1:2" x14ac:dyDescent="0.25">
      <c r="A116" s="8" t="s">
        <v>151</v>
      </c>
      <c r="B116" s="3">
        <v>0</v>
      </c>
    </row>
    <row r="117" spans="1:2" x14ac:dyDescent="0.25">
      <c r="A117" s="8" t="s">
        <v>152</v>
      </c>
      <c r="B117" s="3">
        <v>0</v>
      </c>
    </row>
    <row r="118" spans="1:2" x14ac:dyDescent="0.25">
      <c r="A118" s="8" t="s">
        <v>66</v>
      </c>
      <c r="B118" s="3">
        <v>-348</v>
      </c>
    </row>
    <row r="119" spans="1:2" x14ac:dyDescent="0.25">
      <c r="A119" s="8" t="s">
        <v>153</v>
      </c>
      <c r="B119" s="3">
        <v>0</v>
      </c>
    </row>
    <row r="120" spans="1:2" x14ac:dyDescent="0.25">
      <c r="A120" s="8" t="s">
        <v>154</v>
      </c>
      <c r="B120" s="3">
        <v>0</v>
      </c>
    </row>
    <row r="121" spans="1:2" x14ac:dyDescent="0.25">
      <c r="A121" s="8" t="s">
        <v>67</v>
      </c>
      <c r="B121" s="3">
        <v>-468</v>
      </c>
    </row>
    <row r="122" spans="1:2" x14ac:dyDescent="0.25">
      <c r="A122" s="8" t="s">
        <v>155</v>
      </c>
      <c r="B122" s="3">
        <v>0</v>
      </c>
    </row>
    <row r="123" spans="1:2" x14ac:dyDescent="0.25">
      <c r="A123" s="8" t="s">
        <v>68</v>
      </c>
      <c r="B123" s="3">
        <v>-60</v>
      </c>
    </row>
    <row r="124" spans="1:2" x14ac:dyDescent="0.25">
      <c r="A124" s="8" t="s">
        <v>156</v>
      </c>
      <c r="B124" s="3">
        <v>0</v>
      </c>
    </row>
    <row r="125" spans="1:2" x14ac:dyDescent="0.25">
      <c r="A125" s="8" t="s">
        <v>69</v>
      </c>
      <c r="B125" s="3">
        <v>-108</v>
      </c>
    </row>
    <row r="126" spans="1:2" x14ac:dyDescent="0.25">
      <c r="A126" s="8" t="s">
        <v>157</v>
      </c>
      <c r="B126" s="3">
        <v>0</v>
      </c>
    </row>
    <row r="127" spans="1:2" x14ac:dyDescent="0.25">
      <c r="A127" s="8" t="s">
        <v>70</v>
      </c>
      <c r="B127" s="3">
        <v>-372</v>
      </c>
    </row>
    <row r="128" spans="1:2" x14ac:dyDescent="0.25">
      <c r="A128" s="8" t="s">
        <v>158</v>
      </c>
      <c r="B128" s="3">
        <v>0</v>
      </c>
    </row>
    <row r="129" spans="1:2" x14ac:dyDescent="0.25">
      <c r="A129" s="8" t="s">
        <v>71</v>
      </c>
      <c r="B129" s="3">
        <v>-120</v>
      </c>
    </row>
    <row r="130" spans="1:2" x14ac:dyDescent="0.25">
      <c r="A130" s="8" t="s">
        <v>159</v>
      </c>
      <c r="B130" s="3">
        <v>0</v>
      </c>
    </row>
    <row r="131" spans="1:2" x14ac:dyDescent="0.25">
      <c r="A131" s="8" t="s">
        <v>160</v>
      </c>
      <c r="B131" s="3">
        <v>0</v>
      </c>
    </row>
    <row r="132" spans="1:2" x14ac:dyDescent="0.25">
      <c r="A132" s="8" t="s">
        <v>161</v>
      </c>
      <c r="B132" s="3">
        <v>0</v>
      </c>
    </row>
    <row r="133" spans="1:2" x14ac:dyDescent="0.25">
      <c r="A133" s="8" t="s">
        <v>162</v>
      </c>
      <c r="B133" s="3">
        <v>0</v>
      </c>
    </row>
    <row r="134" spans="1:2" x14ac:dyDescent="0.25">
      <c r="A134" s="8" t="s">
        <v>163</v>
      </c>
      <c r="B134" s="3">
        <v>0</v>
      </c>
    </row>
    <row r="135" spans="1:2" x14ac:dyDescent="0.25">
      <c r="A135" s="8" t="s">
        <v>164</v>
      </c>
      <c r="B135" s="3">
        <v>0</v>
      </c>
    </row>
    <row r="136" spans="1:2" x14ac:dyDescent="0.25">
      <c r="A136" s="8" t="s">
        <v>72</v>
      </c>
      <c r="B136" s="3">
        <v>-96</v>
      </c>
    </row>
    <row r="137" spans="1:2" x14ac:dyDescent="0.25">
      <c r="A137" s="8" t="s">
        <v>165</v>
      </c>
      <c r="B137" s="3">
        <v>0</v>
      </c>
    </row>
    <row r="138" spans="1:2" x14ac:dyDescent="0.25">
      <c r="A138" s="8" t="s">
        <v>166</v>
      </c>
      <c r="B138" s="3">
        <v>0</v>
      </c>
    </row>
    <row r="139" spans="1:2" x14ac:dyDescent="0.25">
      <c r="A139" s="8" t="s">
        <v>167</v>
      </c>
      <c r="B139" s="3">
        <v>0</v>
      </c>
    </row>
    <row r="140" spans="1:2" x14ac:dyDescent="0.25">
      <c r="A140" s="8" t="s">
        <v>168</v>
      </c>
      <c r="B140" s="3">
        <v>0</v>
      </c>
    </row>
    <row r="141" spans="1:2" x14ac:dyDescent="0.25">
      <c r="A141" s="8" t="s">
        <v>169</v>
      </c>
      <c r="B141" s="3">
        <v>0</v>
      </c>
    </row>
    <row r="142" spans="1:2" x14ac:dyDescent="0.25">
      <c r="A142" s="8" t="s">
        <v>170</v>
      </c>
      <c r="B142" s="3">
        <v>0</v>
      </c>
    </row>
    <row r="143" spans="1:2" x14ac:dyDescent="0.25">
      <c r="A143" s="8" t="s">
        <v>171</v>
      </c>
      <c r="B143" s="3">
        <v>0</v>
      </c>
    </row>
    <row r="144" spans="1:2" x14ac:dyDescent="0.25">
      <c r="A144" s="8" t="s">
        <v>172</v>
      </c>
      <c r="B144" s="3">
        <v>0</v>
      </c>
    </row>
    <row r="145" spans="1:2" x14ac:dyDescent="0.25">
      <c r="A145" s="8" t="s">
        <v>173</v>
      </c>
      <c r="B145" s="3">
        <v>0</v>
      </c>
    </row>
    <row r="146" spans="1:2" x14ac:dyDescent="0.25">
      <c r="A146" s="8" t="s">
        <v>174</v>
      </c>
      <c r="B146" s="3">
        <v>0</v>
      </c>
    </row>
  </sheetData>
  <mergeCells count="1">
    <mergeCell ref="A1:A3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2:L59"/>
  <sheetViews>
    <sheetView tabSelected="1" workbookViewId="0">
      <selection activeCell="E11" sqref="E11"/>
    </sheetView>
  </sheetViews>
  <sheetFormatPr baseColWidth="10" defaultRowHeight="15" x14ac:dyDescent="0.25"/>
  <cols>
    <col min="1" max="1" width="10.140625" style="1" bestFit="1" customWidth="1"/>
    <col min="2" max="2" width="15.28515625" style="1" customWidth="1"/>
    <col min="3" max="3" width="10" style="1" bestFit="1" customWidth="1"/>
    <col min="4" max="4" width="9.28515625" style="1" bestFit="1" customWidth="1"/>
    <col min="5" max="5" width="10.85546875" style="1" bestFit="1" customWidth="1"/>
    <col min="6" max="6" width="15.28515625" style="1" bestFit="1" customWidth="1"/>
    <col min="7" max="7" width="11.42578125" style="3"/>
    <col min="8" max="8" width="11.42578125" style="4"/>
    <col min="9" max="9" width="13.7109375" style="4" bestFit="1" customWidth="1"/>
    <col min="10" max="10" width="18.7109375" style="4" bestFit="1" customWidth="1"/>
    <col min="11" max="11" width="31.140625" style="1" bestFit="1" customWidth="1"/>
    <col min="12" max="12" width="14.28515625" style="1" bestFit="1" customWidth="1"/>
    <col min="13" max="16384" width="11.42578125" style="1"/>
  </cols>
  <sheetData>
    <row r="2" spans="1:12" x14ac:dyDescent="0.25">
      <c r="A2" s="17"/>
      <c r="B2" s="17"/>
      <c r="C2" s="17"/>
      <c r="D2" s="17"/>
      <c r="E2" s="17"/>
      <c r="F2" s="17"/>
    </row>
    <row r="4" spans="1:12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9" t="s">
        <v>0</v>
      </c>
      <c r="H4" s="10" t="s">
        <v>12</v>
      </c>
      <c r="I4" s="10" t="s">
        <v>13</v>
      </c>
      <c r="J4" s="10" t="s">
        <v>14</v>
      </c>
      <c r="K4" s="11" t="s">
        <v>15</v>
      </c>
      <c r="L4" s="11" t="s">
        <v>16</v>
      </c>
    </row>
    <row r="5" spans="1:12" x14ac:dyDescent="0.25">
      <c r="A5" s="1" t="s">
        <v>7</v>
      </c>
      <c r="B5" s="1" t="s">
        <v>75</v>
      </c>
      <c r="C5" s="1" t="s">
        <v>6</v>
      </c>
      <c r="D5" s="1" t="s">
        <v>8</v>
      </c>
      <c r="E5" s="1">
        <v>73</v>
      </c>
      <c r="F5" s="12">
        <v>876</v>
      </c>
      <c r="G5" s="3" t="str">
        <f t="shared" ref="G5:G6" si="0">IF(A5="JUSTE","Juste",IF(A5="PAULI","Pauline",))</f>
        <v>Juste</v>
      </c>
      <c r="H5" s="4" t="str">
        <f t="shared" ref="H5:H6" si="1">IF(OR(B5="BOXPA120X1",,B5="CART6B1")=TRUE,"1L",IF(B5="CART12BX0.25","25cl"))</f>
        <v>25cl</v>
      </c>
      <c r="I5" s="4" t="str">
        <f t="shared" ref="I5:I6" si="2">IF(D5="XABRI","Abricot",IF(D5="XPDV","Pêche de Vigne",IF(D5="XPOIR","Poire",IF(D5="YPOTR","Pomme",IF(D5="YTOMA","Tomate",IF(D5="YANAN","Ananas",IF(D5="YORAN","Orange",IF(D5="XPEBL","Pêche Blanche",IF(D5="XPEJA","Pêche Jaune",IF(D5="YRAIB","Raisin Blanc",IF(D5="XFRAI","Fraise",IF(D5="YRAIR","Raisin Rouge",IF(D5="XMANG","Mangue",IF(D5="YACE","ACE",IF(D5="YPAMP","Pamplemousse")))))))))))))))</f>
        <v>Abricot</v>
      </c>
      <c r="J5" s="4" t="str">
        <f t="shared" ref="J5:J6" si="3">IF(OR(B5="CART12BX0.25",B5="CART6B1")=TRUE,"Carton",IF(B5="BOXPA120X1","Box"))</f>
        <v>Carton</v>
      </c>
      <c r="K5" s="1" t="str">
        <f t="shared" ref="K5:K6" si="4">CONCATENATE(G5," ",H5," ",I5," ",J5)</f>
        <v>Juste 25cl Abricot Carton</v>
      </c>
      <c r="L5" s="1">
        <f t="shared" ref="L5:L6" si="5">F5</f>
        <v>876</v>
      </c>
    </row>
    <row r="6" spans="1:12" x14ac:dyDescent="0.25">
      <c r="A6" s="1" t="s">
        <v>7</v>
      </c>
      <c r="B6" s="1" t="s">
        <v>75</v>
      </c>
      <c r="C6" s="1" t="s">
        <v>6</v>
      </c>
      <c r="D6" s="1" t="s">
        <v>76</v>
      </c>
      <c r="E6" s="1">
        <v>187</v>
      </c>
      <c r="F6" s="12">
        <v>2244</v>
      </c>
      <c r="G6" s="3" t="str">
        <f t="shared" si="0"/>
        <v>Juste</v>
      </c>
      <c r="H6" s="4" t="str">
        <f t="shared" si="1"/>
        <v>25cl</v>
      </c>
      <c r="I6" s="4" t="str">
        <f t="shared" si="2"/>
        <v>Fraise</v>
      </c>
      <c r="J6" s="4" t="str">
        <f t="shared" si="3"/>
        <v>Carton</v>
      </c>
      <c r="K6" s="1" t="str">
        <f t="shared" si="4"/>
        <v>Juste 25cl Fraise Carton</v>
      </c>
      <c r="L6" s="1">
        <f t="shared" si="5"/>
        <v>2244</v>
      </c>
    </row>
    <row r="7" spans="1:12" x14ac:dyDescent="0.25">
      <c r="A7" s="1" t="s">
        <v>7</v>
      </c>
      <c r="B7" s="1" t="s">
        <v>75</v>
      </c>
      <c r="C7" s="1" t="s">
        <v>6</v>
      </c>
      <c r="D7" s="1" t="s">
        <v>77</v>
      </c>
      <c r="E7" s="1">
        <v>54</v>
      </c>
      <c r="F7" s="12">
        <v>648</v>
      </c>
      <c r="G7" s="3" t="str">
        <f t="shared" ref="G7" si="6">IF(A7="JUSTE","Juste",IF(A7="PAULI","Pauline",))</f>
        <v>Juste</v>
      </c>
      <c r="H7" s="4" t="str">
        <f t="shared" ref="H7" si="7">IF(OR(B7="BOXPA120X1",,B7="CART6B1")=TRUE,"1L",IF(B7="CART12BX0.25","25cl"))</f>
        <v>25cl</v>
      </c>
      <c r="I7" s="4" t="str">
        <f t="shared" ref="I7" si="8">IF(D7="XABRI","Abricot",IF(D7="XPDV","Pêche de Vigne",IF(D7="XPOIR","Poire",IF(D7="YPOTR","Pomme",IF(D7="YTOMA","Tomate",IF(D7="YANAN","Ananas",IF(D7="YORAN","Orange",IF(D7="XPEBL","Pêche Blanche",IF(D7="XPEJA","Pêche Jaune",IF(D7="YRAIB","Raisin Blanc",IF(D7="XFRAI","Fraise",IF(D7="YRAIR","Raisin Rouge",IF(D7="XMANG","Mangue",IF(D7="YACE","ACE",IF(D7="YPAMP","Pamplemousse")))))))))))))))</f>
        <v>Pêche de Vigne</v>
      </c>
      <c r="J7" s="4" t="str">
        <f t="shared" ref="J7" si="9">IF(OR(B7="CART12BX0.25",B7="CART6B1")=TRUE,"Carton",IF(B7="BOXPA120X1","Box"))</f>
        <v>Carton</v>
      </c>
      <c r="K7" s="1" t="str">
        <f t="shared" ref="K7" si="10">CONCATENATE(G7," ",H7," ",I7," ",J7)</f>
        <v>Juste 25cl Pêche de Vigne Carton</v>
      </c>
      <c r="L7" s="1">
        <f t="shared" ref="L7" si="11">F7</f>
        <v>648</v>
      </c>
    </row>
    <row r="8" spans="1:12" x14ac:dyDescent="0.25">
      <c r="A8" s="1" t="s">
        <v>7</v>
      </c>
      <c r="B8" s="1" t="s">
        <v>75</v>
      </c>
      <c r="C8" s="1" t="s">
        <v>6</v>
      </c>
      <c r="D8" s="1" t="s">
        <v>78</v>
      </c>
      <c r="E8" s="1">
        <v>5</v>
      </c>
      <c r="F8" s="12">
        <v>60</v>
      </c>
      <c r="G8" s="3" t="str">
        <f t="shared" ref="G8" si="12">IF(A8="JUSTE","Juste",IF(A8="PAULI","Pauline",))</f>
        <v>Juste</v>
      </c>
      <c r="H8" s="4" t="str">
        <f t="shared" ref="H8" si="13">IF(OR(B8="BOXPA120X1",,B8="CART6B1")=TRUE,"1L",IF(B8="CART12BX0.25","25cl"))</f>
        <v>25cl</v>
      </c>
      <c r="I8" s="4" t="str">
        <f t="shared" ref="I8" si="14">IF(D8="XABRI","Abricot",IF(D8="XPDV","Pêche de Vigne",IF(D8="XPOIR","Poire",IF(D8="YPOTR","Pomme",IF(D8="YTOMA","Tomate",IF(D8="YANAN","Ananas",IF(D8="YORAN","Orange",IF(D8="XPEBL","Pêche Blanche",IF(D8="XPEJA","Pêche Jaune",IF(D8="YRAIB","Raisin Blanc",IF(D8="XFRAI","Fraise",IF(D8="YRAIR","Raisin Rouge",IF(D8="XMANG","Mangue",IF(D8="YACE","ACE",IF(D8="YPAMP","Pamplemousse")))))))))))))))</f>
        <v>Pêche Blanche</v>
      </c>
      <c r="J8" s="4" t="str">
        <f t="shared" ref="J8" si="15">IF(OR(B8="CART12BX0.25",B8="CART6B1")=TRUE,"Carton",IF(B8="BOXPA120X1","Box"))</f>
        <v>Carton</v>
      </c>
      <c r="K8" s="1" t="str">
        <f t="shared" ref="K8" si="16">CONCATENATE(G8," ",H8," ",I8," ",J8)</f>
        <v>Juste 25cl Pêche Blanche Carton</v>
      </c>
      <c r="L8" s="1">
        <f t="shared" ref="L8" si="17">F8</f>
        <v>60</v>
      </c>
    </row>
    <row r="9" spans="1:12" x14ac:dyDescent="0.25">
      <c r="A9" s="1" t="s">
        <v>7</v>
      </c>
      <c r="B9" s="1" t="s">
        <v>75</v>
      </c>
      <c r="C9" s="1" t="s">
        <v>6</v>
      </c>
      <c r="D9" s="1" t="s">
        <v>79</v>
      </c>
      <c r="E9" s="1">
        <v>5</v>
      </c>
      <c r="F9" s="12">
        <v>60</v>
      </c>
      <c r="G9" s="3" t="str">
        <f t="shared" ref="G9:G51" si="18">IF(A9="JUSTE","Juste",IF(A9="PAULI","Pauline",))</f>
        <v>Juste</v>
      </c>
      <c r="H9" s="4" t="str">
        <f t="shared" ref="H9:H51" si="19">IF(OR(B9="BOXPA120X1",,B9="CART6B1")=TRUE,"1L",IF(B9="CART12BX0.25","25cl"))</f>
        <v>25cl</v>
      </c>
      <c r="I9" s="4" t="str">
        <f t="shared" ref="I9:I51" si="20">IF(D9="XABRI","Abricot",IF(D9="XPDV","Pêche de Vigne",IF(D9="XPOIR","Poire",IF(D9="YPOTR","Pomme",IF(D9="YTOMA","Tomate",IF(D9="YANAN","Ananas",IF(D9="YORAN","Orange",IF(D9="XPEBL","Pêche Blanche",IF(D9="XPEJA","Pêche Jaune",IF(D9="YRAIB","Raisin Blanc",IF(D9="XFRAI","Fraise",IF(D9="YRAIR","Raisin Rouge",IF(D9="XMANG","Mangue",IF(D9="YACE","ACE",IF(D9="YPAMP","Pamplemousse")))))))))))))))</f>
        <v>Pêche Jaune</v>
      </c>
      <c r="J9" s="4" t="str">
        <f t="shared" ref="J9:J51" si="21">IF(OR(B9="CART12BX0.25",B9="CART6B1")=TRUE,"Carton",IF(B9="BOXPA120X1","Box"))</f>
        <v>Carton</v>
      </c>
      <c r="K9" s="1" t="str">
        <f t="shared" ref="K9:K51" si="22">CONCATENATE(G9," ",H9," ",I9," ",J9)</f>
        <v>Juste 25cl Pêche Jaune Carton</v>
      </c>
      <c r="L9" s="1">
        <f t="shared" ref="L9:L51" si="23">F9</f>
        <v>60</v>
      </c>
    </row>
    <row r="10" spans="1:12" x14ac:dyDescent="0.25">
      <c r="A10" s="1" t="s">
        <v>7</v>
      </c>
      <c r="B10" s="1" t="s">
        <v>75</v>
      </c>
      <c r="C10" s="1" t="s">
        <v>6</v>
      </c>
      <c r="D10" s="1" t="s">
        <v>73</v>
      </c>
      <c r="E10" s="1">
        <v>10</v>
      </c>
      <c r="F10" s="12">
        <v>120</v>
      </c>
      <c r="G10" s="3" t="str">
        <f t="shared" si="18"/>
        <v>Juste</v>
      </c>
      <c r="H10" s="4" t="str">
        <f t="shared" si="19"/>
        <v>25cl</v>
      </c>
      <c r="I10" s="4" t="str">
        <f t="shared" si="20"/>
        <v>Poire</v>
      </c>
      <c r="J10" s="4" t="str">
        <f t="shared" si="21"/>
        <v>Carton</v>
      </c>
      <c r="K10" s="1" t="str">
        <f t="shared" si="22"/>
        <v>Juste 25cl Poire Carton</v>
      </c>
      <c r="L10" s="1">
        <f t="shared" si="23"/>
        <v>120</v>
      </c>
    </row>
    <row r="11" spans="1:12" x14ac:dyDescent="0.25">
      <c r="A11" s="1" t="s">
        <v>7</v>
      </c>
      <c r="B11" s="1" t="s">
        <v>75</v>
      </c>
      <c r="C11" s="1" t="s">
        <v>6</v>
      </c>
      <c r="D11" s="1" t="s">
        <v>80</v>
      </c>
      <c r="E11" s="1">
        <v>124</v>
      </c>
      <c r="F11" s="12">
        <v>1488</v>
      </c>
      <c r="G11" s="3" t="str">
        <f t="shared" si="18"/>
        <v>Juste</v>
      </c>
      <c r="H11" s="4" t="str">
        <f t="shared" si="19"/>
        <v>25cl</v>
      </c>
      <c r="I11" s="4" t="str">
        <f t="shared" si="20"/>
        <v>Pomme</v>
      </c>
      <c r="J11" s="4" t="str">
        <f t="shared" si="21"/>
        <v>Carton</v>
      </c>
      <c r="K11" s="1" t="str">
        <f t="shared" si="22"/>
        <v>Juste 25cl Pomme Carton</v>
      </c>
      <c r="L11" s="1">
        <f t="shared" si="23"/>
        <v>1488</v>
      </c>
    </row>
    <row r="12" spans="1:12" x14ac:dyDescent="0.25">
      <c r="A12" s="1" t="s">
        <v>7</v>
      </c>
      <c r="B12" s="1" t="s">
        <v>75</v>
      </c>
      <c r="C12" s="1" t="s">
        <v>6</v>
      </c>
      <c r="D12" s="1" t="s">
        <v>81</v>
      </c>
      <c r="E12" s="1">
        <v>162</v>
      </c>
      <c r="F12" s="12">
        <v>1944</v>
      </c>
      <c r="G12" s="3" t="str">
        <f t="shared" si="18"/>
        <v>Juste</v>
      </c>
      <c r="H12" s="4" t="str">
        <f t="shared" si="19"/>
        <v>25cl</v>
      </c>
      <c r="I12" s="4" t="str">
        <f t="shared" si="20"/>
        <v>Tomate</v>
      </c>
      <c r="J12" s="4" t="str">
        <f t="shared" si="21"/>
        <v>Carton</v>
      </c>
      <c r="K12" s="1" t="str">
        <f t="shared" si="22"/>
        <v>Juste 25cl Tomate Carton</v>
      </c>
      <c r="L12" s="1">
        <f t="shared" si="23"/>
        <v>1944</v>
      </c>
    </row>
    <row r="13" spans="1:12" x14ac:dyDescent="0.25">
      <c r="A13" s="1" t="s">
        <v>7</v>
      </c>
      <c r="B13" s="1" t="s">
        <v>75</v>
      </c>
      <c r="C13" s="1" t="s">
        <v>9</v>
      </c>
      <c r="D13" s="1" t="s">
        <v>82</v>
      </c>
      <c r="E13" s="1">
        <v>2</v>
      </c>
      <c r="F13" s="12">
        <v>24</v>
      </c>
      <c r="G13" s="3" t="str">
        <f t="shared" si="18"/>
        <v>Juste</v>
      </c>
      <c r="H13" s="4" t="str">
        <f t="shared" si="19"/>
        <v>25cl</v>
      </c>
      <c r="I13" s="4" t="str">
        <f t="shared" si="20"/>
        <v>Mangue</v>
      </c>
      <c r="J13" s="4" t="str">
        <f t="shared" si="21"/>
        <v>Carton</v>
      </c>
      <c r="K13" s="1" t="str">
        <f t="shared" si="22"/>
        <v>Juste 25cl Mangue Carton</v>
      </c>
      <c r="L13" s="1">
        <f t="shared" si="23"/>
        <v>24</v>
      </c>
    </row>
    <row r="14" spans="1:12" x14ac:dyDescent="0.25">
      <c r="A14" s="1" t="s">
        <v>7</v>
      </c>
      <c r="B14" s="1" t="s">
        <v>75</v>
      </c>
      <c r="C14" s="1" t="s">
        <v>9</v>
      </c>
      <c r="D14" s="1" t="s">
        <v>83</v>
      </c>
      <c r="E14" s="1">
        <v>11</v>
      </c>
      <c r="F14" s="12">
        <v>132</v>
      </c>
      <c r="G14" s="3" t="str">
        <f t="shared" si="18"/>
        <v>Juste</v>
      </c>
      <c r="H14" s="4" t="str">
        <f t="shared" si="19"/>
        <v>25cl</v>
      </c>
      <c r="I14" s="4" t="str">
        <f t="shared" si="20"/>
        <v>ACE</v>
      </c>
      <c r="J14" s="4" t="str">
        <f t="shared" si="21"/>
        <v>Carton</v>
      </c>
      <c r="K14" s="1" t="str">
        <f t="shared" si="22"/>
        <v>Juste 25cl ACE Carton</v>
      </c>
      <c r="L14" s="1">
        <f t="shared" si="23"/>
        <v>132</v>
      </c>
    </row>
    <row r="15" spans="1:12" x14ac:dyDescent="0.25">
      <c r="A15" s="1" t="s">
        <v>7</v>
      </c>
      <c r="B15" s="1" t="s">
        <v>75</v>
      </c>
      <c r="C15" s="1" t="s">
        <v>9</v>
      </c>
      <c r="D15" s="1" t="s">
        <v>10</v>
      </c>
      <c r="E15" s="1">
        <v>19</v>
      </c>
      <c r="F15" s="12">
        <v>228</v>
      </c>
      <c r="G15" s="3" t="str">
        <f t="shared" si="18"/>
        <v>Juste</v>
      </c>
      <c r="H15" s="4" t="str">
        <f t="shared" si="19"/>
        <v>25cl</v>
      </c>
      <c r="I15" s="4" t="str">
        <f t="shared" si="20"/>
        <v>Ananas</v>
      </c>
      <c r="J15" s="4" t="str">
        <f t="shared" si="21"/>
        <v>Carton</v>
      </c>
      <c r="K15" s="1" t="str">
        <f t="shared" si="22"/>
        <v>Juste 25cl Ananas Carton</v>
      </c>
      <c r="L15" s="1">
        <f t="shared" si="23"/>
        <v>228</v>
      </c>
    </row>
    <row r="16" spans="1:12" x14ac:dyDescent="0.25">
      <c r="A16" s="1" t="s">
        <v>7</v>
      </c>
      <c r="B16" s="1" t="s">
        <v>75</v>
      </c>
      <c r="C16" s="1" t="s">
        <v>9</v>
      </c>
      <c r="D16" s="1" t="s">
        <v>84</v>
      </c>
      <c r="E16" s="1">
        <v>123</v>
      </c>
      <c r="F16" s="12">
        <v>1476</v>
      </c>
      <c r="G16" s="3" t="str">
        <f t="shared" si="18"/>
        <v>Juste</v>
      </c>
      <c r="H16" s="4" t="str">
        <f t="shared" si="19"/>
        <v>25cl</v>
      </c>
      <c r="I16" s="4" t="str">
        <f t="shared" si="20"/>
        <v>Orange</v>
      </c>
      <c r="J16" s="4" t="str">
        <f t="shared" si="21"/>
        <v>Carton</v>
      </c>
      <c r="K16" s="1" t="str">
        <f t="shared" si="22"/>
        <v>Juste 25cl Orange Carton</v>
      </c>
      <c r="L16" s="1">
        <f t="shared" si="23"/>
        <v>1476</v>
      </c>
    </row>
    <row r="17" spans="1:12" x14ac:dyDescent="0.25">
      <c r="A17" s="1" t="s">
        <v>7</v>
      </c>
      <c r="B17" s="1" t="s">
        <v>75</v>
      </c>
      <c r="C17" s="1" t="s">
        <v>9</v>
      </c>
      <c r="D17" s="1" t="s">
        <v>85</v>
      </c>
      <c r="E17" s="1">
        <v>2</v>
      </c>
      <c r="F17" s="12">
        <v>24</v>
      </c>
      <c r="G17" s="3" t="str">
        <f t="shared" si="18"/>
        <v>Juste</v>
      </c>
      <c r="H17" s="4" t="str">
        <f t="shared" si="19"/>
        <v>25cl</v>
      </c>
      <c r="I17" s="4" t="str">
        <f t="shared" si="20"/>
        <v>Pamplemousse</v>
      </c>
      <c r="J17" s="4" t="str">
        <f t="shared" si="21"/>
        <v>Carton</v>
      </c>
      <c r="K17" s="1" t="str">
        <f t="shared" si="22"/>
        <v>Juste 25cl Pamplemousse Carton</v>
      </c>
      <c r="L17" s="1">
        <f t="shared" si="23"/>
        <v>24</v>
      </c>
    </row>
    <row r="18" spans="1:12" x14ac:dyDescent="0.25">
      <c r="A18" s="1" t="s">
        <v>7</v>
      </c>
      <c r="B18" s="1" t="s">
        <v>11</v>
      </c>
      <c r="C18" s="1" t="s">
        <v>6</v>
      </c>
      <c r="D18" s="1" t="s">
        <v>8</v>
      </c>
      <c r="E18" s="1">
        <v>7</v>
      </c>
      <c r="F18" s="12">
        <v>42</v>
      </c>
      <c r="G18" s="3" t="str">
        <f t="shared" si="18"/>
        <v>Juste</v>
      </c>
      <c r="H18" s="4" t="str">
        <f t="shared" si="19"/>
        <v>1L</v>
      </c>
      <c r="I18" s="4" t="str">
        <f t="shared" si="20"/>
        <v>Abricot</v>
      </c>
      <c r="J18" s="4" t="str">
        <f t="shared" si="21"/>
        <v>Carton</v>
      </c>
      <c r="K18" s="1" t="str">
        <f t="shared" si="22"/>
        <v>Juste 1L Abricot Carton</v>
      </c>
      <c r="L18" s="1">
        <f t="shared" si="23"/>
        <v>42</v>
      </c>
    </row>
    <row r="19" spans="1:12" x14ac:dyDescent="0.25">
      <c r="A19" s="1" t="s">
        <v>7</v>
      </c>
      <c r="B19" s="1" t="s">
        <v>11</v>
      </c>
      <c r="C19" s="1" t="s">
        <v>6</v>
      </c>
      <c r="D19" s="1" t="s">
        <v>76</v>
      </c>
      <c r="E19" s="1">
        <v>6</v>
      </c>
      <c r="F19" s="12">
        <v>36</v>
      </c>
      <c r="G19" s="3" t="str">
        <f t="shared" si="18"/>
        <v>Juste</v>
      </c>
      <c r="H19" s="4" t="str">
        <f t="shared" si="19"/>
        <v>1L</v>
      </c>
      <c r="I19" s="4" t="str">
        <f t="shared" si="20"/>
        <v>Fraise</v>
      </c>
      <c r="J19" s="4" t="str">
        <f t="shared" si="21"/>
        <v>Carton</v>
      </c>
      <c r="K19" s="1" t="str">
        <f t="shared" si="22"/>
        <v>Juste 1L Fraise Carton</v>
      </c>
      <c r="L19" s="1">
        <f t="shared" si="23"/>
        <v>36</v>
      </c>
    </row>
    <row r="20" spans="1:12" x14ac:dyDescent="0.25">
      <c r="A20" s="1" t="s">
        <v>7</v>
      </c>
      <c r="B20" s="1" t="s">
        <v>11</v>
      </c>
      <c r="C20" s="1" t="s">
        <v>6</v>
      </c>
      <c r="D20" s="1" t="s">
        <v>77</v>
      </c>
      <c r="E20" s="1">
        <v>4</v>
      </c>
      <c r="F20" s="12">
        <v>24</v>
      </c>
      <c r="G20" s="3" t="str">
        <f t="shared" si="18"/>
        <v>Juste</v>
      </c>
      <c r="H20" s="4" t="str">
        <f t="shared" si="19"/>
        <v>1L</v>
      </c>
      <c r="I20" s="4" t="str">
        <f t="shared" si="20"/>
        <v>Pêche de Vigne</v>
      </c>
      <c r="J20" s="4" t="str">
        <f t="shared" si="21"/>
        <v>Carton</v>
      </c>
      <c r="K20" s="1" t="str">
        <f t="shared" si="22"/>
        <v>Juste 1L Pêche de Vigne Carton</v>
      </c>
      <c r="L20" s="1">
        <f t="shared" si="23"/>
        <v>24</v>
      </c>
    </row>
    <row r="21" spans="1:12" x14ac:dyDescent="0.25">
      <c r="A21" s="1" t="s">
        <v>7</v>
      </c>
      <c r="B21" s="1" t="s">
        <v>11</v>
      </c>
      <c r="C21" s="1" t="s">
        <v>6</v>
      </c>
      <c r="D21" s="1" t="s">
        <v>78</v>
      </c>
      <c r="E21" s="1">
        <v>1</v>
      </c>
      <c r="F21" s="12">
        <v>6</v>
      </c>
      <c r="G21" s="3" t="str">
        <f t="shared" si="18"/>
        <v>Juste</v>
      </c>
      <c r="H21" s="4" t="str">
        <f t="shared" si="19"/>
        <v>1L</v>
      </c>
      <c r="I21" s="4" t="str">
        <f t="shared" si="20"/>
        <v>Pêche Blanche</v>
      </c>
      <c r="J21" s="4" t="str">
        <f t="shared" si="21"/>
        <v>Carton</v>
      </c>
      <c r="K21" s="1" t="str">
        <f t="shared" si="22"/>
        <v>Juste 1L Pêche Blanche Carton</v>
      </c>
      <c r="L21" s="1">
        <f t="shared" si="23"/>
        <v>6</v>
      </c>
    </row>
    <row r="22" spans="1:12" x14ac:dyDescent="0.25">
      <c r="A22" s="1" t="s">
        <v>7</v>
      </c>
      <c r="B22" s="1" t="s">
        <v>11</v>
      </c>
      <c r="C22" s="1" t="s">
        <v>6</v>
      </c>
      <c r="D22" s="1" t="s">
        <v>79</v>
      </c>
      <c r="E22" s="1">
        <v>1</v>
      </c>
      <c r="F22" s="12">
        <v>6</v>
      </c>
      <c r="G22" s="3" t="str">
        <f t="shared" si="18"/>
        <v>Juste</v>
      </c>
      <c r="H22" s="4" t="str">
        <f t="shared" si="19"/>
        <v>1L</v>
      </c>
      <c r="I22" s="4" t="str">
        <f t="shared" si="20"/>
        <v>Pêche Jaune</v>
      </c>
      <c r="J22" s="4" t="str">
        <f t="shared" si="21"/>
        <v>Carton</v>
      </c>
      <c r="K22" s="1" t="str">
        <f t="shared" si="22"/>
        <v>Juste 1L Pêche Jaune Carton</v>
      </c>
      <c r="L22" s="1">
        <f t="shared" si="23"/>
        <v>6</v>
      </c>
    </row>
    <row r="23" spans="1:12" x14ac:dyDescent="0.25">
      <c r="A23" s="1" t="s">
        <v>7</v>
      </c>
      <c r="B23" s="1" t="s">
        <v>11</v>
      </c>
      <c r="C23" s="1" t="s">
        <v>6</v>
      </c>
      <c r="D23" s="1" t="s">
        <v>73</v>
      </c>
      <c r="E23" s="1">
        <v>7</v>
      </c>
      <c r="F23" s="12">
        <v>42</v>
      </c>
      <c r="G23" s="3" t="str">
        <f t="shared" si="18"/>
        <v>Juste</v>
      </c>
      <c r="H23" s="4" t="str">
        <f t="shared" si="19"/>
        <v>1L</v>
      </c>
      <c r="I23" s="4" t="str">
        <f t="shared" si="20"/>
        <v>Poire</v>
      </c>
      <c r="J23" s="4" t="str">
        <f t="shared" si="21"/>
        <v>Carton</v>
      </c>
      <c r="K23" s="1" t="str">
        <f t="shared" si="22"/>
        <v>Juste 1L Poire Carton</v>
      </c>
      <c r="L23" s="1">
        <f t="shared" si="23"/>
        <v>42</v>
      </c>
    </row>
    <row r="24" spans="1:12" x14ac:dyDescent="0.25">
      <c r="A24" s="1" t="s">
        <v>7</v>
      </c>
      <c r="B24" s="1" t="s">
        <v>11</v>
      </c>
      <c r="C24" s="1" t="s">
        <v>6</v>
      </c>
      <c r="D24" s="1" t="s">
        <v>80</v>
      </c>
      <c r="E24" s="1">
        <v>9</v>
      </c>
      <c r="F24" s="12">
        <v>54</v>
      </c>
      <c r="G24" s="3" t="str">
        <f t="shared" si="18"/>
        <v>Juste</v>
      </c>
      <c r="H24" s="4" t="str">
        <f t="shared" si="19"/>
        <v>1L</v>
      </c>
      <c r="I24" s="4" t="str">
        <f t="shared" si="20"/>
        <v>Pomme</v>
      </c>
      <c r="J24" s="4" t="str">
        <f t="shared" si="21"/>
        <v>Carton</v>
      </c>
      <c r="K24" s="1" t="str">
        <f t="shared" si="22"/>
        <v>Juste 1L Pomme Carton</v>
      </c>
      <c r="L24" s="1">
        <f t="shared" si="23"/>
        <v>54</v>
      </c>
    </row>
    <row r="25" spans="1:12" x14ac:dyDescent="0.25">
      <c r="A25" s="1" t="s">
        <v>7</v>
      </c>
      <c r="B25" s="1" t="s">
        <v>11</v>
      </c>
      <c r="C25" s="1" t="s">
        <v>6</v>
      </c>
      <c r="D25" s="1" t="s">
        <v>86</v>
      </c>
      <c r="E25" s="1">
        <v>3</v>
      </c>
      <c r="F25" s="12">
        <v>18</v>
      </c>
      <c r="G25" s="3" t="str">
        <f t="shared" si="18"/>
        <v>Juste</v>
      </c>
      <c r="H25" s="4" t="str">
        <f t="shared" si="19"/>
        <v>1L</v>
      </c>
      <c r="I25" s="4" t="str">
        <f t="shared" si="20"/>
        <v>Raisin Blanc</v>
      </c>
      <c r="J25" s="4" t="str">
        <f t="shared" si="21"/>
        <v>Carton</v>
      </c>
      <c r="K25" s="1" t="str">
        <f t="shared" si="22"/>
        <v>Juste 1L Raisin Blanc Carton</v>
      </c>
      <c r="L25" s="1">
        <f t="shared" si="23"/>
        <v>18</v>
      </c>
    </row>
    <row r="26" spans="1:12" x14ac:dyDescent="0.25">
      <c r="A26" s="1" t="s">
        <v>7</v>
      </c>
      <c r="B26" s="1" t="s">
        <v>11</v>
      </c>
      <c r="C26" s="1" t="s">
        <v>6</v>
      </c>
      <c r="D26" s="1" t="s">
        <v>81</v>
      </c>
      <c r="E26" s="1">
        <v>19</v>
      </c>
      <c r="F26" s="12">
        <v>114</v>
      </c>
      <c r="G26" s="3" t="str">
        <f t="shared" si="18"/>
        <v>Juste</v>
      </c>
      <c r="H26" s="4" t="str">
        <f t="shared" si="19"/>
        <v>1L</v>
      </c>
      <c r="I26" s="4" t="str">
        <f t="shared" si="20"/>
        <v>Tomate</v>
      </c>
      <c r="J26" s="4" t="str">
        <f t="shared" si="21"/>
        <v>Carton</v>
      </c>
      <c r="K26" s="1" t="str">
        <f t="shared" si="22"/>
        <v>Juste 1L Tomate Carton</v>
      </c>
      <c r="L26" s="1">
        <f t="shared" si="23"/>
        <v>114</v>
      </c>
    </row>
    <row r="27" spans="1:12" x14ac:dyDescent="0.25">
      <c r="A27" s="1" t="s">
        <v>7</v>
      </c>
      <c r="B27" s="1" t="s">
        <v>11</v>
      </c>
      <c r="C27" s="1" t="s">
        <v>9</v>
      </c>
      <c r="D27" s="1" t="s">
        <v>10</v>
      </c>
      <c r="E27" s="1">
        <v>1</v>
      </c>
      <c r="F27" s="12">
        <v>6</v>
      </c>
      <c r="G27" s="3" t="str">
        <f t="shared" si="18"/>
        <v>Juste</v>
      </c>
      <c r="H27" s="4" t="str">
        <f t="shared" si="19"/>
        <v>1L</v>
      </c>
      <c r="I27" s="4" t="str">
        <f t="shared" si="20"/>
        <v>Ananas</v>
      </c>
      <c r="J27" s="4" t="str">
        <f t="shared" si="21"/>
        <v>Carton</v>
      </c>
      <c r="K27" s="1" t="str">
        <f t="shared" si="22"/>
        <v>Juste 1L Ananas Carton</v>
      </c>
      <c r="L27" s="1">
        <f t="shared" si="23"/>
        <v>6</v>
      </c>
    </row>
    <row r="28" spans="1:12" x14ac:dyDescent="0.25">
      <c r="A28" s="1" t="s">
        <v>7</v>
      </c>
      <c r="B28" s="1" t="s">
        <v>11</v>
      </c>
      <c r="C28" s="1" t="s">
        <v>9</v>
      </c>
      <c r="D28" s="1" t="s">
        <v>84</v>
      </c>
      <c r="E28" s="1">
        <v>1</v>
      </c>
      <c r="F28" s="12">
        <v>6</v>
      </c>
      <c r="G28" s="3" t="str">
        <f t="shared" si="18"/>
        <v>Juste</v>
      </c>
      <c r="H28" s="4" t="str">
        <f t="shared" si="19"/>
        <v>1L</v>
      </c>
      <c r="I28" s="4" t="str">
        <f t="shared" si="20"/>
        <v>Orange</v>
      </c>
      <c r="J28" s="4" t="str">
        <f t="shared" si="21"/>
        <v>Carton</v>
      </c>
      <c r="K28" s="1" t="str">
        <f t="shared" si="22"/>
        <v>Juste 1L Orange Carton</v>
      </c>
      <c r="L28" s="1">
        <f t="shared" si="23"/>
        <v>6</v>
      </c>
    </row>
    <row r="29" spans="1:12" x14ac:dyDescent="0.25">
      <c r="A29" s="1" t="s">
        <v>74</v>
      </c>
      <c r="B29" s="1" t="s">
        <v>88</v>
      </c>
      <c r="C29" s="1" t="s">
        <v>6</v>
      </c>
      <c r="D29" s="1" t="s">
        <v>8</v>
      </c>
      <c r="E29" s="1">
        <v>8</v>
      </c>
      <c r="F29" s="12">
        <v>960</v>
      </c>
      <c r="G29" s="3" t="str">
        <f t="shared" si="18"/>
        <v>Pauline</v>
      </c>
      <c r="H29" s="4" t="str">
        <f t="shared" si="19"/>
        <v>1L</v>
      </c>
      <c r="I29" s="4" t="str">
        <f t="shared" si="20"/>
        <v>Abricot</v>
      </c>
      <c r="J29" s="4" t="str">
        <f t="shared" si="21"/>
        <v>Box</v>
      </c>
      <c r="K29" s="1" t="str">
        <f t="shared" si="22"/>
        <v>Pauline 1L Abricot Box</v>
      </c>
      <c r="L29" s="1">
        <f t="shared" si="23"/>
        <v>960</v>
      </c>
    </row>
    <row r="30" spans="1:12" x14ac:dyDescent="0.25">
      <c r="A30" s="1" t="s">
        <v>74</v>
      </c>
      <c r="B30" s="1" t="s">
        <v>88</v>
      </c>
      <c r="C30" s="1" t="s">
        <v>6</v>
      </c>
      <c r="D30" s="1" t="s">
        <v>76</v>
      </c>
      <c r="E30" s="1">
        <v>1</v>
      </c>
      <c r="F30" s="12">
        <v>120</v>
      </c>
      <c r="G30" s="3" t="str">
        <f t="shared" si="18"/>
        <v>Pauline</v>
      </c>
      <c r="H30" s="4" t="str">
        <f t="shared" si="19"/>
        <v>1L</v>
      </c>
      <c r="I30" s="4" t="str">
        <f t="shared" si="20"/>
        <v>Fraise</v>
      </c>
      <c r="J30" s="4" t="str">
        <f t="shared" si="21"/>
        <v>Box</v>
      </c>
      <c r="K30" s="1" t="str">
        <f t="shared" si="22"/>
        <v>Pauline 1L Fraise Box</v>
      </c>
      <c r="L30" s="1">
        <f t="shared" si="23"/>
        <v>120</v>
      </c>
    </row>
    <row r="31" spans="1:12" x14ac:dyDescent="0.25">
      <c r="A31" s="1" t="s">
        <v>74</v>
      </c>
      <c r="B31" s="1" t="s">
        <v>88</v>
      </c>
      <c r="C31" s="1" t="s">
        <v>6</v>
      </c>
      <c r="D31" s="1" t="s">
        <v>77</v>
      </c>
      <c r="E31" s="1">
        <v>1</v>
      </c>
      <c r="F31" s="12">
        <v>120</v>
      </c>
      <c r="G31" s="3" t="str">
        <f t="shared" si="18"/>
        <v>Pauline</v>
      </c>
      <c r="H31" s="4" t="str">
        <f t="shared" si="19"/>
        <v>1L</v>
      </c>
      <c r="I31" s="4" t="str">
        <f t="shared" si="20"/>
        <v>Pêche de Vigne</v>
      </c>
      <c r="J31" s="4" t="str">
        <f t="shared" si="21"/>
        <v>Box</v>
      </c>
      <c r="K31" s="1" t="str">
        <f t="shared" si="22"/>
        <v>Pauline 1L Pêche de Vigne Box</v>
      </c>
      <c r="L31" s="1">
        <f t="shared" si="23"/>
        <v>120</v>
      </c>
    </row>
    <row r="32" spans="1:12" x14ac:dyDescent="0.25">
      <c r="A32" s="1" t="s">
        <v>74</v>
      </c>
      <c r="B32" s="1" t="s">
        <v>88</v>
      </c>
      <c r="C32" s="1" t="s">
        <v>6</v>
      </c>
      <c r="D32" s="1" t="s">
        <v>78</v>
      </c>
      <c r="E32" s="1">
        <v>1</v>
      </c>
      <c r="F32" s="12">
        <v>120</v>
      </c>
      <c r="G32" s="3" t="str">
        <f t="shared" si="18"/>
        <v>Pauline</v>
      </c>
      <c r="H32" s="4" t="str">
        <f t="shared" si="19"/>
        <v>1L</v>
      </c>
      <c r="I32" s="4" t="str">
        <f t="shared" si="20"/>
        <v>Pêche Blanche</v>
      </c>
      <c r="J32" s="4" t="str">
        <f t="shared" si="21"/>
        <v>Box</v>
      </c>
      <c r="K32" s="1" t="str">
        <f t="shared" si="22"/>
        <v>Pauline 1L Pêche Blanche Box</v>
      </c>
      <c r="L32" s="1">
        <f t="shared" si="23"/>
        <v>120</v>
      </c>
    </row>
    <row r="33" spans="1:12" x14ac:dyDescent="0.25">
      <c r="A33" s="1" t="s">
        <v>74</v>
      </c>
      <c r="B33" s="1" t="s">
        <v>88</v>
      </c>
      <c r="C33" s="1" t="s">
        <v>6</v>
      </c>
      <c r="D33" s="1" t="s">
        <v>79</v>
      </c>
      <c r="E33" s="1">
        <v>5</v>
      </c>
      <c r="F33" s="12">
        <v>600</v>
      </c>
      <c r="G33" s="3" t="str">
        <f t="shared" si="18"/>
        <v>Pauline</v>
      </c>
      <c r="H33" s="4" t="str">
        <f t="shared" si="19"/>
        <v>1L</v>
      </c>
      <c r="I33" s="4" t="str">
        <f t="shared" si="20"/>
        <v>Pêche Jaune</v>
      </c>
      <c r="J33" s="4" t="str">
        <f t="shared" si="21"/>
        <v>Box</v>
      </c>
      <c r="K33" s="1" t="str">
        <f t="shared" si="22"/>
        <v>Pauline 1L Pêche Jaune Box</v>
      </c>
      <c r="L33" s="1">
        <f t="shared" si="23"/>
        <v>600</v>
      </c>
    </row>
    <row r="34" spans="1:12" x14ac:dyDescent="0.25">
      <c r="A34" s="1" t="s">
        <v>74</v>
      </c>
      <c r="B34" s="1" t="s">
        <v>88</v>
      </c>
      <c r="C34" s="1" t="s">
        <v>6</v>
      </c>
      <c r="D34" s="1" t="s">
        <v>73</v>
      </c>
      <c r="E34" s="1">
        <v>5</v>
      </c>
      <c r="F34" s="12">
        <v>600</v>
      </c>
      <c r="G34" s="3" t="str">
        <f t="shared" si="18"/>
        <v>Pauline</v>
      </c>
      <c r="H34" s="4" t="str">
        <f t="shared" si="19"/>
        <v>1L</v>
      </c>
      <c r="I34" s="4" t="str">
        <f t="shared" si="20"/>
        <v>Poire</v>
      </c>
      <c r="J34" s="4" t="str">
        <f t="shared" si="21"/>
        <v>Box</v>
      </c>
      <c r="K34" s="1" t="str">
        <f t="shared" si="22"/>
        <v>Pauline 1L Poire Box</v>
      </c>
      <c r="L34" s="1">
        <f t="shared" si="23"/>
        <v>600</v>
      </c>
    </row>
    <row r="35" spans="1:12" x14ac:dyDescent="0.25">
      <c r="A35" s="1" t="s">
        <v>74</v>
      </c>
      <c r="B35" s="1" t="s">
        <v>88</v>
      </c>
      <c r="C35" s="1" t="s">
        <v>6</v>
      </c>
      <c r="D35" s="1" t="s">
        <v>80</v>
      </c>
      <c r="E35" s="1">
        <v>7</v>
      </c>
      <c r="F35" s="12">
        <v>840</v>
      </c>
      <c r="G35" s="3" t="str">
        <f t="shared" si="18"/>
        <v>Pauline</v>
      </c>
      <c r="H35" s="4" t="str">
        <f t="shared" si="19"/>
        <v>1L</v>
      </c>
      <c r="I35" s="4" t="str">
        <f t="shared" si="20"/>
        <v>Pomme</v>
      </c>
      <c r="J35" s="4" t="str">
        <f t="shared" si="21"/>
        <v>Box</v>
      </c>
      <c r="K35" s="1" t="str">
        <f t="shared" si="22"/>
        <v>Pauline 1L Pomme Box</v>
      </c>
      <c r="L35" s="1">
        <f t="shared" si="23"/>
        <v>840</v>
      </c>
    </row>
    <row r="36" spans="1:12" x14ac:dyDescent="0.25">
      <c r="A36" s="1" t="s">
        <v>74</v>
      </c>
      <c r="B36" s="1" t="s">
        <v>75</v>
      </c>
      <c r="C36" s="1" t="s">
        <v>6</v>
      </c>
      <c r="D36" s="1" t="s">
        <v>8</v>
      </c>
      <c r="E36" s="1">
        <v>38</v>
      </c>
      <c r="F36" s="12">
        <v>456</v>
      </c>
      <c r="G36" s="3" t="str">
        <f t="shared" si="18"/>
        <v>Pauline</v>
      </c>
      <c r="H36" s="4" t="str">
        <f t="shared" si="19"/>
        <v>25cl</v>
      </c>
      <c r="I36" s="4" t="str">
        <f t="shared" si="20"/>
        <v>Abricot</v>
      </c>
      <c r="J36" s="4" t="str">
        <f t="shared" si="21"/>
        <v>Carton</v>
      </c>
      <c r="K36" s="1" t="str">
        <f t="shared" si="22"/>
        <v>Pauline 25cl Abricot Carton</v>
      </c>
      <c r="L36" s="1">
        <f t="shared" si="23"/>
        <v>456</v>
      </c>
    </row>
    <row r="37" spans="1:12" x14ac:dyDescent="0.25">
      <c r="A37" s="1" t="s">
        <v>74</v>
      </c>
      <c r="B37" s="1" t="s">
        <v>75</v>
      </c>
      <c r="C37" s="1" t="s">
        <v>6</v>
      </c>
      <c r="D37" s="1" t="s">
        <v>76</v>
      </c>
      <c r="E37" s="1">
        <v>8</v>
      </c>
      <c r="F37" s="12">
        <v>96</v>
      </c>
      <c r="G37" s="3" t="str">
        <f t="shared" si="18"/>
        <v>Pauline</v>
      </c>
      <c r="H37" s="4" t="str">
        <f t="shared" si="19"/>
        <v>25cl</v>
      </c>
      <c r="I37" s="4" t="str">
        <f t="shared" si="20"/>
        <v>Fraise</v>
      </c>
      <c r="J37" s="4" t="str">
        <f t="shared" si="21"/>
        <v>Carton</v>
      </c>
      <c r="K37" s="1" t="str">
        <f t="shared" si="22"/>
        <v>Pauline 25cl Fraise Carton</v>
      </c>
      <c r="L37" s="1">
        <f t="shared" si="23"/>
        <v>96</v>
      </c>
    </row>
    <row r="38" spans="1:12" x14ac:dyDescent="0.25">
      <c r="A38" s="1" t="s">
        <v>74</v>
      </c>
      <c r="B38" s="1" t="s">
        <v>75</v>
      </c>
      <c r="C38" s="1" t="s">
        <v>6</v>
      </c>
      <c r="D38" s="1" t="s">
        <v>77</v>
      </c>
      <c r="E38" s="1">
        <v>5</v>
      </c>
      <c r="F38" s="12">
        <v>60</v>
      </c>
      <c r="G38" s="3" t="str">
        <f t="shared" si="18"/>
        <v>Pauline</v>
      </c>
      <c r="H38" s="4" t="str">
        <f t="shared" si="19"/>
        <v>25cl</v>
      </c>
      <c r="I38" s="4" t="str">
        <f t="shared" si="20"/>
        <v>Pêche de Vigne</v>
      </c>
      <c r="J38" s="4" t="str">
        <f t="shared" si="21"/>
        <v>Carton</v>
      </c>
      <c r="K38" s="1" t="str">
        <f t="shared" si="22"/>
        <v>Pauline 25cl Pêche de Vigne Carton</v>
      </c>
      <c r="L38" s="1">
        <f t="shared" si="23"/>
        <v>60</v>
      </c>
    </row>
    <row r="39" spans="1:12" x14ac:dyDescent="0.25">
      <c r="A39" s="1" t="s">
        <v>74</v>
      </c>
      <c r="B39" s="1" t="s">
        <v>75</v>
      </c>
      <c r="C39" s="1" t="s">
        <v>6</v>
      </c>
      <c r="D39" s="1" t="s">
        <v>78</v>
      </c>
      <c r="E39" s="1">
        <v>39</v>
      </c>
      <c r="F39" s="12">
        <v>468</v>
      </c>
      <c r="G39" s="3" t="str">
        <f t="shared" si="18"/>
        <v>Pauline</v>
      </c>
      <c r="H39" s="4" t="str">
        <f t="shared" si="19"/>
        <v>25cl</v>
      </c>
      <c r="I39" s="4" t="str">
        <f t="shared" si="20"/>
        <v>Pêche Blanche</v>
      </c>
      <c r="J39" s="4" t="str">
        <f t="shared" si="21"/>
        <v>Carton</v>
      </c>
      <c r="K39" s="1" t="str">
        <f t="shared" si="22"/>
        <v>Pauline 25cl Pêche Blanche Carton</v>
      </c>
      <c r="L39" s="1">
        <f t="shared" si="23"/>
        <v>468</v>
      </c>
    </row>
    <row r="40" spans="1:12" x14ac:dyDescent="0.25">
      <c r="A40" s="1" t="s">
        <v>74</v>
      </c>
      <c r="B40" s="1" t="s">
        <v>75</v>
      </c>
      <c r="C40" s="1" t="s">
        <v>6</v>
      </c>
      <c r="D40" s="1" t="s">
        <v>79</v>
      </c>
      <c r="E40" s="1">
        <v>9</v>
      </c>
      <c r="F40" s="12">
        <v>108</v>
      </c>
      <c r="G40" s="3" t="str">
        <f t="shared" si="18"/>
        <v>Pauline</v>
      </c>
      <c r="H40" s="4" t="str">
        <f t="shared" si="19"/>
        <v>25cl</v>
      </c>
      <c r="I40" s="4" t="str">
        <f t="shared" si="20"/>
        <v>Pêche Jaune</v>
      </c>
      <c r="J40" s="4" t="str">
        <f t="shared" si="21"/>
        <v>Carton</v>
      </c>
      <c r="K40" s="1" t="str">
        <f t="shared" si="22"/>
        <v>Pauline 25cl Pêche Jaune Carton</v>
      </c>
      <c r="L40" s="1">
        <f t="shared" si="23"/>
        <v>108</v>
      </c>
    </row>
    <row r="41" spans="1:12" x14ac:dyDescent="0.25">
      <c r="A41" s="1" t="s">
        <v>74</v>
      </c>
      <c r="B41" s="1" t="s">
        <v>75</v>
      </c>
      <c r="C41" s="1" t="s">
        <v>6</v>
      </c>
      <c r="D41" s="1" t="s">
        <v>73</v>
      </c>
      <c r="E41" s="1">
        <v>31</v>
      </c>
      <c r="F41" s="12">
        <v>372</v>
      </c>
      <c r="G41" s="3" t="str">
        <f t="shared" si="18"/>
        <v>Pauline</v>
      </c>
      <c r="H41" s="4" t="str">
        <f t="shared" si="19"/>
        <v>25cl</v>
      </c>
      <c r="I41" s="4" t="str">
        <f t="shared" si="20"/>
        <v>Poire</v>
      </c>
      <c r="J41" s="4" t="str">
        <f t="shared" si="21"/>
        <v>Carton</v>
      </c>
      <c r="K41" s="1" t="str">
        <f t="shared" si="22"/>
        <v>Pauline 25cl Poire Carton</v>
      </c>
      <c r="L41" s="1">
        <f t="shared" si="23"/>
        <v>372</v>
      </c>
    </row>
    <row r="42" spans="1:12" x14ac:dyDescent="0.25">
      <c r="A42" s="1" t="s">
        <v>74</v>
      </c>
      <c r="B42" s="1" t="s">
        <v>75</v>
      </c>
      <c r="C42" s="1" t="s">
        <v>6</v>
      </c>
      <c r="D42" s="1" t="s">
        <v>80</v>
      </c>
      <c r="E42" s="1">
        <v>10</v>
      </c>
      <c r="F42" s="12">
        <v>120</v>
      </c>
      <c r="G42" s="3" t="str">
        <f t="shared" si="18"/>
        <v>Pauline</v>
      </c>
      <c r="H42" s="4" t="str">
        <f t="shared" si="19"/>
        <v>25cl</v>
      </c>
      <c r="I42" s="4" t="str">
        <f t="shared" si="20"/>
        <v>Pomme</v>
      </c>
      <c r="J42" s="4" t="str">
        <f t="shared" si="21"/>
        <v>Carton</v>
      </c>
      <c r="K42" s="1" t="str">
        <f t="shared" si="22"/>
        <v>Pauline 25cl Pomme Carton</v>
      </c>
      <c r="L42" s="1">
        <f t="shared" si="23"/>
        <v>120</v>
      </c>
    </row>
    <row r="43" spans="1:12" x14ac:dyDescent="0.25">
      <c r="A43" s="1" t="s">
        <v>74</v>
      </c>
      <c r="B43" s="1" t="s">
        <v>75</v>
      </c>
      <c r="C43" s="1" t="s">
        <v>6</v>
      </c>
      <c r="D43" s="1" t="s">
        <v>81</v>
      </c>
      <c r="E43" s="1">
        <v>8</v>
      </c>
      <c r="F43" s="12">
        <v>96</v>
      </c>
      <c r="G43" s="3" t="str">
        <f t="shared" si="18"/>
        <v>Pauline</v>
      </c>
      <c r="H43" s="4" t="str">
        <f t="shared" si="19"/>
        <v>25cl</v>
      </c>
      <c r="I43" s="4" t="str">
        <f t="shared" si="20"/>
        <v>Tomate</v>
      </c>
      <c r="J43" s="4" t="str">
        <f t="shared" si="21"/>
        <v>Carton</v>
      </c>
      <c r="K43" s="1" t="str">
        <f t="shared" si="22"/>
        <v>Pauline 25cl Tomate Carton</v>
      </c>
      <c r="L43" s="1">
        <f t="shared" si="23"/>
        <v>96</v>
      </c>
    </row>
    <row r="44" spans="1:12" x14ac:dyDescent="0.25">
      <c r="A44" s="1" t="s">
        <v>74</v>
      </c>
      <c r="B44" s="1" t="s">
        <v>75</v>
      </c>
      <c r="C44" s="1" t="s">
        <v>9</v>
      </c>
      <c r="D44" s="1" t="s">
        <v>83</v>
      </c>
      <c r="E44" s="1">
        <v>1</v>
      </c>
      <c r="F44" s="12">
        <v>12</v>
      </c>
      <c r="G44" s="3" t="str">
        <f t="shared" si="18"/>
        <v>Pauline</v>
      </c>
      <c r="H44" s="4" t="str">
        <f t="shared" si="19"/>
        <v>25cl</v>
      </c>
      <c r="I44" s="4" t="str">
        <f t="shared" si="20"/>
        <v>ACE</v>
      </c>
      <c r="J44" s="4" t="str">
        <f t="shared" si="21"/>
        <v>Carton</v>
      </c>
      <c r="K44" s="1" t="str">
        <f t="shared" si="22"/>
        <v>Pauline 25cl ACE Carton</v>
      </c>
      <c r="L44" s="1">
        <f t="shared" si="23"/>
        <v>12</v>
      </c>
    </row>
    <row r="45" spans="1:12" x14ac:dyDescent="0.25">
      <c r="A45" s="1" t="s">
        <v>74</v>
      </c>
      <c r="B45" s="1" t="s">
        <v>75</v>
      </c>
      <c r="C45" s="1" t="s">
        <v>9</v>
      </c>
      <c r="D45" s="1" t="s">
        <v>10</v>
      </c>
      <c r="E45" s="1">
        <v>32</v>
      </c>
      <c r="F45" s="12">
        <v>384</v>
      </c>
      <c r="G45" s="3" t="str">
        <f t="shared" si="18"/>
        <v>Pauline</v>
      </c>
      <c r="H45" s="4" t="str">
        <f t="shared" si="19"/>
        <v>25cl</v>
      </c>
      <c r="I45" s="4" t="str">
        <f t="shared" si="20"/>
        <v>Ananas</v>
      </c>
      <c r="J45" s="4" t="str">
        <f t="shared" si="21"/>
        <v>Carton</v>
      </c>
      <c r="K45" s="1" t="str">
        <f t="shared" si="22"/>
        <v>Pauline 25cl Ananas Carton</v>
      </c>
      <c r="L45" s="1">
        <f t="shared" si="23"/>
        <v>384</v>
      </c>
    </row>
    <row r="46" spans="1:12" x14ac:dyDescent="0.25">
      <c r="A46" s="1" t="s">
        <v>74</v>
      </c>
      <c r="B46" s="1" t="s">
        <v>75</v>
      </c>
      <c r="C46" s="1" t="s">
        <v>9</v>
      </c>
      <c r="D46" s="1" t="s">
        <v>84</v>
      </c>
      <c r="E46" s="1">
        <v>29</v>
      </c>
      <c r="F46" s="12">
        <v>348</v>
      </c>
      <c r="G46" s="3" t="str">
        <f t="shared" si="18"/>
        <v>Pauline</v>
      </c>
      <c r="H46" s="4" t="str">
        <f t="shared" si="19"/>
        <v>25cl</v>
      </c>
      <c r="I46" s="4" t="str">
        <f t="shared" si="20"/>
        <v>Orange</v>
      </c>
      <c r="J46" s="4" t="str">
        <f t="shared" si="21"/>
        <v>Carton</v>
      </c>
      <c r="K46" s="1" t="str">
        <f t="shared" si="22"/>
        <v>Pauline 25cl Orange Carton</v>
      </c>
      <c r="L46" s="1">
        <f t="shared" si="23"/>
        <v>348</v>
      </c>
    </row>
    <row r="47" spans="1:12" x14ac:dyDescent="0.25">
      <c r="A47" s="1" t="s">
        <v>74</v>
      </c>
      <c r="B47" s="1" t="s">
        <v>11</v>
      </c>
      <c r="C47" s="1" t="s">
        <v>6</v>
      </c>
      <c r="D47" s="1" t="s">
        <v>8</v>
      </c>
      <c r="E47" s="1">
        <v>460</v>
      </c>
      <c r="F47" s="12">
        <v>2760</v>
      </c>
      <c r="G47" s="3" t="str">
        <f t="shared" si="18"/>
        <v>Pauline</v>
      </c>
      <c r="H47" s="4" t="str">
        <f t="shared" si="19"/>
        <v>1L</v>
      </c>
      <c r="I47" s="4" t="str">
        <f t="shared" si="20"/>
        <v>Abricot</v>
      </c>
      <c r="J47" s="4" t="str">
        <f t="shared" si="21"/>
        <v>Carton</v>
      </c>
      <c r="K47" s="1" t="str">
        <f t="shared" si="22"/>
        <v>Pauline 1L Abricot Carton</v>
      </c>
      <c r="L47" s="1">
        <f t="shared" si="23"/>
        <v>2760</v>
      </c>
    </row>
    <row r="48" spans="1:12" x14ac:dyDescent="0.25">
      <c r="A48" s="1" t="s">
        <v>74</v>
      </c>
      <c r="B48" s="1" t="s">
        <v>11</v>
      </c>
      <c r="C48" s="1" t="s">
        <v>6</v>
      </c>
      <c r="D48" s="1" t="s">
        <v>76</v>
      </c>
      <c r="E48" s="1">
        <v>98</v>
      </c>
      <c r="F48" s="12">
        <v>588</v>
      </c>
      <c r="G48" s="3" t="str">
        <f t="shared" si="18"/>
        <v>Pauline</v>
      </c>
      <c r="H48" s="4" t="str">
        <f t="shared" si="19"/>
        <v>1L</v>
      </c>
      <c r="I48" s="4" t="str">
        <f t="shared" si="20"/>
        <v>Fraise</v>
      </c>
      <c r="J48" s="4" t="str">
        <f t="shared" si="21"/>
        <v>Carton</v>
      </c>
      <c r="K48" s="1" t="str">
        <f t="shared" si="22"/>
        <v>Pauline 1L Fraise Carton</v>
      </c>
      <c r="L48" s="1">
        <f t="shared" si="23"/>
        <v>588</v>
      </c>
    </row>
    <row r="49" spans="1:12" x14ac:dyDescent="0.25">
      <c r="A49" s="1" t="s">
        <v>74</v>
      </c>
      <c r="B49" s="1" t="s">
        <v>11</v>
      </c>
      <c r="C49" s="1" t="s">
        <v>6</v>
      </c>
      <c r="D49" s="1" t="s">
        <v>77</v>
      </c>
      <c r="E49" s="1">
        <v>125</v>
      </c>
      <c r="F49" s="12">
        <v>750</v>
      </c>
      <c r="G49" s="3" t="str">
        <f t="shared" si="18"/>
        <v>Pauline</v>
      </c>
      <c r="H49" s="4" t="str">
        <f t="shared" si="19"/>
        <v>1L</v>
      </c>
      <c r="I49" s="4" t="str">
        <f t="shared" si="20"/>
        <v>Pêche de Vigne</v>
      </c>
      <c r="J49" s="4" t="str">
        <f t="shared" si="21"/>
        <v>Carton</v>
      </c>
      <c r="K49" s="1" t="str">
        <f t="shared" si="22"/>
        <v>Pauline 1L Pêche de Vigne Carton</v>
      </c>
      <c r="L49" s="1">
        <f t="shared" si="23"/>
        <v>750</v>
      </c>
    </row>
    <row r="50" spans="1:12" x14ac:dyDescent="0.25">
      <c r="A50" s="1" t="s">
        <v>74</v>
      </c>
      <c r="B50" s="1" t="s">
        <v>11</v>
      </c>
      <c r="C50" s="1" t="s">
        <v>6</v>
      </c>
      <c r="D50" s="1" t="s">
        <v>78</v>
      </c>
      <c r="E50" s="1">
        <v>324</v>
      </c>
      <c r="F50" s="12">
        <v>1944</v>
      </c>
      <c r="G50" s="3" t="str">
        <f t="shared" si="18"/>
        <v>Pauline</v>
      </c>
      <c r="H50" s="4" t="str">
        <f t="shared" si="19"/>
        <v>1L</v>
      </c>
      <c r="I50" s="4" t="str">
        <f t="shared" si="20"/>
        <v>Pêche Blanche</v>
      </c>
      <c r="J50" s="4" t="str">
        <f t="shared" si="21"/>
        <v>Carton</v>
      </c>
      <c r="K50" s="1" t="str">
        <f t="shared" si="22"/>
        <v>Pauline 1L Pêche Blanche Carton</v>
      </c>
      <c r="L50" s="1">
        <f t="shared" si="23"/>
        <v>1944</v>
      </c>
    </row>
    <row r="51" spans="1:12" x14ac:dyDescent="0.25">
      <c r="A51" s="1" t="s">
        <v>74</v>
      </c>
      <c r="B51" s="1" t="s">
        <v>11</v>
      </c>
      <c r="C51" s="1" t="s">
        <v>6</v>
      </c>
      <c r="D51" s="1" t="s">
        <v>79</v>
      </c>
      <c r="E51" s="1">
        <v>320</v>
      </c>
      <c r="F51" s="12">
        <v>1920</v>
      </c>
      <c r="G51" s="3" t="str">
        <f t="shared" si="18"/>
        <v>Pauline</v>
      </c>
      <c r="H51" s="4" t="str">
        <f t="shared" si="19"/>
        <v>1L</v>
      </c>
      <c r="I51" s="4" t="str">
        <f t="shared" si="20"/>
        <v>Pêche Jaune</v>
      </c>
      <c r="J51" s="4" t="str">
        <f t="shared" si="21"/>
        <v>Carton</v>
      </c>
      <c r="K51" s="1" t="str">
        <f t="shared" si="22"/>
        <v>Pauline 1L Pêche Jaune Carton</v>
      </c>
      <c r="L51" s="1">
        <f t="shared" si="23"/>
        <v>1920</v>
      </c>
    </row>
    <row r="52" spans="1:12" x14ac:dyDescent="0.25">
      <c r="A52" s="1" t="s">
        <v>74</v>
      </c>
      <c r="B52" s="1" t="s">
        <v>11</v>
      </c>
      <c r="C52" s="1" t="s">
        <v>6</v>
      </c>
      <c r="D52" s="1" t="s">
        <v>73</v>
      </c>
      <c r="E52" s="1">
        <v>451</v>
      </c>
      <c r="F52" s="12">
        <v>2706</v>
      </c>
      <c r="G52" s="3" t="str">
        <f t="shared" ref="G52:G59" si="24">IF(A52="JUSTE","Juste",IF(A52="PAULI","Pauline",))</f>
        <v>Pauline</v>
      </c>
      <c r="H52" s="4" t="str">
        <f t="shared" ref="H52:H59" si="25">IF(OR(B52="BOXPA120X1",,B52="CART6B1")=TRUE,"1L",IF(B52="CART12BX0.25","25cl"))</f>
        <v>1L</v>
      </c>
      <c r="I52" s="4" t="str">
        <f t="shared" ref="I52:I59" si="26">IF(D52="XABRI","Abricot",IF(D52="XPDV","Pêche de Vigne",IF(D52="XPOIR","Poire",IF(D52="YPOTR","Pomme",IF(D52="YTOMA","Tomate",IF(D52="YANAN","Ananas",IF(D52="YORAN","Orange",IF(D52="XPEBL","Pêche Blanche",IF(D52="XPEJA","Pêche Jaune",IF(D52="YRAIB","Raisin Blanc",IF(D52="XFRAI","Fraise",IF(D52="YRAIR","Raisin Rouge",IF(D52="XMANG","Mangue",IF(D52="YACE","ACE",IF(D52="YPAMP","Pamplemousse")))))))))))))))</f>
        <v>Poire</v>
      </c>
      <c r="J52" s="4" t="str">
        <f t="shared" ref="J52:J59" si="27">IF(OR(B52="CART12BX0.25",B52="CART6B1")=TRUE,"Carton",IF(B52="BOXPA120X1","Box"))</f>
        <v>Carton</v>
      </c>
      <c r="K52" s="1" t="str">
        <f t="shared" ref="K52:K59" si="28">CONCATENATE(G52," ",H52," ",I52," ",J52)</f>
        <v>Pauline 1L Poire Carton</v>
      </c>
      <c r="L52" s="1">
        <f t="shared" ref="L52:L59" si="29">F52</f>
        <v>2706</v>
      </c>
    </row>
    <row r="53" spans="1:12" x14ac:dyDescent="0.25">
      <c r="A53" s="1" t="s">
        <v>74</v>
      </c>
      <c r="B53" s="1" t="s">
        <v>11</v>
      </c>
      <c r="C53" s="1" t="s">
        <v>6</v>
      </c>
      <c r="D53" s="1" t="s">
        <v>80</v>
      </c>
      <c r="E53" s="1">
        <v>384</v>
      </c>
      <c r="F53" s="12">
        <v>2304</v>
      </c>
      <c r="G53" s="3" t="str">
        <f t="shared" si="24"/>
        <v>Pauline</v>
      </c>
      <c r="H53" s="4" t="str">
        <f t="shared" si="25"/>
        <v>1L</v>
      </c>
      <c r="I53" s="4" t="str">
        <f t="shared" si="26"/>
        <v>Pomme</v>
      </c>
      <c r="J53" s="4" t="str">
        <f t="shared" si="27"/>
        <v>Carton</v>
      </c>
      <c r="K53" s="1" t="str">
        <f t="shared" si="28"/>
        <v>Pauline 1L Pomme Carton</v>
      </c>
      <c r="L53" s="1">
        <f t="shared" si="29"/>
        <v>2304</v>
      </c>
    </row>
    <row r="54" spans="1:12" x14ac:dyDescent="0.25">
      <c r="A54" s="1" t="s">
        <v>74</v>
      </c>
      <c r="B54" s="1" t="s">
        <v>11</v>
      </c>
      <c r="C54" s="1" t="s">
        <v>6</v>
      </c>
      <c r="D54" s="1" t="s">
        <v>86</v>
      </c>
      <c r="E54" s="1">
        <v>44</v>
      </c>
      <c r="F54" s="12">
        <v>264</v>
      </c>
      <c r="G54" s="3" t="str">
        <f t="shared" si="24"/>
        <v>Pauline</v>
      </c>
      <c r="H54" s="4" t="str">
        <f t="shared" si="25"/>
        <v>1L</v>
      </c>
      <c r="I54" s="4" t="str">
        <f t="shared" si="26"/>
        <v>Raisin Blanc</v>
      </c>
      <c r="J54" s="4" t="str">
        <f t="shared" si="27"/>
        <v>Carton</v>
      </c>
      <c r="K54" s="1" t="str">
        <f t="shared" si="28"/>
        <v>Pauline 1L Raisin Blanc Carton</v>
      </c>
      <c r="L54" s="1">
        <f t="shared" si="29"/>
        <v>264</v>
      </c>
    </row>
    <row r="55" spans="1:12" x14ac:dyDescent="0.25">
      <c r="A55" s="1" t="s">
        <v>74</v>
      </c>
      <c r="B55" s="1" t="s">
        <v>11</v>
      </c>
      <c r="C55" s="1" t="s">
        <v>6</v>
      </c>
      <c r="D55" s="1" t="s">
        <v>87</v>
      </c>
      <c r="E55" s="1">
        <v>47</v>
      </c>
      <c r="F55" s="12">
        <v>282</v>
      </c>
      <c r="G55" s="3" t="str">
        <f t="shared" si="24"/>
        <v>Pauline</v>
      </c>
      <c r="H55" s="4" t="str">
        <f t="shared" si="25"/>
        <v>1L</v>
      </c>
      <c r="I55" s="4" t="str">
        <f t="shared" si="26"/>
        <v>Raisin Rouge</v>
      </c>
      <c r="J55" s="4" t="str">
        <f t="shared" si="27"/>
        <v>Carton</v>
      </c>
      <c r="K55" s="1" t="str">
        <f t="shared" si="28"/>
        <v>Pauline 1L Raisin Rouge Carton</v>
      </c>
      <c r="L55" s="1">
        <f t="shared" si="29"/>
        <v>282</v>
      </c>
    </row>
    <row r="56" spans="1:12" x14ac:dyDescent="0.25">
      <c r="A56" s="1" t="s">
        <v>74</v>
      </c>
      <c r="B56" s="1" t="s">
        <v>11</v>
      </c>
      <c r="C56" s="1" t="s">
        <v>6</v>
      </c>
      <c r="D56" s="1" t="s">
        <v>81</v>
      </c>
      <c r="E56" s="1">
        <v>59</v>
      </c>
      <c r="F56" s="12">
        <v>354</v>
      </c>
      <c r="G56" s="3" t="str">
        <f t="shared" si="24"/>
        <v>Pauline</v>
      </c>
      <c r="H56" s="4" t="str">
        <f t="shared" si="25"/>
        <v>1L</v>
      </c>
      <c r="I56" s="4" t="str">
        <f t="shared" si="26"/>
        <v>Tomate</v>
      </c>
      <c r="J56" s="4" t="str">
        <f t="shared" si="27"/>
        <v>Carton</v>
      </c>
      <c r="K56" s="1" t="str">
        <f t="shared" si="28"/>
        <v>Pauline 1L Tomate Carton</v>
      </c>
      <c r="L56" s="1">
        <f t="shared" si="29"/>
        <v>354</v>
      </c>
    </row>
    <row r="57" spans="1:12" x14ac:dyDescent="0.25">
      <c r="A57" s="1" t="s">
        <v>74</v>
      </c>
      <c r="B57" s="1" t="s">
        <v>11</v>
      </c>
      <c r="C57" s="1" t="s">
        <v>9</v>
      </c>
      <c r="D57" s="1" t="s">
        <v>83</v>
      </c>
      <c r="E57" s="1">
        <v>188</v>
      </c>
      <c r="F57" s="12">
        <v>1128</v>
      </c>
      <c r="G57" s="3" t="str">
        <f t="shared" si="24"/>
        <v>Pauline</v>
      </c>
      <c r="H57" s="4" t="str">
        <f t="shared" si="25"/>
        <v>1L</v>
      </c>
      <c r="I57" s="4" t="str">
        <f t="shared" si="26"/>
        <v>ACE</v>
      </c>
      <c r="J57" s="4" t="str">
        <f t="shared" si="27"/>
        <v>Carton</v>
      </c>
      <c r="K57" s="1" t="str">
        <f t="shared" si="28"/>
        <v>Pauline 1L ACE Carton</v>
      </c>
      <c r="L57" s="1">
        <f t="shared" si="29"/>
        <v>1128</v>
      </c>
    </row>
    <row r="58" spans="1:12" x14ac:dyDescent="0.25">
      <c r="A58" s="1" t="s">
        <v>74</v>
      </c>
      <c r="B58" s="1" t="s">
        <v>11</v>
      </c>
      <c r="C58" s="1" t="s">
        <v>9</v>
      </c>
      <c r="D58" s="1" t="s">
        <v>10</v>
      </c>
      <c r="E58" s="1">
        <v>218</v>
      </c>
      <c r="F58" s="12">
        <v>1308</v>
      </c>
      <c r="G58" s="3" t="str">
        <f t="shared" si="24"/>
        <v>Pauline</v>
      </c>
      <c r="H58" s="4" t="str">
        <f t="shared" si="25"/>
        <v>1L</v>
      </c>
      <c r="I58" s="4" t="str">
        <f t="shared" si="26"/>
        <v>Ananas</v>
      </c>
      <c r="J58" s="4" t="str">
        <f t="shared" si="27"/>
        <v>Carton</v>
      </c>
      <c r="K58" s="1" t="str">
        <f t="shared" si="28"/>
        <v>Pauline 1L Ananas Carton</v>
      </c>
      <c r="L58" s="1">
        <f t="shared" si="29"/>
        <v>1308</v>
      </c>
    </row>
    <row r="59" spans="1:12" x14ac:dyDescent="0.25">
      <c r="A59" s="1" t="s">
        <v>74</v>
      </c>
      <c r="B59" s="1" t="s">
        <v>11</v>
      </c>
      <c r="C59" s="1" t="s">
        <v>9</v>
      </c>
      <c r="D59" s="1" t="s">
        <v>84</v>
      </c>
      <c r="E59" s="1">
        <v>245</v>
      </c>
      <c r="F59" s="12">
        <v>1470</v>
      </c>
      <c r="G59" s="3" t="str">
        <f t="shared" si="24"/>
        <v>Pauline</v>
      </c>
      <c r="H59" s="4" t="str">
        <f t="shared" si="25"/>
        <v>1L</v>
      </c>
      <c r="I59" s="4" t="str">
        <f t="shared" si="26"/>
        <v>Orange</v>
      </c>
      <c r="J59" s="4" t="str">
        <f t="shared" si="27"/>
        <v>Carton</v>
      </c>
      <c r="K59" s="1" t="str">
        <f t="shared" si="28"/>
        <v>Pauline 1L Orange Carton</v>
      </c>
      <c r="L59" s="1">
        <f t="shared" si="29"/>
        <v>1470</v>
      </c>
    </row>
  </sheetData>
  <autoFilter ref="A4:L6" xr:uid="{00000000-0001-0000-0000-000000000000}">
    <filterColumn colId="7">
      <filters>
        <filter val="1L"/>
        <filter val="25cl"/>
      </filters>
    </filterColumn>
    <sortState xmlns:xlrd2="http://schemas.microsoft.com/office/spreadsheetml/2017/richdata2" ref="A5:L6">
      <sortCondition ref="K4:K6"/>
    </sortState>
  </autoFilter>
  <sortState xmlns:xlrd2="http://schemas.microsoft.com/office/spreadsheetml/2017/richdata2" ref="A5:L6">
    <sortCondition ref="K5:K6"/>
  </sortState>
  <mergeCells count="1"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12</xdr:col>
                    <xdr:colOff>504825</xdr:colOff>
                    <xdr:row>5</xdr:row>
                    <xdr:rowOff>85725</xdr:rowOff>
                  </from>
                  <to>
                    <xdr:col>13</xdr:col>
                    <xdr:colOff>314325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BDD_stock_pf_bouteille</vt:lpstr>
      <vt:lpstr>BDD_Brut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</dc:creator>
  <cp:lastModifiedBy>Logistique</cp:lastModifiedBy>
  <cp:lastPrinted>2023-02-06T14:46:59Z</cp:lastPrinted>
  <dcterms:created xsi:type="dcterms:W3CDTF">2023-02-06T14:25:08Z</dcterms:created>
  <dcterms:modified xsi:type="dcterms:W3CDTF">2023-06-20T06:57:50Z</dcterms:modified>
</cp:coreProperties>
</file>