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OSTE16\Desktop\Ismail\"/>
    </mc:Choice>
  </mc:AlternateContent>
  <bookViews>
    <workbookView xWindow="0" yWindow="0" windowWidth="14205" windowHeight="9525"/>
  </bookViews>
  <sheets>
    <sheet name="Individus" sheetId="2" r:id="rId1"/>
    <sheet name="Recap" sheetId="3" r:id="rId2"/>
  </sheets>
  <definedNames>
    <definedName name="Nos_C">OFFSET(Individus!$E$14,0,0,COUNTA(Individus!$E:$E))</definedName>
    <definedName name="Nos_Races">OFFSET(Individus!$J$4,0,0,COUNTA(Individus!$J:$J))</definedName>
    <definedName name="Nos_S">OFFSET(Individus!$H$14,0,0,COUNTA(Individus!$H:$H))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3" l="1"/>
  <c r="F19" i="3" a="1"/>
  <c r="F19" i="3" s="1"/>
  <c r="G19" i="3" a="1"/>
  <c r="G19" i="3" s="1"/>
  <c r="H19" i="3" a="1"/>
  <c r="H19" i="3" s="1"/>
  <c r="I19" i="3" a="1"/>
  <c r="I19" i="3" s="1"/>
  <c r="J19" i="3" s="1"/>
  <c r="K19" i="3" a="1"/>
  <c r="K19" i="3"/>
  <c r="L19" i="3" s="1"/>
  <c r="E18" i="3"/>
  <c r="F18" i="3" a="1"/>
  <c r="F18" i="3" s="1"/>
  <c r="G18" i="3" a="1"/>
  <c r="G18" i="3" s="1"/>
  <c r="H18" i="3" a="1"/>
  <c r="H18" i="3" s="1"/>
  <c r="I18" i="3" a="1"/>
  <c r="I18" i="3" s="1"/>
  <c r="J18" i="3" s="1"/>
  <c r="K18" i="3" a="1"/>
  <c r="K18" i="3"/>
  <c r="L18" i="3" s="1"/>
  <c r="E17" i="3"/>
  <c r="F17" i="3" a="1"/>
  <c r="F17" i="3" s="1"/>
  <c r="G17" i="3" a="1"/>
  <c r="G17" i="3" s="1"/>
  <c r="H17" i="3" a="1"/>
  <c r="H17" i="3" s="1"/>
  <c r="I17" i="3" a="1"/>
  <c r="I17" i="3" s="1"/>
  <c r="J17" i="3" s="1"/>
  <c r="K17" i="3" a="1"/>
  <c r="K17" i="3" s="1"/>
  <c r="L17" i="3" s="1"/>
  <c r="E16" i="3"/>
  <c r="F16" i="3" a="1"/>
  <c r="F16" i="3" s="1"/>
  <c r="G16" i="3" a="1"/>
  <c r="G16" i="3" s="1"/>
  <c r="H16" i="3" s="1" a="1"/>
  <c r="H16" i="3" s="1"/>
  <c r="I16" i="3" a="1"/>
  <c r="I16" i="3" s="1"/>
  <c r="J16" i="3" s="1"/>
  <c r="K16" i="3" a="1"/>
  <c r="K16" i="3"/>
  <c r="L16" i="3" s="1"/>
  <c r="E10" i="3"/>
  <c r="F10" i="3" a="1"/>
  <c r="F10" i="3" s="1"/>
  <c r="G10" i="3" a="1"/>
  <c r="G10" i="3" s="1"/>
  <c r="H10" i="3" a="1"/>
  <c r="H10" i="3" s="1"/>
  <c r="I10" i="3" a="1"/>
  <c r="I10" i="3" s="1"/>
  <c r="J10" i="3" s="1"/>
  <c r="K10" i="3" a="1"/>
  <c r="K10" i="3" s="1"/>
  <c r="L10" i="3" s="1"/>
  <c r="E9" i="3"/>
  <c r="F9" i="3" a="1"/>
  <c r="F9" i="3" s="1"/>
  <c r="G9" i="3" a="1"/>
  <c r="G9" i="3" s="1"/>
  <c r="H9" i="3" s="1" a="1"/>
  <c r="H9" i="3" s="1"/>
  <c r="I9" i="3" a="1"/>
  <c r="I9" i="3" s="1"/>
  <c r="J9" i="3" s="1"/>
  <c r="K9" i="3" a="1"/>
  <c r="K9" i="3" s="1"/>
  <c r="L9" i="3" s="1"/>
  <c r="E8" i="3"/>
  <c r="F8" i="3" a="1"/>
  <c r="F8" i="3" s="1"/>
  <c r="G8" i="3" a="1"/>
  <c r="G8" i="3"/>
  <c r="H8" i="3" s="1" a="1"/>
  <c r="H8" i="3" s="1"/>
  <c r="I8" i="3" a="1"/>
  <c r="I8" i="3" s="1"/>
  <c r="J8" i="3" s="1"/>
  <c r="K8" i="3" a="1"/>
  <c r="K8" i="3" s="1"/>
  <c r="L8" i="3" s="1"/>
  <c r="E7" i="3"/>
  <c r="F7" i="3" a="1"/>
  <c r="F7" i="3" s="1"/>
  <c r="G7" i="3" a="1"/>
  <c r="G7" i="3" s="1"/>
  <c r="H7" i="3" s="1" a="1"/>
  <c r="H7" i="3" s="1"/>
  <c r="I7" i="3" a="1"/>
  <c r="I7" i="3" s="1"/>
  <c r="J7" i="3" s="1"/>
  <c r="K7" i="3" a="1"/>
  <c r="K7" i="3" s="1"/>
  <c r="L7" i="3" s="1"/>
  <c r="E15" i="3" l="1"/>
  <c r="F15" i="3" a="1"/>
  <c r="F15" i="3" s="1"/>
  <c r="G15" i="3" a="1"/>
  <c r="G15" i="3" s="1"/>
  <c r="H15" i="3" a="1"/>
  <c r="H15" i="3" s="1"/>
  <c r="I15" i="3" a="1"/>
  <c r="I15" i="3" s="1"/>
  <c r="J15" i="3" s="1"/>
  <c r="K15" i="3" a="1"/>
  <c r="K15" i="3" s="1"/>
  <c r="L15" i="3" s="1"/>
  <c r="E14" i="3"/>
  <c r="F14" i="3" a="1"/>
  <c r="F14" i="3" s="1"/>
  <c r="G14" i="3" a="1"/>
  <c r="G14" i="3" s="1"/>
  <c r="H14" i="3" s="1" a="1"/>
  <c r="H14" i="3" s="1"/>
  <c r="I14" i="3" a="1"/>
  <c r="I14" i="3" s="1"/>
  <c r="J14" i="3" s="1"/>
  <c r="K14" i="3" a="1"/>
  <c r="K14" i="3" s="1"/>
  <c r="L14" i="3" s="1"/>
  <c r="F4" i="3" l="1" a="1"/>
  <c r="F4" i="3" s="1"/>
  <c r="F5" i="3" a="1"/>
  <c r="F5" i="3" s="1"/>
  <c r="F6" i="3" a="1"/>
  <c r="F6" i="3" s="1"/>
  <c r="F11" i="3" a="1"/>
  <c r="F11" i="3" s="1"/>
  <c r="F12" i="3" a="1"/>
  <c r="F12" i="3" s="1"/>
  <c r="F13" i="3" a="1"/>
  <c r="F13" i="3" s="1"/>
  <c r="F20" i="3" a="1"/>
  <c r="F20" i="3" s="1"/>
  <c r="F21" i="3" a="1"/>
  <c r="F21" i="3" s="1"/>
  <c r="F22" i="3" a="1"/>
  <c r="F22" i="3" s="1"/>
  <c r="F23" i="3" a="1"/>
  <c r="F23" i="3" s="1"/>
  <c r="E6" i="3" l="1"/>
  <c r="E5" i="3"/>
  <c r="E13" i="3"/>
  <c r="G13" i="3" a="1"/>
  <c r="G13" i="3" s="1"/>
  <c r="I13" i="3" a="1"/>
  <c r="I13" i="3" s="1"/>
  <c r="J13" i="3" s="1"/>
  <c r="K13" i="3" a="1"/>
  <c r="K13" i="3" s="1"/>
  <c r="L13" i="3" s="1"/>
  <c r="K5" i="2"/>
  <c r="K4" i="2"/>
  <c r="H4" i="3" a="1"/>
  <c r="H4" i="3" s="1"/>
  <c r="H11" i="3" a="1"/>
  <c r="H11" i="3" s="1"/>
  <c r="H20" i="3" a="1"/>
  <c r="H20" i="3" s="1"/>
  <c r="H21" i="3" a="1"/>
  <c r="H21" i="3" s="1"/>
  <c r="H22" i="3" a="1"/>
  <c r="H22" i="3" s="1"/>
  <c r="H23" i="3" a="1"/>
  <c r="H23" i="3" s="1"/>
  <c r="H13" i="3" l="1" a="1"/>
  <c r="H13" i="3" s="1"/>
  <c r="E23" i="3" l="1"/>
  <c r="K6" i="3" l="1" a="1"/>
  <c r="K6" i="3" s="1"/>
  <c r="L6" i="3" s="1"/>
  <c r="K4" i="3" a="1"/>
  <c r="K4" i="3" s="1"/>
  <c r="L4" i="3" s="1"/>
  <c r="K21" i="3" a="1"/>
  <c r="K21" i="3" s="1"/>
  <c r="L21" i="3" s="1"/>
  <c r="K11" i="3" a="1"/>
  <c r="K11" i="3" s="1"/>
  <c r="L11" i="3" s="1"/>
  <c r="K5" i="3" a="1"/>
  <c r="K5" i="3" s="1"/>
  <c r="K22" i="3" a="1"/>
  <c r="K22" i="3" s="1"/>
  <c r="L22" i="3" s="1"/>
  <c r="K12" i="3" a="1"/>
  <c r="K12" i="3" s="1"/>
  <c r="L12" i="3" s="1"/>
  <c r="K20" i="3" a="1"/>
  <c r="K20" i="3" s="1"/>
  <c r="L20" i="3" s="1"/>
  <c r="K23" i="3" a="1"/>
  <c r="K23" i="3" s="1"/>
  <c r="L23" i="3" s="1"/>
  <c r="I5" i="3" a="1"/>
  <c r="I5" i="3" s="1"/>
  <c r="G5" i="3" a="1"/>
  <c r="G5" i="3" s="1"/>
  <c r="I6" i="3" l="1" a="1"/>
  <c r="I6" i="3" s="1"/>
  <c r="J6" i="3" s="1"/>
  <c r="G6" i="3" a="1"/>
  <c r="G6" i="3" s="1"/>
  <c r="H6" i="3" s="1" a="1"/>
  <c r="H6" i="3" s="1"/>
  <c r="J5" i="3"/>
  <c r="L5" i="3"/>
  <c r="I20" i="3" a="1"/>
  <c r="I20" i="3" s="1"/>
  <c r="J20" i="3" s="1"/>
  <c r="I23" i="3" a="1"/>
  <c r="I23" i="3" s="1"/>
  <c r="J23" i="3" s="1"/>
  <c r="I22" i="3" a="1"/>
  <c r="I22" i="3" s="1"/>
  <c r="J22" i="3" s="1"/>
  <c r="I4" i="3" a="1"/>
  <c r="I4" i="3" s="1"/>
  <c r="J4" i="3" s="1"/>
  <c r="I11" i="3" a="1"/>
  <c r="I11" i="3" s="1"/>
  <c r="J11" i="3" s="1"/>
  <c r="I21" i="3" a="1"/>
  <c r="I21" i="3" s="1"/>
  <c r="J21" i="3" s="1"/>
  <c r="I12" i="3" a="1"/>
  <c r="I12" i="3" s="1"/>
  <c r="J12" i="3" s="1"/>
  <c r="G23" i="3" a="1"/>
  <c r="G23" i="3" s="1"/>
  <c r="G22" i="3" a="1"/>
  <c r="G22" i="3" s="1"/>
  <c r="G20" i="3" a="1"/>
  <c r="G20" i="3" s="1"/>
  <c r="G11" i="3" a="1"/>
  <c r="G11" i="3" s="1"/>
  <c r="G21" i="3" a="1"/>
  <c r="G21" i="3" s="1"/>
  <c r="G4" i="3" a="1"/>
  <c r="G4" i="3" s="1"/>
  <c r="G12" i="3" a="1"/>
  <c r="G12" i="3" s="1"/>
  <c r="H12" i="3" s="1" a="1"/>
  <c r="H12" i="3" s="1"/>
  <c r="E4" i="3"/>
  <c r="H5" i="3" a="1"/>
  <c r="H5" i="3" s="1"/>
  <c r="E11" i="3"/>
  <c r="E12" i="3"/>
  <c r="E20" i="3"/>
  <c r="E21" i="3"/>
  <c r="E22" i="3"/>
</calcChain>
</file>

<file path=xl/sharedStrings.xml><?xml version="1.0" encoding="utf-8"?>
<sst xmlns="http://schemas.openxmlformats.org/spreadsheetml/2006/main" count="52" uniqueCount="34">
  <si>
    <t>AGE</t>
  </si>
  <si>
    <t>VACCIN</t>
  </si>
  <si>
    <t>AT</t>
  </si>
  <si>
    <t>V</t>
  </si>
  <si>
    <t>NOM</t>
  </si>
  <si>
    <t>Prochain Vaccin</t>
  </si>
  <si>
    <t>C</t>
  </si>
  <si>
    <t>S</t>
  </si>
  <si>
    <t>A</t>
  </si>
  <si>
    <t>Nos Races</t>
  </si>
  <si>
    <t>Prochain AT</t>
  </si>
  <si>
    <t>Prochain V</t>
  </si>
  <si>
    <t>Date de Naissance</t>
  </si>
  <si>
    <t>Poids</t>
  </si>
  <si>
    <t>Père</t>
  </si>
  <si>
    <t>Mère</t>
  </si>
  <si>
    <t>Qté</t>
  </si>
  <si>
    <t>Buck</t>
  </si>
  <si>
    <t>Diva</t>
  </si>
  <si>
    <t>N° Puce Electronique</t>
  </si>
  <si>
    <t>Caucasse</t>
  </si>
  <si>
    <t>Samoyède</t>
  </si>
  <si>
    <t>Princesse</t>
  </si>
  <si>
    <t>Vert</t>
  </si>
  <si>
    <t>Champion</t>
  </si>
  <si>
    <t>ORANGE</t>
  </si>
  <si>
    <t>BLEU</t>
  </si>
  <si>
    <t>Blacky</t>
  </si>
  <si>
    <t>Shella</t>
  </si>
  <si>
    <t>Tonic</t>
  </si>
  <si>
    <t>Gris</t>
  </si>
  <si>
    <t>Pacha</t>
  </si>
  <si>
    <t>Tilou</t>
  </si>
  <si>
    <t>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</si>
</sst>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&quot; kg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17C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41AD81"/>
        <bgColor indexed="64"/>
      </patternFill>
    </fill>
    <fill>
      <patternFill patternType="solid">
        <fgColor rgb="FFEFA56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8E8E8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4" fontId="0" fillId="6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/>
    </xf>
    <xf numFmtId="14" fontId="1" fillId="3" borderId="7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4" fontId="1" fillId="3" borderId="5" xfId="0" applyNumberFormat="1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5" borderId="11" xfId="0" applyNumberFormat="1" applyFill="1" applyBorder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/>
    </xf>
    <xf numFmtId="14" fontId="2" fillId="0" borderId="11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8" borderId="13" xfId="0" applyFont="1" applyFill="1" applyBorder="1" applyAlignment="1">
      <alignment vertical="center"/>
    </xf>
    <xf numFmtId="0" fontId="4" fillId="9" borderId="5" xfId="0" applyFont="1" applyFill="1" applyBorder="1" applyAlignment="1">
      <alignment vertical="center"/>
    </xf>
    <xf numFmtId="0" fontId="4" fillId="10" borderId="11" xfId="0" applyFont="1" applyFill="1" applyBorder="1" applyAlignment="1">
      <alignment vertical="center"/>
    </xf>
    <xf numFmtId="0" fontId="4" fillId="11" borderId="11" xfId="0" applyFont="1" applyFill="1" applyBorder="1" applyAlignment="1">
      <alignment vertical="center"/>
    </xf>
    <xf numFmtId="0" fontId="4" fillId="12" borderId="11" xfId="0" applyFont="1" applyFill="1" applyBorder="1" applyAlignment="1">
      <alignment vertical="center"/>
    </xf>
    <xf numFmtId="0" fontId="4" fillId="13" borderId="11" xfId="0" applyFont="1" applyFill="1" applyBorder="1" applyAlignment="1">
      <alignment vertical="center"/>
    </xf>
    <xf numFmtId="0" fontId="4" fillId="0" borderId="0" xfId="0" applyFont="1"/>
    <xf numFmtId="0" fontId="4" fillId="8" borderId="12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0" fontId="4" fillId="11" borderId="12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4" fillId="13" borderId="12" xfId="0" applyFont="1" applyFill="1" applyBorder="1" applyAlignment="1">
      <alignment horizontal="center" vertical="center"/>
    </xf>
    <xf numFmtId="0" fontId="4" fillId="12" borderId="12" xfId="0" applyFont="1" applyFill="1" applyBorder="1" applyAlignment="1">
      <alignment horizontal="center" vertical="center"/>
    </xf>
    <xf numFmtId="0" fontId="2" fillId="14" borderId="11" xfId="0" applyNumberFormat="1" applyFont="1" applyFill="1" applyBorder="1" applyAlignment="1">
      <alignment horizontal="center"/>
    </xf>
    <xf numFmtId="14" fontId="2" fillId="14" borderId="11" xfId="0" applyNumberFormat="1" applyFont="1" applyFill="1" applyBorder="1" applyAlignment="1">
      <alignment horizontal="center"/>
    </xf>
    <xf numFmtId="0" fontId="2" fillId="14" borderId="11" xfId="0" applyFont="1" applyFill="1" applyBorder="1" applyAlignment="1">
      <alignment horizontal="center"/>
    </xf>
    <xf numFmtId="0" fontId="0" fillId="14" borderId="0" xfId="0" applyFill="1"/>
    <xf numFmtId="0" fontId="2" fillId="14" borderId="0" xfId="0" applyFont="1" applyFill="1" applyBorder="1"/>
    <xf numFmtId="0" fontId="2" fillId="7" borderId="11" xfId="0" applyNumberFormat="1" applyFont="1" applyFill="1" applyBorder="1" applyAlignment="1">
      <alignment horizontal="center"/>
    </xf>
    <xf numFmtId="14" fontId="2" fillId="7" borderId="11" xfId="0" applyNumberFormat="1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15" borderId="11" xfId="0" applyNumberFormat="1" applyFont="1" applyFill="1" applyBorder="1" applyAlignment="1">
      <alignment horizontal="center"/>
    </xf>
    <xf numFmtId="14" fontId="2" fillId="15" borderId="11" xfId="0" applyNumberFormat="1" applyFont="1" applyFill="1" applyBorder="1" applyAlignment="1">
      <alignment horizontal="center"/>
    </xf>
    <xf numFmtId="0" fontId="2" fillId="15" borderId="11" xfId="0" applyFont="1" applyFill="1" applyBorder="1" applyAlignment="1">
      <alignment horizontal="center"/>
    </xf>
    <xf numFmtId="0" fontId="2" fillId="15" borderId="0" xfId="0" applyFont="1" applyFill="1" applyBorder="1"/>
    <xf numFmtId="0" fontId="0" fillId="15" borderId="0" xfId="0" applyFill="1"/>
  </cellXfs>
  <cellStyles count="1">
    <cellStyle name="Normal" xfId="0" builtinId="0"/>
  </cellStyles>
  <dxfs count="15"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0.0&quot; kg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8E8E8"/>
      <color rgb="FFC17C43"/>
      <color rgb="FFEFA56D"/>
      <color rgb="FFFF6600"/>
      <color rgb="FF41AD81"/>
      <color rgb="FF3580C5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381001</xdr:colOff>
      <xdr:row>6</xdr:row>
      <xdr:rowOff>151342</xdr:rowOff>
    </xdr:from>
    <xdr:to>
      <xdr:col>12</xdr:col>
      <xdr:colOff>1133476</xdr:colOff>
      <xdr:row>8</xdr:row>
      <xdr:rowOff>94191</xdr:rowOff>
    </xdr:to>
    <xdr:sp macro="[0]!Ajout_Chien.Ajout_Chien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604501" y="1315509"/>
          <a:ext cx="752475" cy="323849"/>
        </a:xfrm>
        <a:prstGeom prst="rect">
          <a:avLst/>
        </a:prstGeom>
        <a:solidFill>
          <a:schemeClr val="accent5">
            <a:lumMod val="75000"/>
          </a:schemeClr>
        </a:solidFill>
        <a:ln w="9525" cmpd="sng">
          <a:solidFill>
            <a:schemeClr val="bg1"/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n>
                <a:solidFill>
                  <a:schemeClr val="accent1">
                    <a:lumMod val="40000"/>
                    <a:lumOff val="60000"/>
                  </a:schemeClr>
                </a:solidFill>
              </a:ln>
              <a:solidFill>
                <a:schemeClr val="bg1"/>
              </a:solidFill>
            </a:rPr>
            <a:t>AJOUTER</a:t>
          </a:r>
        </a:p>
      </xdr:txBody>
    </xdr:sp>
    <xdr:clientData/>
  </xdr:twoCellAnchor>
  <xdr:twoCellAnchor>
    <xdr:from>
      <xdr:col>13</xdr:col>
      <xdr:colOff>249766</xdr:colOff>
      <xdr:row>6</xdr:row>
      <xdr:rowOff>157691</xdr:rowOff>
    </xdr:from>
    <xdr:to>
      <xdr:col>14</xdr:col>
      <xdr:colOff>740834</xdr:colOff>
      <xdr:row>8</xdr:row>
      <xdr:rowOff>100541</xdr:rowOff>
    </xdr:to>
    <xdr:sp macro="[0]!Supp_Chien.Supp_Chien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626849" y="1321858"/>
          <a:ext cx="872068" cy="323850"/>
        </a:xfrm>
        <a:prstGeom prst="rect">
          <a:avLst/>
        </a:prstGeom>
        <a:solidFill>
          <a:srgbClr val="FF0000"/>
        </a:solidFill>
        <a:ln w="9525" cmpd="sng">
          <a:solidFill>
            <a:schemeClr val="bg1"/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n>
                <a:solidFill>
                  <a:schemeClr val="accent1">
                    <a:lumMod val="40000"/>
                    <a:lumOff val="60000"/>
                  </a:schemeClr>
                </a:solidFill>
              </a:ln>
              <a:solidFill>
                <a:schemeClr val="bg1"/>
              </a:solidFill>
            </a:rPr>
            <a:t>SUPPRIMER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0</xdr:rowOff>
    </xdr:from>
    <xdr:to>
      <xdr:col>0</xdr:col>
      <xdr:colOff>254000</xdr:colOff>
      <xdr:row>5</xdr:row>
      <xdr:rowOff>63500</xdr:rowOff>
    </xdr:to>
    <xdr:sp macro="_xludf.row" textlink="">
      <xdr:nvSpPr>
        <xdr:cNvPr id="20" name="Rectangle 19"/>
        <xdr:cNvSpPr/>
      </xdr:nvSpPr>
      <xdr:spPr>
        <a:xfrm>
          <a:off x="0" y="11525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11</xdr:row>
      <xdr:rowOff>0</xdr:rowOff>
    </xdr:from>
    <xdr:to>
      <xdr:col>0</xdr:col>
      <xdr:colOff>254000</xdr:colOff>
      <xdr:row>11</xdr:row>
      <xdr:rowOff>63500</xdr:rowOff>
    </xdr:to>
    <xdr:sp macro="_xludf.row" textlink="">
      <xdr:nvSpPr>
        <xdr:cNvPr id="7" name="Rectangle 6"/>
        <xdr:cNvSpPr/>
      </xdr:nvSpPr>
      <xdr:spPr>
        <a:xfrm>
          <a:off x="0" y="22955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0</xdr:col>
      <xdr:colOff>254000</xdr:colOff>
      <xdr:row>12</xdr:row>
      <xdr:rowOff>63500</xdr:rowOff>
    </xdr:to>
    <xdr:sp macro="_xludf.row" textlink="">
      <xdr:nvSpPr>
        <xdr:cNvPr id="8" name="Rectangle 7"/>
        <xdr:cNvSpPr/>
      </xdr:nvSpPr>
      <xdr:spPr>
        <a:xfrm>
          <a:off x="0" y="22955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13</xdr:row>
      <xdr:rowOff>0</xdr:rowOff>
    </xdr:from>
    <xdr:to>
      <xdr:col>0</xdr:col>
      <xdr:colOff>254000</xdr:colOff>
      <xdr:row>13</xdr:row>
      <xdr:rowOff>63500</xdr:rowOff>
    </xdr:to>
    <xdr:sp macro="_xludf.row" textlink="">
      <xdr:nvSpPr>
        <xdr:cNvPr id="9" name="Rectangle 8"/>
        <xdr:cNvSpPr/>
      </xdr:nvSpPr>
      <xdr:spPr>
        <a:xfrm>
          <a:off x="0" y="19145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0</xdr:col>
      <xdr:colOff>254000</xdr:colOff>
      <xdr:row>14</xdr:row>
      <xdr:rowOff>63500</xdr:rowOff>
    </xdr:to>
    <xdr:sp macro="_xludf.row" textlink="">
      <xdr:nvSpPr>
        <xdr:cNvPr id="10" name="Rectangle 9"/>
        <xdr:cNvSpPr/>
      </xdr:nvSpPr>
      <xdr:spPr>
        <a:xfrm>
          <a:off x="0" y="21050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0</xdr:col>
      <xdr:colOff>254000</xdr:colOff>
      <xdr:row>6</xdr:row>
      <xdr:rowOff>63500</xdr:rowOff>
    </xdr:to>
    <xdr:sp macro="_xludf.row" textlink="">
      <xdr:nvSpPr>
        <xdr:cNvPr id="2" name="Rectangle 1"/>
        <xdr:cNvSpPr/>
      </xdr:nvSpPr>
      <xdr:spPr>
        <a:xfrm>
          <a:off x="0" y="13430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254000</xdr:colOff>
      <xdr:row>7</xdr:row>
      <xdr:rowOff>63500</xdr:rowOff>
    </xdr:to>
    <xdr:sp macro="_xludf.row" textlink="">
      <xdr:nvSpPr>
        <xdr:cNvPr id="3" name="Rectangle 2"/>
        <xdr:cNvSpPr/>
      </xdr:nvSpPr>
      <xdr:spPr>
        <a:xfrm>
          <a:off x="0" y="15335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0</xdr:col>
      <xdr:colOff>254000</xdr:colOff>
      <xdr:row>8</xdr:row>
      <xdr:rowOff>63500</xdr:rowOff>
    </xdr:to>
    <xdr:sp macro="_xludf.row" textlink="">
      <xdr:nvSpPr>
        <xdr:cNvPr id="4" name="Rectangle 3"/>
        <xdr:cNvSpPr/>
      </xdr:nvSpPr>
      <xdr:spPr>
        <a:xfrm>
          <a:off x="0" y="17240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254000</xdr:colOff>
      <xdr:row>9</xdr:row>
      <xdr:rowOff>63500</xdr:rowOff>
    </xdr:to>
    <xdr:sp macro="_xludf.row" textlink="">
      <xdr:nvSpPr>
        <xdr:cNvPr id="5" name="Rectangle 4"/>
        <xdr:cNvSpPr/>
      </xdr:nvSpPr>
      <xdr:spPr>
        <a:xfrm>
          <a:off x="0" y="17240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0</xdr:col>
      <xdr:colOff>254000</xdr:colOff>
      <xdr:row>15</xdr:row>
      <xdr:rowOff>63500</xdr:rowOff>
    </xdr:to>
    <xdr:sp macro="_xludf.row" textlink="">
      <xdr:nvSpPr>
        <xdr:cNvPr id="6" name="Rectangle 5"/>
        <xdr:cNvSpPr/>
      </xdr:nvSpPr>
      <xdr:spPr>
        <a:xfrm>
          <a:off x="0" y="28670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0</xdr:col>
      <xdr:colOff>254000</xdr:colOff>
      <xdr:row>16</xdr:row>
      <xdr:rowOff>63500</xdr:rowOff>
    </xdr:to>
    <xdr:sp macro="_xludf.row" textlink="">
      <xdr:nvSpPr>
        <xdr:cNvPr id="14" name="Rectangle 13"/>
        <xdr:cNvSpPr/>
      </xdr:nvSpPr>
      <xdr:spPr>
        <a:xfrm>
          <a:off x="0" y="32480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0</xdr:rowOff>
    </xdr:from>
    <xdr:to>
      <xdr:col>0</xdr:col>
      <xdr:colOff>254000</xdr:colOff>
      <xdr:row>17</xdr:row>
      <xdr:rowOff>63500</xdr:rowOff>
    </xdr:to>
    <xdr:sp macro="_xludf.row" textlink="">
      <xdr:nvSpPr>
        <xdr:cNvPr id="16" name="Rectangle 15"/>
        <xdr:cNvSpPr/>
      </xdr:nvSpPr>
      <xdr:spPr>
        <a:xfrm>
          <a:off x="0" y="32480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0</xdr:col>
      <xdr:colOff>254000</xdr:colOff>
      <xdr:row>18</xdr:row>
      <xdr:rowOff>63500</xdr:rowOff>
    </xdr:to>
    <xdr:sp macro="_xludf.row" textlink="">
      <xdr:nvSpPr>
        <xdr:cNvPr id="17" name="Rectangle 16"/>
        <xdr:cNvSpPr/>
      </xdr:nvSpPr>
      <xdr:spPr>
        <a:xfrm>
          <a:off x="0" y="3438525"/>
          <a:ext cx="254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Recap" displayName="TableauRecap" ref="B3:N23" totalsRowShown="0" headerRowDxfId="14" dataDxfId="12" headerRowBorderDxfId="13" tableBorderDxfId="11">
  <autoFilter ref="B3:N23"/>
  <tableColumns count="13">
    <tableColumn id="1" name="NOM"/>
    <tableColumn id="13" name="N° Puce Electronique"/>
    <tableColumn id="2" name="Date de Naissance" dataDxfId="10"/>
    <tableColumn id="3" name="AGE" dataDxfId="9">
      <calculatedColumnFormula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calculatedColumnFormula>
    </tableColumn>
    <tableColumn id="4" name="Poids" dataDxfId="8">
      <calculatedColumnFormula array="1">IFERROR(INDEX(#REF!,MATCH($B4,IF(#REF!="","",#REF!),0)),"")</calculatedColumnFormula>
    </tableColumn>
    <tableColumn id="5" name="VACCIN" dataDxfId="7">
      <calculatedColumnFormula array="1">IFERROR(INDEX(#REF!,MATCH($B4,IF(#REF!="","",#REF!),0)),"")</calculatedColumnFormula>
    </tableColumn>
    <tableColumn id="6" name="Prochain Vaccin" dataDxfId="6">
      <calculatedColumnFormula array="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calculatedColumnFormula>
    </tableColumn>
    <tableColumn id="7" name="AT" dataDxfId="5">
      <calculatedColumnFormula array="1">IFERROR(INDEX(#REF!,MATCH($B4,IF(#REF!="","",#REF!),0)),"")</calculatedColumnFormula>
    </tableColumn>
    <tableColumn id="8" name="Prochain AT" dataDxfId="4">
      <calculatedColumnFormula>IF(TableauRecap[[#This Row],[AT]]="","",TableauRecap[[#This Row],[AT]]+45)</calculatedColumnFormula>
    </tableColumn>
    <tableColumn id="9" name="V" dataDxfId="3">
      <calculatedColumnFormula array="1">IFERROR(INDEX(#REF!,MATCH($B4,IF(#REF!="","",#REF!),0)),"")</calculatedColumnFormula>
    </tableColumn>
    <tableColumn id="10" name="Prochain V" dataDxfId="2">
      <calculatedColumnFormula>IF(TableauRecap[[#This Row],[V]]="","",TableauRecap[[#This Row],[V]]+170)</calculatedColumnFormula>
    </tableColumn>
    <tableColumn id="11" name="Père" dataDxfId="1"/>
    <tableColumn id="12" name="Mè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S53"/>
  <sheetViews>
    <sheetView showGridLines="0" tabSelected="1" zoomScale="90" zoomScaleNormal="90" workbookViewId="0">
      <selection activeCell="M24" sqref="M24"/>
    </sheetView>
  </sheetViews>
  <sheetFormatPr baseColWidth="10" defaultRowHeight="15" x14ac:dyDescent="0.25"/>
  <cols>
    <col min="1" max="1" width="6" customWidth="1"/>
    <col min="2" max="3" width="17.28515625" bestFit="1" customWidth="1"/>
    <col min="4" max="4" width="5.7109375" customWidth="1"/>
    <col min="6" max="6" width="17.28515625" bestFit="1" customWidth="1"/>
    <col min="7" max="7" width="5.7109375" customWidth="1"/>
    <col min="8" max="8" width="10.28515625" customWidth="1"/>
    <col min="9" max="9" width="17.28515625" bestFit="1" customWidth="1"/>
    <col min="10" max="10" width="21" bestFit="1" customWidth="1"/>
    <col min="11" max="11" width="5.7109375" customWidth="1"/>
    <col min="12" max="12" width="18.28515625" customWidth="1"/>
    <col min="13" max="13" width="17.28515625" bestFit="1" customWidth="1"/>
    <col min="14" max="14" width="5.7109375" customWidth="1"/>
    <col min="15" max="15" width="12.7109375" bestFit="1" customWidth="1"/>
    <col min="16" max="16" width="17.28515625" bestFit="1" customWidth="1"/>
    <col min="17" max="17" width="5.7109375" customWidth="1"/>
    <col min="19" max="19" width="17.28515625" bestFit="1" customWidth="1"/>
  </cols>
  <sheetData>
    <row r="2" spans="2:19" ht="15.75" thickBot="1" x14ac:dyDescent="0.3"/>
    <row r="3" spans="2:19" ht="15.75" thickBot="1" x14ac:dyDescent="0.3">
      <c r="J3" s="37" t="s">
        <v>9</v>
      </c>
      <c r="K3" s="37" t="s">
        <v>16</v>
      </c>
    </row>
    <row r="4" spans="2:19" x14ac:dyDescent="0.25">
      <c r="J4" s="51" t="s">
        <v>20</v>
      </c>
      <c r="K4" s="42">
        <f>COUNTA(E4:E2862)-1</f>
        <v>6</v>
      </c>
      <c r="N4" s="34"/>
      <c r="R4" s="1"/>
    </row>
    <row r="5" spans="2:19" x14ac:dyDescent="0.25">
      <c r="J5" s="52" t="s">
        <v>21</v>
      </c>
      <c r="K5" s="38">
        <f>COUNTA(I4:I2869)-1</f>
        <v>8</v>
      </c>
      <c r="N5" s="33"/>
      <c r="O5" s="34"/>
      <c r="P5" s="1"/>
    </row>
    <row r="6" spans="2:19" x14ac:dyDescent="0.25">
      <c r="J6" s="53"/>
      <c r="K6" s="48"/>
      <c r="N6" s="34"/>
      <c r="O6" s="34"/>
    </row>
    <row r="7" spans="2:19" x14ac:dyDescent="0.25">
      <c r="J7" s="55"/>
      <c r="K7" s="48"/>
    </row>
    <row r="8" spans="2:19" x14ac:dyDescent="0.25">
      <c r="J8" s="54"/>
      <c r="K8" s="48"/>
    </row>
    <row r="9" spans="2:19" ht="15.75" thickBot="1" x14ac:dyDescent="0.3">
      <c r="J9" s="50"/>
      <c r="K9" s="49"/>
    </row>
    <row r="10" spans="2:19" x14ac:dyDescent="0.25">
      <c r="G10" s="47"/>
      <c r="H10" s="47"/>
    </row>
    <row r="11" spans="2:19" x14ac:dyDescent="0.25">
      <c r="G11" s="47"/>
      <c r="H11" s="47"/>
    </row>
    <row r="12" spans="2:19" ht="15.75" thickBot="1" x14ac:dyDescent="0.3">
      <c r="I12" s="34"/>
      <c r="K12" s="35"/>
    </row>
    <row r="13" spans="2:19" s="56" customFormat="1" ht="15.75" thickBot="1" x14ac:dyDescent="0.3">
      <c r="B13" s="57"/>
      <c r="C13" s="58"/>
      <c r="E13" s="59" t="s">
        <v>20</v>
      </c>
      <c r="F13" s="58" t="s">
        <v>12</v>
      </c>
      <c r="G13" s="60"/>
      <c r="H13" s="58" t="s">
        <v>21</v>
      </c>
      <c r="I13" s="58" t="s">
        <v>12</v>
      </c>
      <c r="J13"/>
      <c r="K13" s="61"/>
      <c r="L13" s="62"/>
      <c r="M13" s="58"/>
      <c r="N13" s="63"/>
      <c r="O13" s="64"/>
      <c r="P13" s="58"/>
      <c r="R13" s="65"/>
      <c r="S13" s="58"/>
    </row>
    <row r="14" spans="2:19" x14ac:dyDescent="0.25">
      <c r="B14" s="39"/>
      <c r="C14" s="40"/>
      <c r="E14" s="39" t="s">
        <v>17</v>
      </c>
      <c r="F14" s="40">
        <v>43800</v>
      </c>
      <c r="G14" s="46"/>
      <c r="H14" s="39" t="s">
        <v>23</v>
      </c>
      <c r="I14" s="40">
        <v>43862</v>
      </c>
      <c r="K14" s="35"/>
      <c r="L14" s="74"/>
      <c r="M14" s="75"/>
      <c r="N14" s="34"/>
      <c r="O14" s="66"/>
      <c r="P14" s="67"/>
      <c r="R14" s="71"/>
      <c r="S14" s="72"/>
    </row>
    <row r="15" spans="2:19" x14ac:dyDescent="0.25">
      <c r="B15" s="39"/>
      <c r="C15" s="40"/>
      <c r="E15" s="39" t="s">
        <v>18</v>
      </c>
      <c r="F15" s="40">
        <v>44250</v>
      </c>
      <c r="G15" s="46"/>
      <c r="H15" s="41" t="s">
        <v>24</v>
      </c>
      <c r="I15" s="40">
        <v>44250</v>
      </c>
      <c r="K15" s="35"/>
      <c r="L15" s="74"/>
      <c r="M15" s="75"/>
      <c r="N15" s="34"/>
      <c r="O15" s="68"/>
      <c r="P15" s="67"/>
      <c r="R15" s="73"/>
      <c r="S15" s="72"/>
    </row>
    <row r="16" spans="2:19" x14ac:dyDescent="0.25">
      <c r="B16" s="39"/>
      <c r="C16" s="40"/>
      <c r="E16" s="39" t="s">
        <v>27</v>
      </c>
      <c r="F16" s="40">
        <v>44286</v>
      </c>
      <c r="H16" s="41" t="s">
        <v>26</v>
      </c>
      <c r="I16" s="40">
        <v>44286</v>
      </c>
      <c r="K16" s="35"/>
      <c r="L16" s="74"/>
      <c r="M16" s="76"/>
      <c r="N16" s="40"/>
      <c r="O16" s="69"/>
      <c r="P16" s="68"/>
      <c r="Q16" s="40"/>
      <c r="R16" s="71"/>
      <c r="S16" s="72"/>
    </row>
    <row r="17" spans="2:19" x14ac:dyDescent="0.25">
      <c r="B17" s="39"/>
      <c r="C17" s="40"/>
      <c r="E17" s="39" t="s">
        <v>28</v>
      </c>
      <c r="F17" s="40">
        <v>44286</v>
      </c>
      <c r="G17" s="46"/>
      <c r="H17" s="41" t="s">
        <v>25</v>
      </c>
      <c r="I17" s="40">
        <v>44286</v>
      </c>
      <c r="K17" s="35"/>
      <c r="L17" s="74"/>
      <c r="M17" s="74"/>
      <c r="N17" s="40"/>
      <c r="O17" s="69"/>
      <c r="P17" s="66"/>
      <c r="Q17" s="40"/>
      <c r="R17" s="71"/>
      <c r="S17" s="72"/>
    </row>
    <row r="18" spans="2:19" x14ac:dyDescent="0.25">
      <c r="E18" s="39" t="s">
        <v>29</v>
      </c>
      <c r="F18" s="40">
        <v>44286</v>
      </c>
      <c r="G18" s="46"/>
      <c r="H18" s="41" t="s">
        <v>30</v>
      </c>
      <c r="I18" s="40">
        <v>44286</v>
      </c>
      <c r="L18" s="77"/>
      <c r="M18" s="78"/>
      <c r="O18" s="66"/>
      <c r="P18" s="67"/>
      <c r="R18" s="71"/>
      <c r="S18" s="72"/>
    </row>
    <row r="19" spans="2:19" x14ac:dyDescent="0.25">
      <c r="E19" s="39" t="s">
        <v>22</v>
      </c>
      <c r="F19" s="40">
        <v>44286</v>
      </c>
      <c r="H19" s="41" t="s">
        <v>31</v>
      </c>
      <c r="I19" s="40">
        <v>44286</v>
      </c>
      <c r="K19" s="35"/>
      <c r="L19" s="77"/>
      <c r="M19" s="77"/>
      <c r="N19" s="34"/>
      <c r="O19" s="66"/>
      <c r="P19" s="67"/>
      <c r="R19" s="71"/>
      <c r="S19" s="72"/>
    </row>
    <row r="20" spans="2:19" x14ac:dyDescent="0.25">
      <c r="H20" s="41" t="s">
        <v>32</v>
      </c>
      <c r="I20" s="40">
        <v>44286</v>
      </c>
      <c r="K20" s="35"/>
      <c r="L20" s="77"/>
      <c r="M20" s="77"/>
      <c r="N20" s="34"/>
      <c r="O20" s="70"/>
      <c r="P20" s="69"/>
      <c r="R20" s="10"/>
      <c r="S20" s="10"/>
    </row>
    <row r="21" spans="2:19" x14ac:dyDescent="0.25">
      <c r="H21" s="41" t="s">
        <v>33</v>
      </c>
      <c r="I21" s="40">
        <v>44286</v>
      </c>
      <c r="L21" s="78"/>
      <c r="M21" s="78"/>
      <c r="N21" s="34"/>
      <c r="O21" s="70"/>
      <c r="P21" s="69"/>
      <c r="R21" s="10"/>
      <c r="S21" s="10"/>
    </row>
    <row r="22" spans="2:19" x14ac:dyDescent="0.25">
      <c r="K22" s="35"/>
      <c r="L22" s="78"/>
      <c r="M22" s="78"/>
      <c r="N22" s="34"/>
      <c r="O22" s="70"/>
      <c r="P22" s="69"/>
      <c r="R22" s="10"/>
      <c r="S22" s="10"/>
    </row>
    <row r="23" spans="2:19" x14ac:dyDescent="0.25">
      <c r="K23" s="34"/>
      <c r="L23" s="78"/>
      <c r="M23" s="78"/>
      <c r="N23" s="34"/>
      <c r="O23" s="70"/>
      <c r="P23" s="69"/>
      <c r="R23" s="10"/>
      <c r="S23" s="10"/>
    </row>
    <row r="24" spans="2:19" x14ac:dyDescent="0.25">
      <c r="K24" s="34"/>
      <c r="L24" s="78"/>
      <c r="M24" s="78"/>
      <c r="N24" s="34"/>
      <c r="O24" s="70"/>
      <c r="P24" s="69"/>
      <c r="R24" s="10"/>
      <c r="S24" s="10"/>
    </row>
    <row r="25" spans="2:19" x14ac:dyDescent="0.25">
      <c r="K25" s="34"/>
      <c r="L25" s="78"/>
      <c r="M25" s="78"/>
      <c r="N25" s="34"/>
      <c r="O25" s="70"/>
      <c r="P25" s="69"/>
      <c r="R25" s="10"/>
      <c r="S25" s="10"/>
    </row>
    <row r="26" spans="2:19" x14ac:dyDescent="0.25">
      <c r="L26" s="78"/>
      <c r="M26" s="78"/>
      <c r="O26" s="69"/>
      <c r="P26" s="69"/>
      <c r="R26" s="10"/>
      <c r="S26" s="10"/>
    </row>
    <row r="27" spans="2:19" x14ac:dyDescent="0.25">
      <c r="L27" s="78"/>
      <c r="M27" s="78"/>
      <c r="O27" s="69"/>
      <c r="P27" s="69"/>
      <c r="R27" s="10"/>
      <c r="S27" s="10"/>
    </row>
    <row r="28" spans="2:19" x14ac:dyDescent="0.25">
      <c r="L28" s="78"/>
      <c r="M28" s="78"/>
      <c r="O28" s="69"/>
      <c r="P28" s="69"/>
      <c r="R28" s="10"/>
      <c r="S28" s="10"/>
    </row>
    <row r="29" spans="2:19" x14ac:dyDescent="0.25">
      <c r="L29" s="78"/>
      <c r="M29" s="78"/>
      <c r="O29" s="69"/>
      <c r="P29" s="69"/>
      <c r="R29" s="10"/>
      <c r="S29" s="10"/>
    </row>
    <row r="30" spans="2:19" x14ac:dyDescent="0.25">
      <c r="L30" s="78"/>
      <c r="M30" s="78"/>
      <c r="O30" s="69"/>
      <c r="P30" s="69"/>
      <c r="R30" s="10"/>
      <c r="S30" s="10"/>
    </row>
    <row r="31" spans="2:19" x14ac:dyDescent="0.25">
      <c r="L31" s="78"/>
      <c r="M31" s="78"/>
      <c r="O31" s="69"/>
      <c r="P31" s="69"/>
      <c r="R31" s="10"/>
      <c r="S31" s="10"/>
    </row>
    <row r="32" spans="2:19" x14ac:dyDescent="0.25">
      <c r="L32" s="78"/>
      <c r="M32" s="78"/>
      <c r="O32" s="69"/>
      <c r="P32" s="69"/>
      <c r="R32" s="10"/>
      <c r="S32" s="10"/>
    </row>
    <row r="33" spans="12:19" x14ac:dyDescent="0.25">
      <c r="L33" s="78"/>
      <c r="M33" s="78"/>
      <c r="O33" s="69"/>
      <c r="P33" s="69"/>
      <c r="R33" s="10"/>
      <c r="S33" s="10"/>
    </row>
    <row r="34" spans="12:19" x14ac:dyDescent="0.25">
      <c r="L34" s="78"/>
      <c r="M34" s="78"/>
      <c r="O34" s="69"/>
      <c r="P34" s="69"/>
      <c r="R34" s="10"/>
      <c r="S34" s="10"/>
    </row>
    <row r="35" spans="12:19" x14ac:dyDescent="0.25">
      <c r="L35" s="78"/>
      <c r="M35" s="78"/>
      <c r="O35" s="69"/>
      <c r="P35" s="69"/>
      <c r="R35" s="10"/>
      <c r="S35" s="10"/>
    </row>
    <row r="36" spans="12:19" x14ac:dyDescent="0.25">
      <c r="L36" s="78"/>
      <c r="M36" s="78"/>
      <c r="O36" s="69"/>
      <c r="P36" s="69"/>
      <c r="R36" s="10"/>
      <c r="S36" s="10"/>
    </row>
    <row r="37" spans="12:19" x14ac:dyDescent="0.25">
      <c r="L37" s="78"/>
      <c r="M37" s="78"/>
      <c r="O37" s="69"/>
      <c r="P37" s="69"/>
      <c r="R37" s="10"/>
      <c r="S37" s="10"/>
    </row>
    <row r="38" spans="12:19" x14ac:dyDescent="0.25">
      <c r="L38" s="78"/>
      <c r="M38" s="78"/>
      <c r="O38" s="69"/>
      <c r="P38" s="69"/>
      <c r="R38" s="10"/>
      <c r="S38" s="10"/>
    </row>
    <row r="39" spans="12:19" x14ac:dyDescent="0.25">
      <c r="L39" s="78"/>
      <c r="M39" s="78"/>
      <c r="O39" s="69"/>
      <c r="P39" s="69"/>
      <c r="R39" s="10"/>
      <c r="S39" s="10"/>
    </row>
    <row r="40" spans="12:19" x14ac:dyDescent="0.25">
      <c r="L40" s="78"/>
      <c r="M40" s="78"/>
      <c r="O40" s="69"/>
      <c r="P40" s="69"/>
      <c r="R40" s="10"/>
      <c r="S40" s="10"/>
    </row>
    <row r="41" spans="12:19" x14ac:dyDescent="0.25">
      <c r="L41" s="78"/>
      <c r="M41" s="78"/>
      <c r="O41" s="69"/>
      <c r="P41" s="69"/>
      <c r="R41" s="10"/>
      <c r="S41" s="10"/>
    </row>
    <row r="42" spans="12:19" x14ac:dyDescent="0.25">
      <c r="L42" s="78"/>
      <c r="M42" s="78"/>
      <c r="O42" s="69"/>
      <c r="P42" s="69"/>
      <c r="R42" s="10"/>
      <c r="S42" s="10"/>
    </row>
    <row r="43" spans="12:19" x14ac:dyDescent="0.25">
      <c r="L43" s="78"/>
      <c r="M43" s="78"/>
      <c r="O43" s="69"/>
      <c r="P43" s="69"/>
      <c r="R43" s="10"/>
      <c r="S43" s="10"/>
    </row>
    <row r="44" spans="12:19" x14ac:dyDescent="0.25">
      <c r="L44" s="78"/>
      <c r="M44" s="78"/>
      <c r="O44" s="69"/>
      <c r="P44" s="69"/>
      <c r="R44" s="10"/>
      <c r="S44" s="10"/>
    </row>
    <row r="45" spans="12:19" x14ac:dyDescent="0.25">
      <c r="L45" s="78"/>
      <c r="M45" s="78"/>
      <c r="O45" s="69"/>
      <c r="P45" s="69"/>
      <c r="R45" s="10"/>
      <c r="S45" s="10"/>
    </row>
    <row r="46" spans="12:19" x14ac:dyDescent="0.25">
      <c r="L46" s="78"/>
      <c r="M46" s="78"/>
      <c r="O46" s="69"/>
      <c r="P46" s="69"/>
      <c r="R46" s="10"/>
      <c r="S46" s="10"/>
    </row>
    <row r="47" spans="12:19" x14ac:dyDescent="0.25">
      <c r="L47" s="78"/>
      <c r="M47" s="78"/>
      <c r="O47" s="69"/>
      <c r="P47" s="69"/>
      <c r="R47" s="10"/>
      <c r="S47" s="10"/>
    </row>
    <row r="48" spans="12:19" x14ac:dyDescent="0.25">
      <c r="L48" s="78"/>
      <c r="M48" s="78"/>
      <c r="O48" s="69"/>
      <c r="P48" s="69"/>
      <c r="R48" s="10"/>
      <c r="S48" s="10"/>
    </row>
    <row r="49" spans="12:19" x14ac:dyDescent="0.25">
      <c r="L49" s="78"/>
      <c r="M49" s="78"/>
      <c r="O49" s="69"/>
      <c r="P49" s="69"/>
      <c r="R49" s="10"/>
      <c r="S49" s="10"/>
    </row>
    <row r="50" spans="12:19" x14ac:dyDescent="0.25">
      <c r="L50" s="78"/>
      <c r="M50" s="78"/>
      <c r="O50" s="69"/>
      <c r="P50" s="69"/>
      <c r="R50" s="10"/>
      <c r="S50" s="10"/>
    </row>
    <row r="51" spans="12:19" x14ac:dyDescent="0.25">
      <c r="L51" s="78"/>
      <c r="M51" s="78"/>
      <c r="O51" s="69"/>
      <c r="P51" s="69"/>
      <c r="R51" s="10"/>
      <c r="S51" s="10"/>
    </row>
    <row r="52" spans="12:19" x14ac:dyDescent="0.25">
      <c r="L52" s="78"/>
      <c r="M52" s="78"/>
      <c r="O52" s="69"/>
      <c r="P52" s="69"/>
      <c r="R52" s="10"/>
      <c r="S52" s="10"/>
    </row>
    <row r="53" spans="12:19" x14ac:dyDescent="0.25">
      <c r="L53" s="78"/>
      <c r="M53" s="78"/>
      <c r="O53" s="69"/>
      <c r="P53" s="69"/>
      <c r="R53" s="10"/>
      <c r="S53" s="1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23"/>
  <sheetViews>
    <sheetView showGridLines="0" zoomScale="85" zoomScaleNormal="85" workbookViewId="0">
      <selection activeCell="A19" sqref="A19:XFD19"/>
    </sheetView>
  </sheetViews>
  <sheetFormatPr baseColWidth="10" defaultRowHeight="15" x14ac:dyDescent="0.25"/>
  <cols>
    <col min="2" max="3" width="21.5703125" customWidth="1"/>
    <col min="4" max="4" width="21.5703125" style="3" customWidth="1"/>
    <col min="5" max="5" width="21.5703125" style="1" customWidth="1"/>
    <col min="6" max="6" width="21.5703125" style="22" customWidth="1"/>
    <col min="7" max="12" width="21.5703125" style="3" customWidth="1"/>
  </cols>
  <sheetData>
    <row r="3" spans="1:14" ht="15.75" thickBot="1" x14ac:dyDescent="0.3">
      <c r="B3" s="17" t="s">
        <v>4</v>
      </c>
      <c r="C3" s="17" t="s">
        <v>19</v>
      </c>
      <c r="D3" s="18" t="s">
        <v>12</v>
      </c>
      <c r="E3" s="17" t="s">
        <v>0</v>
      </c>
      <c r="F3" s="23" t="s">
        <v>13</v>
      </c>
      <c r="G3" s="19" t="s">
        <v>1</v>
      </c>
      <c r="H3" s="19" t="s">
        <v>5</v>
      </c>
      <c r="I3" s="19" t="s">
        <v>2</v>
      </c>
      <c r="J3" s="19" t="s">
        <v>10</v>
      </c>
      <c r="K3" s="20" t="s">
        <v>3</v>
      </c>
      <c r="L3" s="19" t="s">
        <v>11</v>
      </c>
      <c r="M3" s="28" t="s">
        <v>14</v>
      </c>
      <c r="N3" s="28" t="s">
        <v>15</v>
      </c>
    </row>
    <row r="4" spans="1:14" x14ac:dyDescent="0.25">
      <c r="A4" s="4" t="s">
        <v>6</v>
      </c>
      <c r="B4" s="5"/>
      <c r="C4" s="45"/>
      <c r="D4" s="6"/>
      <c r="E4" s="5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F4" s="24" t="str">
        <f t="array" ref="F4">IFERROR(INDEX(#REF!,MATCH($B4,IF(#REF!="","",#REF!),0)),"")</f>
        <v/>
      </c>
      <c r="G4" s="6" t="str">
        <f t="array" ref="G4">IFERROR(INDEX(#REF!,MATCH($B4,IF(#REF!="","",#REF!),0)),"")</f>
        <v/>
      </c>
      <c r="H4" s="29" t="str">
        <f t="array" ref="H4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I4" s="6" t="str">
        <f t="array" ref="I4">IFERROR(INDEX(#REF!,MATCH($B4,IF(#REF!="","",#REF!),0)),"")</f>
        <v/>
      </c>
      <c r="J4" s="29" t="str">
        <f>IF(TableauRecap[[#This Row],[AT]]="","",TableauRecap[[#This Row],[AT]]+45)</f>
        <v/>
      </c>
      <c r="K4" s="21" t="str">
        <f t="array" ref="K4">IFERROR(INDEX(#REF!,MATCH($B4,IF(#REF!="","",#REF!),0)),"")</f>
        <v/>
      </c>
      <c r="L4" s="29" t="str">
        <f>IF(TableauRecap[[#This Row],[V]]="","",TableauRecap[[#This Row],[V]]+170)</f>
        <v/>
      </c>
      <c r="M4" s="3"/>
      <c r="N4" s="43"/>
    </row>
    <row r="5" spans="1:14" x14ac:dyDescent="0.25">
      <c r="B5" s="9" t="s">
        <v>17</v>
      </c>
      <c r="C5" s="9"/>
      <c r="D5" s="11">
        <v>44166</v>
      </c>
      <c r="E5" s="2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4 mois</v>
      </c>
      <c r="F5" s="22" t="str">
        <f t="array" ref="F5">IFERROR(INDEX(#REF!,MATCH($B5,IF(#REF!="","",#REF!),0)),"")</f>
        <v/>
      </c>
      <c r="G5" s="3" t="str">
        <f t="array" ref="G5">IFERROR(INDEX(#REF!,MATCH($B5,IF(#REF!="","",#REF!),0)),"")</f>
        <v/>
      </c>
      <c r="H5" s="30">
        <f t="array" ref="H5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44226</v>
      </c>
      <c r="I5" s="3" t="str">
        <f t="array" ref="I5">IFERROR(INDEX(#REF!,MATCH($B5,IF(#REF!="","",#REF!),0)),"")</f>
        <v/>
      </c>
      <c r="J5" s="30" t="str">
        <f>IF(TableauRecap[[#This Row],[AT]]="","",TableauRecap[[#This Row],[AT]]+45)</f>
        <v/>
      </c>
      <c r="K5" s="3" t="str">
        <f t="array" ref="K5">IFERROR(INDEX(#REF!,MATCH($B5,IF(#REF!="","",#REF!),0)),"")</f>
        <v/>
      </c>
      <c r="L5" s="30" t="str">
        <f>IF(TableauRecap[[#This Row],[V]]="","",TableauRecap[[#This Row],[V]]+170)</f>
        <v/>
      </c>
      <c r="M5" s="3"/>
      <c r="N5" s="44"/>
    </row>
    <row r="6" spans="1:14" x14ac:dyDescent="0.25">
      <c r="B6" s="9" t="s">
        <v>18</v>
      </c>
      <c r="C6" s="9">
        <v>2</v>
      </c>
      <c r="D6" s="11">
        <v>44168</v>
      </c>
      <c r="E6" s="36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3 mois</v>
      </c>
      <c r="F6" s="22" t="str">
        <f t="array" ref="F6">IFERROR(INDEX(#REF!,MATCH($B6,IF(#REF!="","",#REF!),0)),"")</f>
        <v/>
      </c>
      <c r="G6" s="3" t="str">
        <f t="array" ref="G6">IFERROR(INDEX(#REF!,MATCH($B6,IF(#REF!="","",#REF!),0)),"")</f>
        <v/>
      </c>
      <c r="H6" s="30">
        <f t="array" ref="H6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44228</v>
      </c>
      <c r="I6" s="3" t="str">
        <f t="array" ref="I6">IFERROR(INDEX(#REF!,MATCH($B6,IF(#REF!="","",#REF!),0)),"")</f>
        <v/>
      </c>
      <c r="J6" s="30" t="str">
        <f>IF(TableauRecap[[#This Row],[AT]]="","",TableauRecap[[#This Row],[AT]]+45)</f>
        <v/>
      </c>
      <c r="K6" s="3" t="str">
        <f t="array" ref="K6">IFERROR(INDEX(#REF!,MATCH($B6,IF(#REF!="","",#REF!),0)),"")</f>
        <v/>
      </c>
      <c r="L6" s="30" t="str">
        <f>IF(TableauRecap[[#This Row],[V]]="","",TableauRecap[[#This Row],[V]]+170)</f>
        <v/>
      </c>
      <c r="M6" s="3"/>
      <c r="N6" s="44"/>
    </row>
    <row r="7" spans="1:14" x14ac:dyDescent="0.25">
      <c r="B7" s="9" t="s">
        <v>27</v>
      </c>
      <c r="C7" s="9">
        <v>203</v>
      </c>
      <c r="D7" s="11">
        <v>44286</v>
      </c>
      <c r="E7" s="36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7" s="22" t="str">
        <f t="array" ref="F7">IFERROR(INDEX(#REF!,MATCH($B7,IF(#REF!="","",#REF!),0)),"")</f>
        <v/>
      </c>
      <c r="G7" s="3" t="str">
        <f t="array" ref="G7">IFERROR(INDEX(#REF!,MATCH($B7,IF(#REF!="","",#REF!),0)),"")</f>
        <v/>
      </c>
      <c r="H7" s="30">
        <f t="array" ref="H7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7" s="3" t="str">
        <f t="array" ref="I7">IFERROR(INDEX(#REF!,MATCH($B7,IF(#REF!="","",#REF!),0)),"")</f>
        <v/>
      </c>
      <c r="J7" s="30" t="str">
        <f>IF(TableauRecap[[#This Row],[AT]]="","",TableauRecap[[#This Row],[AT]]+45)</f>
        <v/>
      </c>
      <c r="K7" s="3" t="str">
        <f t="array" ref="K7">IFERROR(INDEX(#REF!,MATCH($B7,IF(#REF!="","",#REF!),0)),"")</f>
        <v/>
      </c>
      <c r="L7" s="30" t="str">
        <f>IF(TableauRecap[[#This Row],[V]]="","",TableauRecap[[#This Row],[V]]+170)</f>
        <v/>
      </c>
      <c r="M7" s="3"/>
      <c r="N7" s="44"/>
    </row>
    <row r="8" spans="1:14" x14ac:dyDescent="0.25">
      <c r="B8" s="9" t="s">
        <v>28</v>
      </c>
      <c r="C8" s="9">
        <v>203</v>
      </c>
      <c r="D8" s="11">
        <v>44286</v>
      </c>
      <c r="E8" s="36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8" s="22" t="str">
        <f t="array" ref="F8">IFERROR(INDEX(#REF!,MATCH($B8,IF(#REF!="","",#REF!),0)),"")</f>
        <v/>
      </c>
      <c r="G8" s="3" t="str">
        <f t="array" ref="G8">IFERROR(INDEX(#REF!,MATCH($B8,IF(#REF!="","",#REF!),0)),"")</f>
        <v/>
      </c>
      <c r="H8" s="30">
        <f t="array" ref="H8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8" s="3" t="str">
        <f t="array" ref="I8">IFERROR(INDEX(#REF!,MATCH($B8,IF(#REF!="","",#REF!),0)),"")</f>
        <v/>
      </c>
      <c r="J8" s="30" t="str">
        <f>IF(TableauRecap[[#This Row],[AT]]="","",TableauRecap[[#This Row],[AT]]+45)</f>
        <v/>
      </c>
      <c r="K8" s="3" t="str">
        <f t="array" ref="K8">IFERROR(INDEX(#REF!,MATCH($B8,IF(#REF!="","",#REF!),0)),"")</f>
        <v/>
      </c>
      <c r="L8" s="30" t="str">
        <f>IF(TableauRecap[[#This Row],[V]]="","",TableauRecap[[#This Row],[V]]+170)</f>
        <v/>
      </c>
      <c r="M8" s="3"/>
      <c r="N8" s="44"/>
    </row>
    <row r="9" spans="1:14" x14ac:dyDescent="0.25">
      <c r="B9" s="9" t="s">
        <v>29</v>
      </c>
      <c r="C9" s="9">
        <v>2020</v>
      </c>
      <c r="D9" s="11">
        <v>44286</v>
      </c>
      <c r="E9" s="36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9" s="22" t="str">
        <f t="array" ref="F9">IFERROR(INDEX(#REF!,MATCH($B9,IF(#REF!="","",#REF!),0)),"")</f>
        <v/>
      </c>
      <c r="G9" s="3" t="str">
        <f t="array" ref="G9">IFERROR(INDEX(#REF!,MATCH($B9,IF(#REF!="","",#REF!),0)),"")</f>
        <v/>
      </c>
      <c r="H9" s="30">
        <f t="array" ref="H9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9" s="3" t="str">
        <f t="array" ref="I9">IFERROR(INDEX(#REF!,MATCH($B9,IF(#REF!="","",#REF!),0)),"")</f>
        <v/>
      </c>
      <c r="J9" s="30" t="str">
        <f>IF(TableauRecap[[#This Row],[AT]]="","",TableauRecap[[#This Row],[AT]]+45)</f>
        <v/>
      </c>
      <c r="K9" s="3" t="str">
        <f t="array" ref="K9">IFERROR(INDEX(#REF!,MATCH($B9,IF(#REF!="","",#REF!),0)),"")</f>
        <v/>
      </c>
      <c r="L9" s="30" t="str">
        <f>IF(TableauRecap[[#This Row],[V]]="","",TableauRecap[[#This Row],[V]]+170)</f>
        <v/>
      </c>
      <c r="M9" s="3"/>
      <c r="N9" s="44"/>
    </row>
    <row r="10" spans="1:14" x14ac:dyDescent="0.25">
      <c r="B10" s="9" t="s">
        <v>22</v>
      </c>
      <c r="C10" s="9">
        <v>2020</v>
      </c>
      <c r="D10" s="11">
        <v>44286</v>
      </c>
      <c r="E10" s="36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10" s="22" t="str">
        <f t="array" ref="F10">IFERROR(INDEX(#REF!,MATCH($B10,IF(#REF!="","",#REF!),0)),"")</f>
        <v/>
      </c>
      <c r="G10" s="3" t="str">
        <f t="array" ref="G10">IFERROR(INDEX(#REF!,MATCH($B10,IF(#REF!="","",#REF!),0)),"")</f>
        <v/>
      </c>
      <c r="H10" s="30">
        <f t="array" ref="H10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10" s="3" t="str">
        <f t="array" ref="I10">IFERROR(INDEX(#REF!,MATCH($B10,IF(#REF!="","",#REF!),0)),"")</f>
        <v/>
      </c>
      <c r="J10" s="30" t="str">
        <f>IF(TableauRecap[[#This Row],[AT]]="","",TableauRecap[[#This Row],[AT]]+45)</f>
        <v/>
      </c>
      <c r="K10" s="3" t="str">
        <f t="array" ref="K10">IFERROR(INDEX(#REF!,MATCH($B10,IF(#REF!="","",#REF!),0)),"")</f>
        <v/>
      </c>
      <c r="L10" s="30" t="str">
        <f>IF(TableauRecap[[#This Row],[V]]="","",TableauRecap[[#This Row],[V]]+170)</f>
        <v/>
      </c>
      <c r="M10" s="3"/>
      <c r="N10" s="44"/>
    </row>
    <row r="11" spans="1:14" x14ac:dyDescent="0.25">
      <c r="A11" s="8" t="s">
        <v>7</v>
      </c>
      <c r="B11" s="8"/>
      <c r="C11" s="8">
        <v>203</v>
      </c>
      <c r="D11" s="12"/>
      <c r="E11" s="13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F11" s="25" t="str">
        <f t="array" ref="F11">IFERROR(INDEX(#REF!,MATCH($B11,IF(#REF!="","",#REF!),0)),"")</f>
        <v/>
      </c>
      <c r="G11" s="12" t="str">
        <f t="array" ref="G11">IFERROR(INDEX(#REF!,MATCH($B11,IF(#REF!="","",#REF!),0)),"")</f>
        <v/>
      </c>
      <c r="H11" s="31" t="str">
        <f t="array" ref="H1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I11" s="12" t="str">
        <f t="array" ref="I11">IFERROR(INDEX(#REF!,MATCH($B11,IF(#REF!="","",#REF!),0)),"")</f>
        <v/>
      </c>
      <c r="J11" s="31" t="str">
        <f>IF(TableauRecap[[#This Row],[AT]]="","",TableauRecap[[#This Row],[AT]]+45)</f>
        <v/>
      </c>
      <c r="K11" s="12" t="str">
        <f t="array" ref="K11">IFERROR(INDEX(#REF!,MATCH($B11,IF(#REF!="","",#REF!),0)),"")</f>
        <v/>
      </c>
      <c r="L11" s="31" t="str">
        <f>IF(TableauRecap[[#This Row],[V]]="","",TableauRecap[[#This Row],[V]]+170)</f>
        <v/>
      </c>
      <c r="M11" s="3"/>
      <c r="N11" s="44"/>
    </row>
    <row r="12" spans="1:14" x14ac:dyDescent="0.25">
      <c r="B12" s="10" t="s">
        <v>23</v>
      </c>
      <c r="C12" s="10">
        <v>203</v>
      </c>
      <c r="D12" s="14">
        <v>43862</v>
      </c>
      <c r="E12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>1 ans 2 mois</v>
      </c>
      <c r="F12" s="22" t="str">
        <f t="array" ref="F12">IFERROR(INDEX(#REF!,MATCH($B12,IF(#REF!="","",#REF!),0)),"")</f>
        <v/>
      </c>
      <c r="G12" s="3" t="str">
        <f t="array" ref="G12">IFERROR(INDEX(#REF!,MATCH($B12,IF(#REF!="","",#REF!),0)),"")</f>
        <v/>
      </c>
      <c r="H12" s="30">
        <f t="array" ref="H12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43922</v>
      </c>
      <c r="I12" s="3" t="str">
        <f t="array" ref="I12">IFERROR(INDEX(#REF!,MATCH($B12,IF(#REF!="","",#REF!),0)),"")</f>
        <v/>
      </c>
      <c r="J12" s="30" t="str">
        <f>IF(TableauRecap[[#This Row],[AT]]="","",TableauRecap[[#This Row],[AT]]+45)</f>
        <v/>
      </c>
      <c r="K12" s="3" t="str">
        <f t="array" ref="K12">IFERROR(INDEX(#REF!,MATCH($B12,IF(#REF!="","",#REF!),0)),"")</f>
        <v/>
      </c>
      <c r="L12" s="30" t="str">
        <f>IF(TableauRecap[[#This Row],[V]]="","",TableauRecap[[#This Row],[V]]+170)</f>
        <v/>
      </c>
      <c r="M12" s="3"/>
      <c r="N12" s="44"/>
    </row>
    <row r="13" spans="1:14" x14ac:dyDescent="0.25">
      <c r="B13" s="10" t="s">
        <v>24</v>
      </c>
      <c r="C13" s="10">
        <v>20200</v>
      </c>
      <c r="D13" s="14">
        <v>44250</v>
      </c>
      <c r="E13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1 mois</v>
      </c>
      <c r="F13" s="22" t="str">
        <f t="array" ref="F13">IFERROR(INDEX(#REF!,MATCH($B13,IF(#REF!="","",#REF!),0)),"")</f>
        <v/>
      </c>
      <c r="G13" s="3" t="str">
        <f t="array" ref="G13">IFERROR(INDEX(#REF!,MATCH($B13,IF(#REF!="","",#REF!),0)),"")</f>
        <v/>
      </c>
      <c r="H13" s="30">
        <f t="array" ref="H13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44310</v>
      </c>
      <c r="I13" s="3" t="str">
        <f t="array" ref="I13">IFERROR(INDEX(#REF!,MATCH($B13,IF(#REF!="","",#REF!),0)),"")</f>
        <v/>
      </c>
      <c r="J13" s="30" t="str">
        <f>IF(TableauRecap[[#This Row],[AT]]="","",TableauRecap[[#This Row],[AT]]+45)</f>
        <v/>
      </c>
      <c r="K13" s="3" t="str">
        <f t="array" ref="K13">IFERROR(INDEX(#REF!,MATCH($B13,IF(#REF!="","",#REF!),0)),"")</f>
        <v/>
      </c>
      <c r="L13" s="30" t="str">
        <f>IF(TableauRecap[[#This Row],[V]]="","",TableauRecap[[#This Row],[V]]+170)</f>
        <v/>
      </c>
      <c r="M13" s="3"/>
      <c r="N13" s="44"/>
    </row>
    <row r="14" spans="1:14" x14ac:dyDescent="0.25">
      <c r="B14" s="10" t="s">
        <v>26</v>
      </c>
      <c r="C14" s="10"/>
      <c r="D14" s="14">
        <v>44286</v>
      </c>
      <c r="E14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14" s="22" t="str">
        <f t="array" ref="F14">IFERROR(INDEX(#REF!,MATCH($B14,IF(#REF!="","",#REF!),0)),"")</f>
        <v/>
      </c>
      <c r="G14" s="3" t="str">
        <f t="array" ref="G14">IFERROR(INDEX(#REF!,MATCH($B14,IF(#REF!="","",#REF!),0)),"")</f>
        <v/>
      </c>
      <c r="H14" s="30">
        <f t="array" ref="H14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14" s="3" t="str">
        <f t="array" ref="I14">IFERROR(INDEX(#REF!,MATCH($B14,IF(#REF!="","",#REF!),0)),"")</f>
        <v/>
      </c>
      <c r="J14" s="30" t="str">
        <f>IF(TableauRecap[[#This Row],[AT]]="","",TableauRecap[[#This Row],[AT]]+45)</f>
        <v/>
      </c>
      <c r="K14" s="3" t="str">
        <f t="array" ref="K14">IFERROR(INDEX(#REF!,MATCH($B14,IF(#REF!="","",#REF!),0)),"")</f>
        <v/>
      </c>
      <c r="L14" s="30" t="str">
        <f>IF(TableauRecap[[#This Row],[V]]="","",TableauRecap[[#This Row],[V]]+170)</f>
        <v/>
      </c>
      <c r="M14" s="3"/>
      <c r="N14" s="44"/>
    </row>
    <row r="15" spans="1:14" x14ac:dyDescent="0.25">
      <c r="B15" s="10" t="s">
        <v>25</v>
      </c>
      <c r="C15" s="10"/>
      <c r="D15" s="14">
        <v>44286</v>
      </c>
      <c r="E15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15" s="22" t="str">
        <f t="array" ref="F15">IFERROR(INDEX(#REF!,MATCH($B15,IF(#REF!="","",#REF!),0)),"")</f>
        <v/>
      </c>
      <c r="G15" s="3" t="str">
        <f t="array" ref="G15">IFERROR(INDEX(#REF!,MATCH($B15,IF(#REF!="","",#REF!),0)),"")</f>
        <v/>
      </c>
      <c r="H15" s="30">
        <f t="array" ref="H15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15" s="3" t="str">
        <f t="array" ref="I15">IFERROR(INDEX(#REF!,MATCH($B15,IF(#REF!="","",#REF!),0)),"")</f>
        <v/>
      </c>
      <c r="J15" s="30" t="str">
        <f>IF(TableauRecap[[#This Row],[AT]]="","",TableauRecap[[#This Row],[AT]]+45)</f>
        <v/>
      </c>
      <c r="K15" s="3" t="str">
        <f t="array" ref="K15">IFERROR(INDEX(#REF!,MATCH($B15,IF(#REF!="","",#REF!),0)),"")</f>
        <v/>
      </c>
      <c r="L15" s="30" t="str">
        <f>IF(TableauRecap[[#This Row],[V]]="","",TableauRecap[[#This Row],[V]]+170)</f>
        <v/>
      </c>
      <c r="M15" s="3"/>
      <c r="N15" s="44"/>
    </row>
    <row r="16" spans="1:14" x14ac:dyDescent="0.25">
      <c r="B16" s="10" t="s">
        <v>30</v>
      </c>
      <c r="C16" s="10"/>
      <c r="D16" s="14">
        <v>44286</v>
      </c>
      <c r="E16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16" s="22" t="str">
        <f t="array" ref="F16">IFERROR(INDEX(#REF!,MATCH($B16,IF(#REF!="","",#REF!),0)),"")</f>
        <v/>
      </c>
      <c r="G16" s="3" t="str">
        <f t="array" ref="G16">IFERROR(INDEX(#REF!,MATCH($B16,IF(#REF!="","",#REF!),0)),"")</f>
        <v/>
      </c>
      <c r="H16" s="30">
        <f t="array" ref="H16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16" s="3" t="str">
        <f t="array" ref="I16">IFERROR(INDEX(#REF!,MATCH($B16,IF(#REF!="","",#REF!),0)),"")</f>
        <v/>
      </c>
      <c r="J16" s="30" t="str">
        <f>IF(TableauRecap[[#This Row],[AT]]="","",TableauRecap[[#This Row],[AT]]+45)</f>
        <v/>
      </c>
      <c r="K16" s="3" t="str">
        <f t="array" ref="K16">IFERROR(INDEX(#REF!,MATCH($B16,IF(#REF!="","",#REF!),0)),"")</f>
        <v/>
      </c>
      <c r="L16" s="30" t="str">
        <f>IF(TableauRecap[[#This Row],[V]]="","",TableauRecap[[#This Row],[V]]+170)</f>
        <v/>
      </c>
      <c r="M16" s="3"/>
      <c r="N16" s="44"/>
    </row>
    <row r="17" spans="1:14" x14ac:dyDescent="0.25">
      <c r="B17" s="10" t="s">
        <v>31</v>
      </c>
      <c r="C17" s="10"/>
      <c r="D17" s="14">
        <v>44286</v>
      </c>
      <c r="E17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17" s="22" t="str">
        <f t="array" ref="F17">IFERROR(INDEX(#REF!,MATCH($B17,IF(#REF!="","",#REF!),0)),"")</f>
        <v/>
      </c>
      <c r="G17" s="3" t="str">
        <f t="array" ref="G17">IFERROR(INDEX(#REF!,MATCH($B17,IF(#REF!="","",#REF!),0)),"")</f>
        <v/>
      </c>
      <c r="H17" s="30">
        <f t="array" ref="H17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17" s="3" t="str">
        <f t="array" ref="I17">IFERROR(INDEX(#REF!,MATCH($B17,IF(#REF!="","",#REF!),0)),"")</f>
        <v/>
      </c>
      <c r="J17" s="30" t="str">
        <f>IF(TableauRecap[[#This Row],[AT]]="","",TableauRecap[[#This Row],[AT]]+45)</f>
        <v/>
      </c>
      <c r="K17" s="3" t="str">
        <f t="array" ref="K17">IFERROR(INDEX(#REF!,MATCH($B17,IF(#REF!="","",#REF!),0)),"")</f>
        <v/>
      </c>
      <c r="L17" s="30" t="str">
        <f>IF(TableauRecap[[#This Row],[V]]="","",TableauRecap[[#This Row],[V]]+170)</f>
        <v/>
      </c>
      <c r="M17" s="3"/>
      <c r="N17" s="44"/>
    </row>
    <row r="18" spans="1:14" x14ac:dyDescent="0.25">
      <c r="B18" s="10" t="s">
        <v>32</v>
      </c>
      <c r="C18" s="10"/>
      <c r="D18" s="14">
        <v>44286</v>
      </c>
      <c r="E18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18" s="22" t="str">
        <f t="array" ref="F18">IFERROR(INDEX(#REF!,MATCH($B18,IF(#REF!="","",#REF!),0)),"")</f>
        <v/>
      </c>
      <c r="G18" s="3" t="str">
        <f t="array" ref="G18">IFERROR(INDEX(#REF!,MATCH($B18,IF(#REF!="","",#REF!),0)),"")</f>
        <v/>
      </c>
      <c r="H18" s="30">
        <f t="array" ref="H18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18" s="3" t="str">
        <f t="array" ref="I18">IFERROR(INDEX(#REF!,MATCH($B18,IF(#REF!="","",#REF!),0)),"")</f>
        <v/>
      </c>
      <c r="J18" s="30" t="str">
        <f>IF(TableauRecap[[#This Row],[AT]]="","",TableauRecap[[#This Row],[AT]]+45)</f>
        <v/>
      </c>
      <c r="K18" s="3" t="str">
        <f t="array" ref="K18">IFERROR(INDEX(#REF!,MATCH($B18,IF(#REF!="","",#REF!),0)),"")</f>
        <v/>
      </c>
      <c r="L18" s="30" t="str">
        <f>IF(TableauRecap[[#This Row],[V]]="","",TableauRecap[[#This Row],[V]]+170)</f>
        <v/>
      </c>
      <c r="M18" s="3"/>
      <c r="N18" s="44"/>
    </row>
    <row r="19" spans="1:14" x14ac:dyDescent="0.25">
      <c r="B19" s="10" t="s">
        <v>33</v>
      </c>
      <c r="C19" s="10"/>
      <c r="D19" s="14">
        <v>44286</v>
      </c>
      <c r="E19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 xml:space="preserve"> </v>
      </c>
      <c r="F19" s="22" t="str">
        <f t="array" ref="F19">IFERROR(INDEX(#REF!,MATCH($B19,IF(#REF!="","",#REF!),0)),"")</f>
        <v/>
      </c>
      <c r="G19" s="3" t="str">
        <f t="array" ref="G19">IFERROR(INDEX(#REF!,MATCH($B19,IF(#REF!="","",#REF!),0)),"")</f>
        <v/>
      </c>
      <c r="H19" s="30">
        <f t="array" ref="H19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>44346</v>
      </c>
      <c r="I19" s="3" t="str">
        <f t="array" ref="I19">IFERROR(INDEX(#REF!,MATCH($B19,IF(#REF!="","",#REF!),0)),"")</f>
        <v/>
      </c>
      <c r="J19" s="30" t="str">
        <f>IF(TableauRecap[[#This Row],[AT]]="","",TableauRecap[[#This Row],[AT]]+45)</f>
        <v/>
      </c>
      <c r="K19" s="3" t="str">
        <f t="array" ref="K19">IFERROR(INDEX(#REF!,MATCH($B19,IF(#REF!="","",#REF!),0)),"")</f>
        <v/>
      </c>
      <c r="L19" s="30" t="str">
        <f>IF(TableauRecap[[#This Row],[V]]="","",TableauRecap[[#This Row],[V]]+170)</f>
        <v/>
      </c>
      <c r="M19" s="3"/>
      <c r="N19" s="44"/>
    </row>
    <row r="20" spans="1:14" x14ac:dyDescent="0.25">
      <c r="A20" s="7" t="s">
        <v>8</v>
      </c>
      <c r="B20" s="7"/>
      <c r="C20" s="7"/>
      <c r="D20" s="15"/>
      <c r="E20" s="16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F20" s="26" t="str">
        <f t="array" ref="F20">IFERROR(INDEX(#REF!,MATCH($B20,IF(#REF!="","",#REF!),0)),"")</f>
        <v/>
      </c>
      <c r="G20" s="15" t="str">
        <f t="array" ref="G20">IFERROR(INDEX(#REF!,MATCH($B20,IF(#REF!="","",#REF!),0)),"")</f>
        <v/>
      </c>
      <c r="H20" s="32" t="str">
        <f t="array" ref="H20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I20" s="15" t="str">
        <f t="array" ref="I20">IFERROR(INDEX(#REF!,MATCH($B20,IF(#REF!="","",#REF!),0)),"")</f>
        <v/>
      </c>
      <c r="J20" s="32" t="str">
        <f>IF(TableauRecap[[#This Row],[AT]]="","",TableauRecap[[#This Row],[AT]]+45)</f>
        <v/>
      </c>
      <c r="K20" s="15" t="str">
        <f t="array" ref="K20">IFERROR(INDEX(#REF!,MATCH($B20,IF(#REF!="","",#REF!),0)),"")</f>
        <v/>
      </c>
      <c r="L20" s="32" t="str">
        <f>IF(TableauRecap[[#This Row],[V]]="","",TableauRecap[[#This Row],[V]]+170)</f>
        <v/>
      </c>
      <c r="M20" s="3"/>
      <c r="N20" s="44"/>
    </row>
    <row r="21" spans="1:14" x14ac:dyDescent="0.25">
      <c r="E21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F21" s="22" t="str">
        <f t="array" ref="F21">IFERROR(INDEX(#REF!,MATCH($B21,IF(#REF!="","",#REF!),0)),"")</f>
        <v/>
      </c>
      <c r="G21" s="3" t="str">
        <f t="array" ref="G21">IFERROR(INDEX(#REF!,MATCH($B21,IF(#REF!="","",#REF!),0)),"")</f>
        <v/>
      </c>
      <c r="H21" s="30" t="str">
        <f t="array" ref="H21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I21" s="3" t="str">
        <f t="array" ref="I21">IFERROR(INDEX(#REF!,MATCH($B21,IF(#REF!="","",#REF!),0)),"")</f>
        <v/>
      </c>
      <c r="J21" s="30" t="str">
        <f>IF(TableauRecap[[#This Row],[AT]]="","",TableauRecap[[#This Row],[AT]]+45)</f>
        <v/>
      </c>
      <c r="K21" s="3" t="str">
        <f t="array" ref="K21">IFERROR(INDEX(#REF!,MATCH($B21,IF(#REF!="","",#REF!),0)),"")</f>
        <v/>
      </c>
      <c r="L21" s="30" t="str">
        <f>IF(TableauRecap[[#This Row],[V]]="","",TableauRecap[[#This Row],[V]]+170)</f>
        <v/>
      </c>
      <c r="M21" s="3"/>
      <c r="N21" s="44"/>
    </row>
    <row r="22" spans="1:14" x14ac:dyDescent="0.25">
      <c r="E22" s="1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F22" s="22" t="str">
        <f t="array" ref="F22">IFERROR(INDEX(#REF!,MATCH($B22,IF(#REF!="","",#REF!),0)),"")</f>
        <v/>
      </c>
      <c r="G22" s="3" t="str">
        <f t="array" ref="G22">IFERROR(INDEX(#REF!,MATCH($B22,IF(#REF!="","",#REF!),0)),"")</f>
        <v/>
      </c>
      <c r="H22" s="30" t="str">
        <f t="array" ref="H22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I22" s="3" t="str">
        <f t="array" ref="I22">IFERROR(INDEX(#REF!,MATCH($B22,IF(#REF!="","",#REF!),0)),"")</f>
        <v/>
      </c>
      <c r="J22" s="30" t="str">
        <f>IF(TableauRecap[[#This Row],[AT]]="","",TableauRecap[[#This Row],[AT]]+45)</f>
        <v/>
      </c>
      <c r="K22" s="3" t="str">
        <f t="array" ref="K22">IFERROR(INDEX(#REF!,MATCH($B22,IF(#REF!="","",#REF!),0)),"")</f>
        <v/>
      </c>
      <c r="L22" s="30" t="str">
        <f>IF(TableauRecap[[#This Row],[V]]="","",TableauRecap[[#This Row],[V]]+170)</f>
        <v/>
      </c>
      <c r="M22" s="3"/>
      <c r="N22" s="44"/>
    </row>
    <row r="23" spans="1:14" x14ac:dyDescent="0.25">
      <c r="E23" s="27" t="str">
        <f ca="1">IF(TableauRecap[[#This Row],[Date de Naissance]]&lt;&gt;"",IFERROR(IF(ROUNDDOWN((TODAY()-TableauRecap[[#This Row],[Date de Naissance]])/30/12,0)&lt;&gt;0,ROUNDDOWN((TODAY()-TableauRecap[[#This Row],[Date de Naissance]])/30/12,0)&amp;" ans","")&amp;" "&amp;IF(INT(((TODAY()-TableauRecap[[#This Row],[Date de Naissance]])/30/12-ROUNDDOWN((TODAY()-TableauRecap[[#This Row],[Date de Naissance]])/30/12,0))*12)&lt;&gt;0,INT(((TODAY()-TableauRecap[[#This Row],[Date de Naissance]])/30/12-ROUNDDOWN((TODAY()-TableauRecap[[#This Row],[Date de Naissance]])/30/12,0))*12)&amp;" mois",""),""),"")</f>
        <v/>
      </c>
      <c r="F23" s="22" t="str">
        <f t="array" ref="F23">IFERROR(INDEX(#REF!,MATCH($B23,IF(#REF!="","",#REF!),0)),"")</f>
        <v/>
      </c>
      <c r="G23" s="3" t="str">
        <f t="array" ref="G23">IFERROR(INDEX(#REF!,MATCH($B23,IF(#REF!="","",#REF!),0)),"")</f>
        <v/>
      </c>
      <c r="H23" s="30" t="str">
        <f t="array" ref="H23">IF(TableauRecap[[#This Row],[Date de Naissance]]&lt;&gt;"",IF(TableauRecap[[#This Row],[VACCIN]]&lt;&gt;"",IF(TableauRecap[[#This Row],[AGE]]&lt;=3,TableauRecap[[#This Row],[VACCIN]]+21,TableauRecap[[#This Row],[VACCIN]]+353),TableauRecap[[#This Row],[Date de Naissance]]+60),"")</f>
        <v/>
      </c>
      <c r="I23" s="3" t="str">
        <f t="array" ref="I23">IFERROR(INDEX(#REF!,MATCH($B23,IF(#REF!="","",#REF!),0)),"")</f>
        <v/>
      </c>
      <c r="J23" s="30" t="str">
        <f>IF(TableauRecap[[#This Row],[AT]]="","",TableauRecap[[#This Row],[AT]]+45)</f>
        <v/>
      </c>
      <c r="K23" s="3" t="str">
        <f t="array" ref="K23">IFERROR(INDEX(#REF!,MATCH($B23,IF(#REF!="","",#REF!),0)),"")</f>
        <v/>
      </c>
      <c r="L23" s="30" t="str">
        <f>IF(TableauRecap[[#This Row],[V]]="","",TableauRecap[[#This Row],[V]]+170)</f>
        <v/>
      </c>
      <c r="M23" s="3"/>
      <c r="N23" s="4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Individus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Poste16</cp:lastModifiedBy>
  <dcterms:created xsi:type="dcterms:W3CDTF">2021-02-11T10:32:01Z</dcterms:created>
  <dcterms:modified xsi:type="dcterms:W3CDTF">2021-03-31T15:33:18Z</dcterms:modified>
</cp:coreProperties>
</file>