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OSTE16\Desktop\Ismail\comptabilité\IOVI\IOVI 1\2021\Reporting\"/>
    </mc:Choice>
  </mc:AlternateContent>
  <bookViews>
    <workbookView xWindow="0" yWindow="0" windowWidth="25200" windowHeight="11685"/>
  </bookViews>
  <sheets>
    <sheet name="Renault" sheetId="1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NEU1">#REF!</definedName>
    <definedName name="___tx1">#REF!</definedName>
    <definedName name="___tx2">#REF!</definedName>
    <definedName name="___tx3">#REF!</definedName>
    <definedName name="__NEU1">#REF!</definedName>
    <definedName name="__tx1">#REF!</definedName>
    <definedName name="__tx2">#REF!</definedName>
    <definedName name="__tx3">#REF!</definedName>
    <definedName name="_xlnm._FilterDatabase" localSheetId="0" hidden="1">Renault!$F$5:$L$26</definedName>
    <definedName name="_NEU1">#REF!</definedName>
    <definedName name="_r">#REF!</definedName>
    <definedName name="_tx1">#REF!</definedName>
    <definedName name="_tx2">#REF!</definedName>
    <definedName name="_tx3">#REF!</definedName>
    <definedName name="a">[1]Process!$F$2</definedName>
    <definedName name="aa">[2]Variables!$C$5</definedName>
    <definedName name="Abschreibung">#REF!</definedName>
    <definedName name="adresse">[3]Variables!$C$7</definedName>
    <definedName name="Akquisitionskosten_Nutzungsart_Anazhl_MM">#REF!</definedName>
    <definedName name="Akquisitionskosten_Nutzungsart_Euro">#REF!</definedName>
    <definedName name="annéedébut">[4]Process!$F$2</definedName>
    <definedName name="àrécup">#REF!</definedName>
    <definedName name="àrécup2">#REF!</definedName>
    <definedName name="Ausbaukosten_m2_Nutzungsart_Euro">#REF!</definedName>
    <definedName name="Ausbaukosten_Nutzungsart_Euro">#REF!</definedName>
    <definedName name="Ausschüttung">#REF!</definedName>
    <definedName name="Auswertung">#REF!</definedName>
    <definedName name="àverser">#REF!</definedName>
    <definedName name="àverserdeux">'[5]K2 TVA CA3'!#REF!</definedName>
    <definedName name="banque1">#REF!</definedName>
    <definedName name="banque2">#REF!</definedName>
    <definedName name="banque3">#REF!</definedName>
    <definedName name="banque4">#REF!</definedName>
    <definedName name="bcsg">#REF!</definedName>
    <definedName name="Berichtsdatum">[6]Stammdaten!$B$7</definedName>
    <definedName name="Bewertung">#REF!</definedName>
    <definedName name="bidon">[7]Variables!$C$16</definedName>
    <definedName name="bk_summe">[8]Ertragswert!$J$8</definedName>
    <definedName name="bm">#REF!</definedName>
    <definedName name="bre">#REF!</definedName>
    <definedName name="build">#REF!</definedName>
    <definedName name="ca_1">#REF!</definedName>
    <definedName name="ca_2">#REF!</definedName>
    <definedName name="ca_3">#REF!</definedName>
    <definedName name="cae">#REF!</definedName>
    <definedName name="cans">'[9]Controle annuel tva'!$F$27</definedName>
    <definedName name="capital">#REF!</definedName>
    <definedName name="cas">'[9]Controle annuel tva'!$F$26</definedName>
    <definedName name="cdm">#REF!</definedName>
    <definedName name="CFBewertung">#REF!</definedName>
    <definedName name="CFRendite">#REF!</definedName>
    <definedName name="client">[10]Variables!$C$5</definedName>
    <definedName name="Clients">#REF!</definedName>
    <definedName name="Clôture">[11]Synthese!$H$4</definedName>
    <definedName name="collab">#REF!</definedName>
    <definedName name="collaborateur">[10]Variables!$C$20</definedName>
    <definedName name="compans">[12]Brecomp!$A$1:$H$65536</definedName>
    <definedName name="COMPANY">#REF!</definedName>
    <definedName name="CONTACT_LOOKUP">#REF!</definedName>
    <definedName name="contb">#REF!</definedName>
    <definedName name="contp">#REF!</definedName>
    <definedName name="Convert2">#REF!</definedName>
    <definedName name="copielogiciel">#REF!</definedName>
    <definedName name="date">#REF!</definedName>
    <definedName name="Date_arrêté_compte">'[13]Renseignement société'!$B$6</definedName>
    <definedName name="date_cloture">[10]Variables!$C$18</definedName>
    <definedName name="Date_cloture_ex_précédent">'[13]Renseignement société'!$C$4</definedName>
    <definedName name="Date_début_ex_actuel">'[13]Renseignement société'!$B$3</definedName>
    <definedName name="Date_début_ex_précédent">'[13]Renseignement société'!$B$4</definedName>
    <definedName name="datedébut">[4]Process!$F$1</definedName>
    <definedName name="DB">#REF!</definedName>
    <definedName name="DME_Dirty" hidden="1">"False"</definedName>
    <definedName name="DME_LocalFile" hidden="1">"True"</definedName>
    <definedName name="DME_ODMALinks1" hidden="1">"::ODMA\DME-MSE\London-37643=C:\TEMP\Dme\DME37643.xls"</definedName>
    <definedName name="DME_ODMALinks2" hidden="1">"::ODMA\DME-MSE\London-36578=C:\TEMP\Dme\London-36578.xls"</definedName>
    <definedName name="DME_ODMALinks3" hidden="1">"::ODMA\DME-MSE\LONDON-36576=C:\TEMP\Dme\LONDON-36576(1).xls"</definedName>
    <definedName name="DME_ODMALinksCount" hidden="1">"3"</definedName>
    <definedName name="dossier">[7]Variables!$C$5</definedName>
    <definedName name="e">#REF!</definedName>
    <definedName name="ecart_cpta">'[14]Controle annuel tva'!#REF!</definedName>
    <definedName name="ecartannuel">'[14]Controle annuel tva'!#REF!</definedName>
    <definedName name="Effets_escptés_néchu">'[15]Passif (avant répartition)'!#REF!</definedName>
    <definedName name="facade">#REF!</definedName>
    <definedName name="fax">[3]Variables!$C$11</definedName>
    <definedName name="FFFF">#REF!</definedName>
    <definedName name="ffnp">#REF!</definedName>
    <definedName name="Finanzierung">#REF!</definedName>
    <definedName name="Fiscal">#REF!</definedName>
    <definedName name="fläche_büro">[8]Mietaufstellung!$M$9</definedName>
    <definedName name="fläche_lager">[8]Mietaufstellung!$M$11</definedName>
    <definedName name="_xlnm.Recorder">#REF!</definedName>
    <definedName name="Franci">#REF!</definedName>
    <definedName name="gc">#REF!</definedName>
    <definedName name="GIK">#REF!</definedName>
    <definedName name="gld">[8]Sachwert!$G$11</definedName>
    <definedName name="hautM2">'[3]FM Trésorerie'!$A$10</definedName>
    <definedName name="hh">#REF!</definedName>
    <definedName name="HKN">#REF!</definedName>
    <definedName name="immos">#REF!</definedName>
    <definedName name="_xlnm.Print_Titles">#REF!</definedName>
    <definedName name="Index">[16]Index!$B$8</definedName>
    <definedName name="Instandhaltungen_Euro">#REF!</definedName>
    <definedName name="intitulé_société">'[13]Renseignement société'!$B$1</definedName>
    <definedName name="jenesaispas">'[5]K2 TVA CA3'!#REF!</definedName>
    <definedName name="jjj">#REF!</definedName>
    <definedName name="kaka">#REF!</definedName>
    <definedName name="Leerstand">#REF!</definedName>
    <definedName name="Leerstandsanalyse_Juli_2005">#REF!</definedName>
    <definedName name="LISTE">#REF!</definedName>
    <definedName name="LISTE2">#REF!</definedName>
    <definedName name="logiciel">#REF!</definedName>
    <definedName name="maw_summe">[8]Ertragswert!$J$34</definedName>
    <definedName name="Miete_m2_Nutzungsart_Vakanz_Leerstand_Euro">#REF!</definedName>
    <definedName name="Mieteingabe">#REF!</definedName>
    <definedName name="Mietfreie_Zeit_Nutzungsart_Anzahl_Monatsmieten">#REF!</definedName>
    <definedName name="Mietfreie_Zeit_Nutzungsart_Euro">#REF!</definedName>
    <definedName name="Mietverträge">#REF!</definedName>
    <definedName name="moisdébut">#REF!</definedName>
    <definedName name="Nb_mois_arrêté_compte">'[13]Renseignement société'!$D$6</definedName>
    <definedName name="Nb_mois_ex_précédent">'[13]Renseignement société'!$D$4</definedName>
    <definedName name="nom">#REF!</definedName>
    <definedName name="Office">[17]Sheet1!$C$3</definedName>
    <definedName name="Paies">#REF!</definedName>
    <definedName name="parc">[12]Parc!$A$1:$H$65536</definedName>
    <definedName name="pc">#REF!</definedName>
    <definedName name="ples">#REF!</definedName>
    <definedName name="positionana">[4]Process!$L$16</definedName>
    <definedName name="Print_all">#REF!,#REF!,#REF!</definedName>
    <definedName name="Print_Frankfurt">#REF!</definedName>
    <definedName name="Print_Frankfurt_Sterling">#REF!</definedName>
    <definedName name="Print_London">#REF!</definedName>
    <definedName name="Print_Stockholm">#REF!</definedName>
    <definedName name="Print_Stockholm_Sterling">#REF!</definedName>
    <definedName name="rappro">'[15]FM Trésorerie'!#REF!</definedName>
    <definedName name="Renditekennzahlen">#REF!</definedName>
    <definedName name="Renditeübersicht">#REF!</definedName>
    <definedName name="Rent_Free">'[18]Deal assumptions'!$F$109</definedName>
    <definedName name="répertoire">'[13]Renseignement société'!#REF!</definedName>
    <definedName name="rien">#REF!</definedName>
    <definedName name="riskATSTbaselineRequested">TRUE</definedName>
    <definedName name="riskATSTboxGraph">TRUE</definedName>
    <definedName name="riskATSTcomparisonGraph">TRUE</definedName>
    <definedName name="riskATSThistogramGraph">FALSE</definedName>
    <definedName name="riskATSToutputStatistic">4</definedName>
    <definedName name="riskATSTprintReport">FALSE</definedName>
    <definedName name="riskATSTreportsInActiveBook">FALSE</definedName>
    <definedName name="riskATSTreportsSelected">TRUE</definedName>
    <definedName name="riskATSTsequentialStress">TRUE</definedName>
    <definedName name="riskATSTsummaryReport">TRUE</definedName>
    <definedName name="RiskAutoStopPercChange">1.5</definedName>
    <definedName name="RiskCollectDistributionSamples">2</definedName>
    <definedName name="RiskExcelReportsGoInNewWorkbook">FALSE</definedName>
    <definedName name="RiskExcelReportsToGenerate">128</definedName>
    <definedName name="RiskFixedSeed">1</definedName>
    <definedName name="RiskGenerateExcelReportsAtEndOfSimulation">TRUE</definedName>
    <definedName name="RiskHasSettings">TRUE</definedName>
    <definedName name="RiskMinimizeOnStart">FALSE</definedName>
    <definedName name="RiskMonitorConvergence">FALSE</definedName>
    <definedName name="RiskNumIterations">5000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FALSE</definedName>
    <definedName name="RiskStandardRecalc">1</definedName>
    <definedName name="RiskTemplateSheetName">"risiko"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oh_faktor">[8]Verhältniszahlen!$D$5</definedName>
    <definedName name="sem">#REF!</definedName>
    <definedName name="shob">#REF!</definedName>
    <definedName name="shon">#REF!</definedName>
    <definedName name="sicavbilan">[19]Variables!$D$19</definedName>
    <definedName name="SIRET">'[13]Renseignement société'!$D$1</definedName>
    <definedName name="Sollmiete_m2_Nutzungsart_Euro">#REF!</definedName>
    <definedName name="Sollmieten_Nutzungsart_Euro">#REF!</definedName>
    <definedName name="Sonstige_KOsten_Marketingkosten">#REF!</definedName>
    <definedName name="Start">'[18]Deal assumptions'!$F$11</definedName>
    <definedName name="Start100">'[3]A6 Balance N sans RAN'!$A$1</definedName>
    <definedName name="Start101">'[3]TCD global GL'!$A$1</definedName>
    <definedName name="Start102">'[3]TCD global GL'!$A$1</definedName>
    <definedName name="Start106">#REF!</definedName>
    <definedName name="Start13">'[3]PGT Capitaux propres'!$A$1</definedName>
    <definedName name="Start14">'[3]FM Capitaux propres'!$A$1</definedName>
    <definedName name="Start15">#REF!</definedName>
    <definedName name="Start17">'[3]PGT Provisions pour R&amp;C'!$A$1</definedName>
    <definedName name="Start18">'[3]FM Provisions  pour R&amp;C'!$A$1</definedName>
    <definedName name="Start19">'[3]Détail Provisions  pour R&amp;C'!$A$1</definedName>
    <definedName name="Start2">[3]Procédure!$A$1</definedName>
    <definedName name="Start20">'[3]PGT Immobilisations Corp et Inc'!$A$1</definedName>
    <definedName name="Start21">#REF!</definedName>
    <definedName name="Start22">'[3]Detail Immobilisations'!$A$1</definedName>
    <definedName name="Start23">'[3]Detail Amortissements'!$A$1</definedName>
    <definedName name="Start25">#REF!</definedName>
    <definedName name="Start26">'[3]PGT Immobilisations Financières'!$A$1</definedName>
    <definedName name="Start27">'[3]FM Immos financières'!$A$1</definedName>
    <definedName name="Start28">#REF!</definedName>
    <definedName name="Start29">#REF!</definedName>
    <definedName name="Start3">'[3]A6 Grand Livre N'!$A$1</definedName>
    <definedName name="Start30">'[3]FT Participations'!$A$1</definedName>
    <definedName name="Start31">'[3]FM Dettes rat à des partic'!$A$1</definedName>
    <definedName name="Start32">'[3]DETAIL Dettes rat participat'!$A$1</definedName>
    <definedName name="Start33">'[3]PGT Stocks et en cours'!$A$1</definedName>
    <definedName name="Start34">#REF!</definedName>
    <definedName name="Start35">'[3]DETAIL Stock et en cours'!$A$1</definedName>
    <definedName name="Start36">'[3]PGT Fournisseurs'!$A$1</definedName>
    <definedName name="Start37">'[3]FM Fournisseurs et Cptes ratt'!$A$1</definedName>
    <definedName name="Start38">#REF!</definedName>
    <definedName name="Start4">'[3]A6 Balance N'!$A$1</definedName>
    <definedName name="Start41">#REF!</definedName>
    <definedName name="Start42">'[3]PGT Clients'!$A$1</definedName>
    <definedName name="Start43">'[3]FM Clients et cptes rattachés'!$A$1</definedName>
    <definedName name="Start44">#REF!</definedName>
    <definedName name="Start47">'[3]DETAIL Deb Cred Divers'!$A$1</definedName>
    <definedName name="Start48">'[3]PGT Personnel'!$A$1</definedName>
    <definedName name="Start49">'[3]FM Personnel &amp; Comptes ratt'!$A$1</definedName>
    <definedName name="Start5">'[3]Import N GL'!$A$1</definedName>
    <definedName name="Start50">#REF!</definedName>
    <definedName name="Start51">'[3]FM Sécurité et organismes soc'!$A$1</definedName>
    <definedName name="Start52">'[3]DETAIL Sécurité et organismes'!$A$1</definedName>
    <definedName name="Start53">#REF!</definedName>
    <definedName name="Start55">'[3]FT Provisions Primes'!$A$1</definedName>
    <definedName name="Start56">#REF!</definedName>
    <definedName name="Start58">#REF!</definedName>
    <definedName name="Start59">'[3]FT SS &amp; Organismes Sociaux'!$A$1</definedName>
    <definedName name="Start6">[3]Variables!$A$1</definedName>
    <definedName name="Start60">'[3]PGT Etat'!$A$1</definedName>
    <definedName name="Start61">'[3]FM Taxes'!$A$1</definedName>
    <definedName name="Start62">'[3]DETAIL Taxes'!$A$1</definedName>
    <definedName name="Start63">'[3]FM Comptes TVA'!$A$1</definedName>
    <definedName name="Start64">'[3]DETAIL Comptes TVA'!$A$1</definedName>
    <definedName name="Start65">'[3]FT Résultat Fiscal'!$A$1</definedName>
    <definedName name="Start66">'[3]FT Autres Passifs'!$A$1</definedName>
    <definedName name="Start67">'[3]PGT Comptes courants '!$A$1</definedName>
    <definedName name="Start68">#REF!</definedName>
    <definedName name="Start69">'[3]DETAIL Comptes Courants'!$A$1</definedName>
    <definedName name="Start7">'[3]Front page'!$A$1</definedName>
    <definedName name="Start70">#REF!</definedName>
    <definedName name="Start71">'[3]PGT Trésorerie'!$A$1</definedName>
    <definedName name="Start72">'[3]FM Trésorerie'!$A$1</definedName>
    <definedName name="Start73">'[3]DETAIL Trésorerie'!$A$1</definedName>
    <definedName name="Start74">'[3]FT Placements'!$A$1</definedName>
    <definedName name="Start75">#REF!</definedName>
    <definedName name="Start76">'[3]DETAIL Emprunts et dettes assim'!$A$1</definedName>
    <definedName name="Start77">'[3]FT Dépots de garantie reçus'!$A$1</definedName>
    <definedName name="Start78">'[3]FT Emprunt'!$A$1</definedName>
    <definedName name="Start79">#REF!</definedName>
    <definedName name="Start8">[3]Sommaire!$A$1</definedName>
    <definedName name="Start80">'[3]PGT Comptes de Régularisation'!$A$1</definedName>
    <definedName name="Start81">'[3]FM Comptes de régularisation'!$A$1</definedName>
    <definedName name="Start82">#REF!</definedName>
    <definedName name="Start83">'[3]PGT Comptes d''attente'!$A$1</definedName>
    <definedName name="Start84">'[3]FM Compte d''attente'!$A$1</definedName>
    <definedName name="Start85">'[3]DETAIL Compte d''attente'!$A$1</definedName>
    <definedName name="Start86">'[3]Revue Analytique'!$A$1</definedName>
    <definedName name="Start87">'[3]Résultat Financier'!$A$1</definedName>
    <definedName name="Start88">#REF!</definedName>
    <definedName name="Start89">'[3]Produits &amp; Cpts Rattachés'!$A$1</definedName>
    <definedName name="Start90">'[3]Charges Sociales'!$A$1</definedName>
    <definedName name="Start91">#REF!</definedName>
    <definedName name="Start92">'[3]Dotations aux Amortiss &amp; Prov'!$A$1</definedName>
    <definedName name="Start93">'[3]A6 Balance N-1'!$A$1</definedName>
    <definedName name="Start94">[3]PCG!$A$1</definedName>
    <definedName name="Start95">'[3]PC N-1'!$A$1</definedName>
    <definedName name="Start96">'[3]PC  N'!$A$1</definedName>
    <definedName name="Start97">'[3]Import N'!$A$1</definedName>
    <definedName name="Start98">'[3]Import N-1'!$A$1</definedName>
    <definedName name="Start99">'[3]TCD global'!$A$1</definedName>
    <definedName name="stocks">#REF!</definedName>
    <definedName name="T_7075">#REF!</definedName>
    <definedName name="T_7079">#REF!</definedName>
    <definedName name="T_7083">#REF!</definedName>
    <definedName name="T_70855">#REF!</definedName>
    <definedName name="tél">[3]Variables!$C$10</definedName>
    <definedName name="Temp">#REF!</definedName>
    <definedName name="temp2">#REF!</definedName>
    <definedName name="temp3">#REF!</definedName>
    <definedName name="temp4">#REF!</definedName>
    <definedName name="temp5" hidden="1">{#N/A,#N/A,FALSE,"Cover sheet";#N/A,#N/A,FALSE,"INDEX";#N/A,#N/A,FALSE,"Schedule 1";#N/A,#N/A,FALSE,"Schedule 2";#N/A,#N/A,FALSE,"Schedule 3";#N/A,#N/A,FALSE,"Schedule 4";#N/A,#N/A,FALSE,"Schedule 5";#N/A,#N/A,FALSE,"Schedule 6";#N/A,#N/A,FALSE,"Schedule 7";#N/A,#N/A,FALSE,"Schedule 8";#N/A,#N/A,FALSE,"Schedule 9";#N/A,#N/A,FALSE,"Schedule 10";#N/A,#N/A,FALSE,"Schedule 11";#N/A,#N/A,FALSE,"Schedule 12";#N/A,#N/A,FALSE,"Schedule 13";#N/A,#N/A,FALSE,"Schedule 14";#N/A,#N/A,FALSE,"Schedule 15";#N/A,#N/A,FALSE,"Schedule 15a";#N/A,#N/A,FALSE,"Schedule 16";#N/A,#N/A,FALSE,"Schedule 16a";#N/A,#N/A,FALSE,"Schedule 17";#N/A,#N/A,FALSE,"Schedule 18";#N/A,#N/A,FALSE,"Schedule 19";#N/A,#N/A,FALSE,"Schedule 20";#N/A,#N/A,FALSE,"Schedule 21";#N/A,#N/A,FALSE,"Schedule 22";#N/A,#N/A,FALSE,"Schedule 23";#N/A,#N/A,FALSE,"Schedule 24 ";#N/A,#N/A,FALSE,"Schedule 25";#N/A,#N/A,FALSE,"Schedule 27";#N/A,#N/A,FALSE,"Schedule 26";#N/A,#N/A,FALSE,"Schedule 28";#N/A,#N/A,FALSE,"Schedule 30";#N/A,#N/A,FALSE,"Schedule 31";#N/A,#N/A,FALSE,"Schedule 32";#N/A,#N/A,FALSE,"Schedule 33";#N/A,#N/A,FALSE,"Schedule 34a";#N/A,#N/A,FALSE,"Schedule 34b";#N/A,#N/A,FALSE,"Schedule 34d";#N/A,#N/A,FALSE,"Schedule 34e";#N/A,#N/A,FALSE,"Schedule 34f";#N/A,#N/A,FALSE,"Schedule 35";#N/A,#N/A,FALSE,"Schedule 36";#N/A,#N/A,FALSE,"Schedule 37";#N/A,#N/A,FALSE,"Exchange Rates"}</definedName>
    <definedName name="Test">#REF!</definedName>
    <definedName name="totalfee">#REF!</definedName>
    <definedName name="treso">#REF!</definedName>
    <definedName name="Tréso">#REF!</definedName>
    <definedName name="trimestredébut">'[15]Import N'!#REF!</definedName>
    <definedName name="tva_ht_cpta">'[14]Controle annuel tva'!#REF!</definedName>
    <definedName name="Übersicht_Vermietungsplanung">#REF!</definedName>
    <definedName name="upsData">#REF!</definedName>
    <definedName name="Verkäufe">'[20]fixed leases'!$G$3</definedName>
    <definedName name="Vermietungsdauer_Nutzungsart_Anzahl_MM">#REF!</definedName>
    <definedName name="Vermietungsleistung_Anschluß_Folgevermeitung_m2_gesamt">#REF!</definedName>
    <definedName name="Vermietungsleistung_Anschluß_Folgevermietung_Gesamt_Euro">#REF!</definedName>
    <definedName name="Vermietungsleistung_Anschlußvermeitung_Euro">#REF!</definedName>
    <definedName name="Vermietungsleistung_Anschlußvermeitung_m2">#REF!</definedName>
    <definedName name="Vermietungsleistung_Folgevermeitung_Euro">#REF!</definedName>
    <definedName name="Vermietungsleistung_Folgevermietung_m2">#REF!</definedName>
    <definedName name="VERSION">#REF!</definedName>
    <definedName name="Ville">[3]Variables!$C$8</definedName>
    <definedName name="vwk_summe">[8]Ertragswert!$J$27</definedName>
    <definedName name="Währung">[6]Stammdaten!$B$5</definedName>
    <definedName name="Warehouse">[17]Sheet1!$C$4</definedName>
    <definedName name="wrn.conpack." hidden="1">{#N/A,#N/A,FALSE,"Cover sheet";#N/A,#N/A,FALSE,"INDEX";#N/A,#N/A,FALSE,"Schedule 1";#N/A,#N/A,FALSE,"Schedule 2";#N/A,#N/A,FALSE,"Schedule 3";#N/A,#N/A,FALSE,"Schedule 4";#N/A,#N/A,FALSE,"Schedule 5";#N/A,#N/A,FALSE,"Schedule 6";#N/A,#N/A,FALSE,"Schedule 7";#N/A,#N/A,FALSE,"Schedule 8";#N/A,#N/A,FALSE,"Schedule 9";#N/A,#N/A,FALSE,"Schedule 10";#N/A,#N/A,FALSE,"Schedule 11";#N/A,#N/A,FALSE,"Schedule 12";#N/A,#N/A,FALSE,"Schedule 13";#N/A,#N/A,FALSE,"Schedule 14";#N/A,#N/A,FALSE,"Schedule 15";#N/A,#N/A,FALSE,"Schedule 15a";#N/A,#N/A,FALSE,"Schedule 16";#N/A,#N/A,FALSE,"Schedule 16a";#N/A,#N/A,FALSE,"Schedule 17";#N/A,#N/A,FALSE,"Schedule 18";#N/A,#N/A,FALSE,"Schedule 19";#N/A,#N/A,FALSE,"Schedule 20";#N/A,#N/A,FALSE,"Schedule 21";#N/A,#N/A,FALSE,"Schedule 22";#N/A,#N/A,FALSE,"Schedule 23";#N/A,#N/A,FALSE,"Schedule 24 ";#N/A,#N/A,FALSE,"Schedule 25";#N/A,#N/A,FALSE,"Schedule 27";#N/A,#N/A,FALSE,"Schedule 26";#N/A,#N/A,FALSE,"Schedule 28";#N/A,#N/A,FALSE,"Schedule 30";#N/A,#N/A,FALSE,"Schedule 31";#N/A,#N/A,FALSE,"Schedule 32";#N/A,#N/A,FALSE,"Schedule 33";#N/A,#N/A,FALSE,"Schedule 34a";#N/A,#N/A,FALSE,"Schedule 34b";#N/A,#N/A,FALSE,"Schedule 34d";#N/A,#N/A,FALSE,"Schedule 34e";#N/A,#N/A,FALSE,"Schedule 34f";#N/A,#N/A,FALSE,"Schedule 35";#N/A,#N/A,FALSE,"Schedule 36";#N/A,#N/A,FALSE,"Schedule 37";#N/A,#N/A,FALSE,"Exchange Rates"}</definedName>
    <definedName name="wrn.conpack1." hidden="1">{#N/A,#N/A,FALSE,"Cover sheet";#N/A,#N/A,FALSE,"INDEX";#N/A,#N/A,FALSE,"Schedule 1";#N/A,#N/A,FALSE,"Schedule 2";#N/A,#N/A,FALSE,"Schedule 3";#N/A,#N/A,FALSE,"Schedule 4";#N/A,#N/A,FALSE,"Schedule 5";#N/A,#N/A,FALSE,"Schedule 6";#N/A,#N/A,FALSE,"Schedule 7";#N/A,#N/A,FALSE,"Schedule 8";#N/A,#N/A,FALSE,"Schedule 9";#N/A,#N/A,FALSE,"Schedule 10";#N/A,#N/A,FALSE,"Schedule 11";#N/A,#N/A,FALSE,"Schedule 12";#N/A,#N/A,FALSE,"Schedule 13";#N/A,#N/A,FALSE,"Schedule 14";#N/A,#N/A,FALSE,"Schedule 15";#N/A,#N/A,FALSE,"Schedule 15a";#N/A,#N/A,FALSE,"Schedule 16";#N/A,#N/A,FALSE,"Schedule 16a";#N/A,#N/A,FALSE,"Schedule 17";#N/A,#N/A,FALSE,"Schedule 18";#N/A,#N/A,FALSE,"Schedule 19";#N/A,#N/A,FALSE,"Schedule 20";#N/A,#N/A,FALSE,"Schedule 21";#N/A,#N/A,FALSE,"Schedule 22";#N/A,#N/A,FALSE,"Schedule 23";#N/A,#N/A,FALSE,"Schedule 24 ";#N/A,#N/A,FALSE,"Schedule 25";#N/A,#N/A,FALSE,"Schedule 27";#N/A,#N/A,FALSE,"Schedule 26";#N/A,#N/A,FALSE,"Schedule 28";#N/A,#N/A,FALSE,"Schedule 30";#N/A,#N/A,FALSE,"Schedule 31";#N/A,#N/A,FALSE,"Schedule 32";#N/A,#N/A,FALSE,"Schedule 33";#N/A,#N/A,FALSE,"Schedule 34a";#N/A,#N/A,FALSE,"Schedule 34b";#N/A,#N/A,FALSE,"Schedule 34d";#N/A,#N/A,FALSE,"Schedule 34e";#N/A,#N/A,FALSE,"Schedule 34f";#N/A,#N/A,FALSE,"Schedule 35";#N/A,#N/A,FALSE,"Schedule 36";#N/A,#N/A,FALSE,"Schedule 37";#N/A,#N/A,FALSE,"Exchange Rates"}</definedName>
    <definedName name="x">'[21]Attach 3 - BS Analysis'!$B$30:$I$70</definedName>
    <definedName name="xx">'[22]K2 TVA CA3'!#REF!</definedName>
    <definedName name="xxx">[22]Variables!$D$10</definedName>
    <definedName name="Zeitraum">[23]Stammdaten!$B$7</definedName>
    <definedName name="_xlnm.Print_Area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8" i="15" l="1"/>
  <c r="I9" i="15"/>
  <c r="I7" i="15"/>
  <c r="M16" i="15"/>
  <c r="I10" i="15"/>
  <c r="I11" i="15" l="1"/>
  <c r="I12" i="15" s="1"/>
  <c r="M13" i="15"/>
  <c r="M10" i="15"/>
  <c r="M6" i="15"/>
  <c r="I13" i="15"/>
  <c r="I14" i="15" l="1"/>
  <c r="I15" i="15" s="1"/>
  <c r="I16" i="15" s="1"/>
  <c r="I17" i="15" s="1"/>
  <c r="I18" i="15" s="1"/>
  <c r="F26" i="15"/>
  <c r="F25" i="15"/>
  <c r="F23" i="15"/>
  <c r="F22" i="15"/>
  <c r="F20" i="15"/>
  <c r="F19" i="15"/>
  <c r="F17" i="15"/>
  <c r="F16" i="15"/>
  <c r="F14" i="15"/>
  <c r="F13" i="15"/>
  <c r="F11" i="15"/>
  <c r="F10" i="15"/>
  <c r="F8" i="15"/>
  <c r="F7" i="15"/>
  <c r="F6" i="15"/>
  <c r="I19" i="15"/>
  <c r="I20" i="15" l="1"/>
  <c r="I21" i="15" s="1"/>
  <c r="I22" i="15" s="1"/>
  <c r="I23" i="15" s="1"/>
  <c r="I24" i="15" s="1"/>
  <c r="I25" i="15" s="1"/>
  <c r="I26" i="15" s="1"/>
  <c r="M14" i="15"/>
  <c r="M11" i="15"/>
  <c r="B4" i="15"/>
  <c r="D4" i="15" s="1"/>
  <c r="M25" i="15" l="1"/>
  <c r="M22" i="15"/>
  <c r="M19" i="15"/>
  <c r="O26" i="15"/>
  <c r="O23" i="15"/>
  <c r="O20" i="15"/>
  <c r="O14" i="15"/>
  <c r="N11" i="15"/>
  <c r="N7" i="15"/>
  <c r="N8" i="15" l="1"/>
  <c r="N2" i="15" s="1"/>
  <c r="O2" i="15"/>
  <c r="M17" i="15"/>
  <c r="M20" i="15"/>
  <c r="M23" i="15"/>
  <c r="M26" i="15"/>
  <c r="M7" i="15" l="1"/>
  <c r="M8" i="15" s="1"/>
</calcChain>
</file>

<file path=xl/sharedStrings.xml><?xml version="1.0" encoding="utf-8"?>
<sst xmlns="http://schemas.openxmlformats.org/spreadsheetml/2006/main" count="67" uniqueCount="22">
  <si>
    <t>Date</t>
  </si>
  <si>
    <t>Periode</t>
  </si>
  <si>
    <t>-</t>
  </si>
  <si>
    <t>FNP</t>
  </si>
  <si>
    <t>CAP</t>
  </si>
  <si>
    <t>FAE</t>
  </si>
  <si>
    <t>CCA</t>
  </si>
  <si>
    <t>Code journal</t>
  </si>
  <si>
    <t>Date de pièce</t>
  </si>
  <si>
    <t>N° compte</t>
  </si>
  <si>
    <t>N° section 1</t>
  </si>
  <si>
    <t>N° pièce</t>
  </si>
  <si>
    <t>Numéro facture</t>
  </si>
  <si>
    <t>Référence</t>
  </si>
  <si>
    <t>N° compte tiers</t>
  </si>
  <si>
    <t>Libellé écriture</t>
  </si>
  <si>
    <t>Montant débit</t>
  </si>
  <si>
    <t>Montant crédit</t>
  </si>
  <si>
    <t>Type d'écriture</t>
  </si>
  <si>
    <t>G</t>
  </si>
  <si>
    <t>SIT</t>
  </si>
  <si>
    <t>31/01/2021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</si>
</sst>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0"/>
    <numFmt numFmtId="165" formatCode="ddmmyy"/>
    <numFmt numFmtId="166" formatCode="0&quot; MOIS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/>
    <xf numFmtId="14" fontId="0" fillId="0" borderId="0" xfId="0" applyNumberFormat="1"/>
    <xf numFmtId="0" fontId="0" fillId="0" borderId="0" xfId="0" applyFill="1"/>
    <xf numFmtId="0" fontId="0" fillId="0" borderId="0" xfId="0" quotePrefix="1" applyFill="1"/>
    <xf numFmtId="0" fontId="0" fillId="3" borderId="0" xfId="0" applyFill="1"/>
    <xf numFmtId="43" fontId="0" fillId="2" borderId="0" xfId="1" applyFont="1" applyFill="1"/>
    <xf numFmtId="41" fontId="3" fillId="0" borderId="0" xfId="2" applyFont="1"/>
    <xf numFmtId="164" fontId="2" fillId="0" borderId="0" xfId="2" applyNumberFormat="1" applyFont="1"/>
    <xf numFmtId="17" fontId="4" fillId="0" borderId="0" xfId="0" quotePrefix="1" applyNumberFormat="1" applyFont="1"/>
    <xf numFmtId="0" fontId="6" fillId="4" borderId="1" xfId="3" applyFont="1" applyFill="1" applyBorder="1" applyAlignment="1">
      <alignment horizontal="center"/>
    </xf>
    <xf numFmtId="165" fontId="6" fillId="4" borderId="2" xfId="3" applyNumberFormat="1" applyFont="1" applyFill="1" applyBorder="1" applyAlignment="1">
      <alignment horizontal="center"/>
    </xf>
    <xf numFmtId="0" fontId="6" fillId="4" borderId="3" xfId="3" applyFont="1" applyFill="1" applyBorder="1" applyAlignment="1">
      <alignment horizontal="center"/>
    </xf>
    <xf numFmtId="0" fontId="6" fillId="4" borderId="4" xfId="3" applyFont="1" applyFill="1" applyBorder="1" applyAlignment="1">
      <alignment horizontal="center"/>
    </xf>
    <xf numFmtId="0" fontId="6" fillId="2" borderId="4" xfId="3" applyFont="1" applyFill="1" applyBorder="1" applyAlignment="1">
      <alignment horizontal="center"/>
    </xf>
    <xf numFmtId="14" fontId="6" fillId="4" borderId="4" xfId="3" applyNumberFormat="1" applyFont="1" applyFill="1" applyBorder="1" applyAlignment="1">
      <alignment horizontal="center"/>
    </xf>
    <xf numFmtId="2" fontId="6" fillId="4" borderId="5" xfId="3" applyNumberFormat="1" applyFont="1" applyFill="1" applyBorder="1" applyAlignment="1">
      <alignment horizontal="center"/>
    </xf>
    <xf numFmtId="0" fontId="5" fillId="0" borderId="6" xfId="5" applyBorder="1" applyAlignment="1">
      <alignment horizontal="center"/>
    </xf>
    <xf numFmtId="165" fontId="5" fillId="5" borderId="7" xfId="5" applyNumberFormat="1" applyFill="1" applyBorder="1" applyAlignment="1">
      <alignment horizontal="center"/>
    </xf>
    <xf numFmtId="0" fontId="5" fillId="0" borderId="8" xfId="3" applyBorder="1" applyAlignment="1">
      <alignment horizontal="center"/>
    </xf>
    <xf numFmtId="0" fontId="5" fillId="0" borderId="6" xfId="5" applyFill="1" applyBorder="1" applyAlignment="1">
      <alignment horizontal="center"/>
    </xf>
    <xf numFmtId="165" fontId="5" fillId="0" borderId="7" xfId="5" applyNumberFormat="1" applyFill="1" applyBorder="1" applyAlignment="1">
      <alignment horizontal="center"/>
    </xf>
    <xf numFmtId="43" fontId="0" fillId="0" borderId="0" xfId="1" applyFont="1" applyFill="1"/>
    <xf numFmtId="0" fontId="5" fillId="0" borderId="9" xfId="5" applyBorder="1" applyAlignment="1">
      <alignment horizontal="center"/>
    </xf>
    <xf numFmtId="0" fontId="0" fillId="0" borderId="0" xfId="0" applyFill="1" applyBorder="1"/>
    <xf numFmtId="0" fontId="5" fillId="0" borderId="0" xfId="5" applyFill="1" applyBorder="1" applyAlignment="1">
      <alignment horizontal="center"/>
    </xf>
    <xf numFmtId="165" fontId="5" fillId="0" borderId="0" xfId="5" applyNumberFormat="1" applyFill="1" applyBorder="1" applyAlignment="1">
      <alignment horizontal="center"/>
    </xf>
    <xf numFmtId="14" fontId="0" fillId="0" borderId="0" xfId="0" applyNumberFormat="1" applyFill="1" applyBorder="1"/>
    <xf numFmtId="43" fontId="0" fillId="0" borderId="0" xfId="0" applyNumberFormat="1"/>
    <xf numFmtId="14" fontId="0" fillId="2" borderId="0" xfId="0" quotePrefix="1" applyNumberFormat="1" applyFill="1" applyAlignment="1">
      <alignment horizontal="center" vertical="center"/>
    </xf>
    <xf numFmtId="166" fontId="7" fillId="0" borderId="0" xfId="0" quotePrefix="1" applyNumberFormat="1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quotePrefix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6">
    <cellStyle name="Milliers" xfId="1" builtinId="3"/>
    <cellStyle name="Milliers [0]" xfId="2" builtinId="6"/>
    <cellStyle name="Monétaire 2" xfId="4"/>
    <cellStyle name="Normal" xfId="0" builtinId="0"/>
    <cellStyle name="Normal 2" xfId="5"/>
    <cellStyle name="Normal_Check Ecritures 010109 - 311209 NEW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Update%20software%20France\COMPTABILITE\ANNEE%202010\Cl&#244;ture\2010\Reporting%20B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Update%20software%20France\COMPTABILITE\ANNEE%202010\Cl&#244;ture\2010\CLIENTS\Zlomrex%20International%20Finance%20SA\Dossier%20de%20travai1l%2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ffice\KNA1PAR\Dossier\CSK%20FOOD%20FRANCE%20-%20Dossier%20de%20cl&#244;ture%2020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Update%20software%20France\COMPTABILITE\ANNEE%202010\Cl&#244;ture\2010\Documents%20and%20Settings\AZI1PAR\Local%20Settings\Temporary%20Internet%20Files\Content.IE5\X0CN950T\02%20Reporting%20KXE%2012%2012%2008%20JP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6D9F5BD\01%20DA%20BILAN%20KALIBRA%20%20200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bteilung\Euro%20Core%20III\Reporting\Sonderreporting\RMC\2006-09-30\RMC%20Immobilien-Reporting_EuroCoreIII_2006-09-3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Office\KNA1PAR\Dossier\Dossier%20de%20cl&#244;ture%20Typ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elle%20von%20050206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ole%20annuel%20tva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te02\sage_data\Division\MAS\Main\General\CLIENTS\CSK\CSK%20FOOD%20FRANCE\COMPTABILITE\EXERCICE%202009\Cl&#244;ture\CSK%20FOOD%20FRANCE%20-%20Dossier%20de%20cl&#244;ture%202009%20v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_290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yfrparisfs002\entrepreneur\Partage\ibs\CLIENTS\LE%20PARC%20COMPANS\REPORT\Sauvegarde%20de%20report%2012%2099.xlk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KNA1PAR\LOCALS~1\Temp\XPgrpwise\Comptes%20annuels%20complet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C_29009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Update%20software%20France\COMPTABILITE\ANNEE%202010\Cl&#244;ture\2010\Update%20Software%2031122010-%20Dossier%20de%20cl&#244;ture%20201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Update%20software%20France\COMPTABILITE\ANNEE%202010\Cl&#244;ture\2010\Index%20Rachi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te02\sage_data\F&amp;A\CBHP%20UK\Dean%20Young\Transition\List%20of%20Buildings%20-%20DRAFT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ne\1a.On-going%20opportunity\Docksite%20-%20Lyon\Model\110525%20Docksite%20model.v13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Expertise%20et%20performance\EP%20r&#233;current%20expertise\AD%20LEAD\05%20DA%20et%20Bilans\01%20Bilan%202006\DA%20BILAN%20Ad%20Lead%20JPR%20le%2012-04-07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mp\grundbesitz-invest%2023.03.2005%20NEU\_Masterdatei%20grundbesitz-invest\2005-03-15%20Masterdatei%20grundbesitz-invest%20BAK21120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oste02\sage_data\GLBLRPTG\Frango\NOTES\rates%20&amp;%20instructions\9909\September%20Consol%20Pack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IENTS\Update%20software%20France\COMPTABILITE\ANNEE%202010\Cl&#244;ture\2010\Documents%20and%20Settings\kna1par\Local%20Settings\Temporary%20Internet%20Files\Content.IE5\RZ077BVZ\Dossier%20Reporting%20KXE%20311008%20JPR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bteilung\Euro%20Core%20III\Reporting\Sonderreporting\RMC\2006-12-31\RMC%20Immobilien-Reporting_EuroCoreIII_2006-12-3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"/>
      <sheetName val="Prise en main"/>
      <sheetName val="Plaquette"/>
      <sheetName val="P&amp;L"/>
      <sheetName val="P&amp;L Tiers"/>
      <sheetName val="P&amp;L Ana"/>
      <sheetName val="Tréso"/>
      <sheetName val="Sales"/>
      <sheetName val="General ledger"/>
      <sheetName val="PC"/>
      <sheetName val="PT"/>
      <sheetName val="Import"/>
    </sheetNames>
    <sheetDataSet>
      <sheetData sheetId="0">
        <row r="2">
          <cell r="F2" t="str">
            <v>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Variables"/>
      <sheetName val="Index"/>
      <sheetName val="Synthèse "/>
      <sheetName val="Fiche Récap"/>
      <sheetName val="A6 Balance N"/>
      <sheetName val="A6 Balance N-1"/>
      <sheetName val="Revue Analytique"/>
      <sheetName val="B1 FTS 1"/>
      <sheetName val="B2 FTS 2"/>
      <sheetName val="B3 Sal ou div"/>
      <sheetName val="PGT Capitaux propres"/>
      <sheetName val="E1  Emprunts"/>
      <sheetName val="Capitaux propres"/>
      <sheetName val="PGT Provisions pour R&amp;C"/>
      <sheetName val="Provisions  pour R&amp;C"/>
      <sheetName val="PGT Immobilisations"/>
      <sheetName val="Immobilisations Amortissements"/>
      <sheetName val="Immobilisations financières"/>
      <sheetName val="Participations"/>
      <sheetName val="Emprunts et dettes assimilées"/>
      <sheetName val="Stock et en cours"/>
      <sheetName val="PGT Fournisseurs"/>
      <sheetName val="Fournisseurs et Cptes rattachés"/>
      <sheetName val="FNP"/>
      <sheetName val="CCA"/>
      <sheetName val="AAR"/>
      <sheetName val="PGT Clients"/>
      <sheetName val="Clients et cptes rattachés"/>
      <sheetName val="I 2 Clients dtx"/>
      <sheetName val="PCA"/>
      <sheetName val="AAE"/>
      <sheetName val="FAE"/>
      <sheetName val="Debiteurs Crediteurs Divers"/>
      <sheetName val="Social"/>
      <sheetName val="Fiscal"/>
      <sheetName val="PGT Comptes courants "/>
      <sheetName val="Comptes courants"/>
      <sheetName val="Trésorerie"/>
      <sheetName val="Compte d'attente"/>
      <sheetName val="PCG"/>
      <sheetName val="PC N-1"/>
      <sheetName val="PC  N"/>
      <sheetName val="Import N"/>
      <sheetName val="Import N-1"/>
      <sheetName val="TCD global"/>
      <sheetName val="I6 Dettes &amp; créances en devises"/>
      <sheetName val="J1 charges sociales"/>
      <sheetName val="J2  Conges payes"/>
      <sheetName val="K2 TVA CA3"/>
      <sheetName val="K4 IS et compte 444"/>
      <sheetName val="K5 Resultat fiscal"/>
      <sheetName val="IS Liquidation 2007"/>
      <sheetName val="K6 Impôts et Taxes"/>
      <sheetName val="ORGANIC CSS"/>
      <sheetName val="M1 VMP"/>
      <sheetName val="M3 Caisse"/>
      <sheetName val="M4 virements internes"/>
      <sheetName val="A7 Avancement"/>
      <sheetName val="A5 Programme"/>
      <sheetName val="A4 Liasse notes budget"/>
      <sheetName val="A2 Infos pour AGO"/>
      <sheetName val="A3 Infos 2777"/>
    </sheetNames>
    <sheetDataSet>
      <sheetData sheetId="0" refreshError="1"/>
      <sheetData sheetId="1">
        <row r="5">
          <cell r="C5" t="str">
            <v>M&amp;G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/>
      <sheetData sheetId="51" refreshError="1"/>
      <sheetData sheetId="52" refreshError="1"/>
      <sheetData sheetId="53"/>
      <sheetData sheetId="54" refreshError="1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A6 Grand Livre N"/>
      <sheetName val="A6 Balance N"/>
      <sheetName val="Balance"/>
      <sheetName val="Actif"/>
      <sheetName val="Passif (avant répartition)"/>
      <sheetName val="General ledger"/>
      <sheetName val="Import N"/>
      <sheetName val="Import N GL"/>
      <sheetName val="Variables"/>
      <sheetName val="Front page"/>
      <sheetName val="Sommaire"/>
      <sheetName val="Fiche signalétique Société"/>
      <sheetName val="Commentaires"/>
      <sheetName val="Points en suspens"/>
      <sheetName val="Engagement contractuels"/>
      <sheetName val="PGT Capitaux propres"/>
      <sheetName val="FM Capitaux propres"/>
      <sheetName val="Détail Capitaux propres"/>
      <sheetName val="FT Capital Social"/>
      <sheetName val="PGT Provisions pour R&amp;C"/>
      <sheetName val="FM Provisions  pour R&amp;C"/>
      <sheetName val="Détail Provisions  pour R&amp;C"/>
      <sheetName val="PGT Immobilisations Corp et Inc"/>
      <sheetName val="FM Immos Amortissements"/>
      <sheetName val="Detail Immobilisations"/>
      <sheetName val="Detail Amortissements"/>
      <sheetName val="FT Immobilisations"/>
      <sheetName val="FT Amortissements"/>
      <sheetName val="PGT Immobilisations Financières"/>
      <sheetName val="FM Immos financières"/>
      <sheetName val="DETAIL Immos financières"/>
      <sheetName val="FT Depots Versés"/>
      <sheetName val="FT Participations"/>
      <sheetName val="FM Dettes rat à des partic"/>
      <sheetName val="DETAIL Dettes rat participat"/>
      <sheetName val="PGT Stocks et en cours"/>
      <sheetName val="FM Stock et en cours"/>
      <sheetName val="DETAIL Stock et en cours"/>
      <sheetName val="PGT Fournisseurs"/>
      <sheetName val="FM Fournisseurs et Cptes ratt"/>
      <sheetName val="DETAIL Fournis et Cptes ratta "/>
      <sheetName val="FT FFNP"/>
      <sheetName val="FT AAR"/>
      <sheetName val="FT CCA"/>
      <sheetName val="PGT Clients"/>
      <sheetName val="FM Clients et cptes rattachés"/>
      <sheetName val="DETAIL Clients et cptes rattac"/>
      <sheetName val="FT FAE"/>
      <sheetName val="FT PCA"/>
      <sheetName val="DETAIL Deb Cred Divers"/>
      <sheetName val="PGT Personnel"/>
      <sheetName val="FM Personnel &amp; Comptes ratt"/>
      <sheetName val="DETAIL Personnel &amp; Comptes rat"/>
      <sheetName val="FM Sécurité et organismes soc"/>
      <sheetName val="DETAIL Sécurité et organismes"/>
      <sheetName val="FT Personnels et comptes ratt"/>
      <sheetName val="FT Provisions Conges Payes"/>
      <sheetName val="FT Provisions Primes"/>
      <sheetName val="FT Charges de Personnel"/>
      <sheetName val="FT Taxes Assisses sur les sal"/>
      <sheetName val="FT Charges de Sécurité Sociale"/>
      <sheetName val="FT SS &amp; Organismes Sociaux"/>
      <sheetName val="PGT Etat"/>
      <sheetName val="FM Taxes"/>
      <sheetName val="DETAIL Taxes"/>
      <sheetName val="FM Comptes TVA"/>
      <sheetName val="DETAIL Comptes TVA"/>
      <sheetName val="FT Résultat Fiscal"/>
      <sheetName val="FT Autres Passifs"/>
      <sheetName val="PGT Comptes courants "/>
      <sheetName val="FM Comptes courants"/>
      <sheetName val="DETAIL Comptes Courants"/>
      <sheetName val="FT Compte courant"/>
      <sheetName val="PGT Trésorerie"/>
      <sheetName val="FM Trésorerie"/>
      <sheetName val="DETAIL Trésorerie"/>
      <sheetName val="FT Placements"/>
      <sheetName val="FM Emprunts et dettes assim"/>
      <sheetName val="DETAIL Emprunts et dettes assim"/>
      <sheetName val="FT Dépots de garantie reçus"/>
      <sheetName val="FT Emprunt"/>
      <sheetName val="FM Debiteurs Crediteurs Divers"/>
      <sheetName val="PGT Comptes de Régularisation"/>
      <sheetName val="FM Comptes de régularisation"/>
      <sheetName val="DETAIL Comptes de régularisatio"/>
      <sheetName val="PGT Comptes d'attente"/>
      <sheetName val="FM Compte d'attente"/>
      <sheetName val="DETAIL Compte d'attente"/>
      <sheetName val="Revue Analytique"/>
      <sheetName val="Résultat Financier"/>
      <sheetName val="Résultat Exceptionnel"/>
      <sheetName val="Produits &amp; Cpts Rattachés"/>
      <sheetName val="Charges Sociales"/>
      <sheetName val="Charges Fiscales"/>
      <sheetName val="Dotations aux Amortiss &amp; Prov"/>
      <sheetName val="A6 Balance N-1"/>
      <sheetName val="PCG"/>
      <sheetName val="PC N-1"/>
      <sheetName val="PC  N"/>
      <sheetName val="Import N-1"/>
      <sheetName val="TCD global"/>
      <sheetName val="A6 Balance N sans RAN"/>
      <sheetName val="TCD global GL"/>
    </sheetNames>
    <sheetDataSet>
      <sheetData sheetId="0">
        <row r="1">
          <cell r="A1" t="str">
            <v>☻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Comptes</v>
          </cell>
        </row>
      </sheetData>
      <sheetData sheetId="8">
        <row r="1">
          <cell r="A1" t="str">
            <v>Comptes</v>
          </cell>
        </row>
      </sheetData>
      <sheetData sheetId="9">
        <row r="7">
          <cell r="C7" t="str">
            <v>TMF PÔLE</v>
          </cell>
        </row>
        <row r="8">
          <cell r="C8" t="str">
            <v>52, Rue de La Victoire</v>
          </cell>
        </row>
        <row r="10">
          <cell r="C10" t="str">
            <v>01.45.03.60.36</v>
          </cell>
        </row>
        <row r="11">
          <cell r="C11" t="str">
            <v>01.45.03.59.99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>
        <row r="10">
          <cell r="A10" t="str">
            <v>Comptes</v>
          </cell>
        </row>
      </sheetData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>
        <row r="1">
          <cell r="A1" t="str">
            <v>Rubrique</v>
          </cell>
        </row>
      </sheetData>
      <sheetData sheetId="98"/>
      <sheetData sheetId="99"/>
      <sheetData sheetId="100">
        <row r="1">
          <cell r="A1" t="str">
            <v>Comptes</v>
          </cell>
        </row>
      </sheetData>
      <sheetData sheetId="101"/>
      <sheetData sheetId="102"/>
      <sheetData sheetId="10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ess"/>
      <sheetName val="Prise en main"/>
      <sheetName val="Plaquette"/>
      <sheetName val="P&amp;L"/>
      <sheetName val="P&amp;L Tiers"/>
      <sheetName val="P&amp;L Ana"/>
      <sheetName val="Tréso"/>
      <sheetName val="Activité"/>
      <sheetName val="PCG"/>
      <sheetName val="PC"/>
      <sheetName val="PT"/>
      <sheetName val="Import"/>
      <sheetName val="Versions"/>
    </sheetNames>
    <sheetDataSet>
      <sheetData sheetId="0" refreshError="1">
        <row r="1">
          <cell r="F1" t="str">
            <v>01</v>
          </cell>
        </row>
        <row r="2">
          <cell r="F2" t="str">
            <v>08</v>
          </cell>
        </row>
        <row r="16">
          <cell r="L16">
            <v>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Index"/>
      <sheetName val="A1 Synthèse"/>
      <sheetName val="A2 Liasse notes budget"/>
      <sheetName val="A3 Programme"/>
      <sheetName val="B1 FTS 1"/>
      <sheetName val="B2 FTS 2"/>
      <sheetName val="B3 Sal ou div"/>
      <sheetName val="C1  Capitaux propres"/>
      <sheetName val="D1 - Provisions"/>
      <sheetName val="E1  Emprunts"/>
      <sheetName val="F1  Immobilisations"/>
      <sheetName val="F2 Participations"/>
      <sheetName val="F 3 Prov s Immos"/>
      <sheetName val="F2  Crédit bail"/>
      <sheetName val="G1 Stocks et en-cours"/>
      <sheetName val="H1  Fournisseurs  "/>
      <sheetName val="H2 408 FNP"/>
      <sheetName val="H3 486 - CCA"/>
      <sheetName val="H4 409 Frs Avoirs AR"/>
      <sheetName val="I 1 Clients"/>
      <sheetName val="I 2 Clients dtx"/>
      <sheetName val="I 3  Factures a etablir"/>
      <sheetName val="I4 487 PCA"/>
      <sheetName val="I5 Clts avoirs à émettre"/>
      <sheetName val="I6 Dettes &amp; créances en devises"/>
      <sheetName val="J1 charges sociales"/>
      <sheetName val="J2  Conges payes"/>
      <sheetName val="J3 TNS et IR"/>
      <sheetName val="J4 TNS exercices décallés"/>
      <sheetName val="K1 TVA bases"/>
      <sheetName val="K2 TVA CA3"/>
      <sheetName val="K4 IS et compte 444"/>
      <sheetName val="K5 Resultat fiscal"/>
      <sheetName val="IS Liquidation 2006"/>
      <sheetName val="K6 Impôts et Taxes"/>
      <sheetName val="ORGANIC CSS"/>
      <sheetName val="L1 Comptes courants"/>
      <sheetName val="L2 Comptes de tiers"/>
      <sheetName val="L3  Compte d'attente"/>
      <sheetName val="M1 VMP"/>
      <sheetName val="M2 Banques"/>
      <sheetName val="M3 Caisse"/>
      <sheetName val="M4 virements internes"/>
      <sheetName val="MODELE A COP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mmdaten"/>
      <sheetName val="Zahlungen"/>
      <sheetName val="Performance"/>
      <sheetName val="Ausschüttungen"/>
      <sheetName val="Währungen_F"/>
      <sheetName val="Liegenschaften"/>
      <sheetName val="Objektgesellschaften"/>
      <sheetName val="Währungen_B"/>
      <sheetName val="Liegenschaften Objektges."/>
      <sheetName val="Finanzierungsstruktur_B"/>
      <sheetName val="Bestandsveränderungen"/>
      <sheetName val="Objektvolumina"/>
      <sheetName val="Mietertragsstruktur"/>
      <sheetName val="Mietvertragslaufzeiten"/>
      <sheetName val="Mieterbranchen"/>
      <sheetName val="Kasse_Wertpapiere"/>
      <sheetName val="Renten"/>
      <sheetName val="Credit"/>
      <sheetName val="Aktien"/>
      <sheetName val="Forderungen"/>
      <sheetName val="Verbindlichkeiten"/>
      <sheetName val="Finanzierungsstruktur_F"/>
      <sheetName val="Rückstellungen"/>
      <sheetName val="Kontrolle"/>
      <sheetName val="Plausibilität"/>
      <sheetName val="Erläuterung"/>
      <sheetName val="Rent assumptions"/>
      <sheetName val="Deal assumptions"/>
      <sheetName val="Corporate projections"/>
      <sheetName val="P &amp; L"/>
      <sheetName val="Debt"/>
      <sheetName val="S &amp; U"/>
      <sheetName val="Profit Analysis"/>
      <sheetName val="Distributions"/>
    </sheetNames>
    <sheetDataSet>
      <sheetData sheetId="0" refreshError="1">
        <row r="5">
          <cell r="B5" t="str">
            <v>EUR</v>
          </cell>
        </row>
        <row r="7">
          <cell r="B7">
            <v>38990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Variables"/>
      <sheetName val="Index"/>
      <sheetName val="Sommaire"/>
      <sheetName val="Fiche Récap"/>
      <sheetName val="Check List"/>
      <sheetName val="B1 FTS 1"/>
      <sheetName val="B2 FTS 2"/>
      <sheetName val="B3 Sal ou div"/>
      <sheetName val="PGT Capitaux propres"/>
      <sheetName val="E1  Emprunts"/>
      <sheetName val="Capitaux propres"/>
      <sheetName val="PGT Provisions pour R&amp;C"/>
      <sheetName val="Provisions  pour R&amp;C"/>
      <sheetName val="PGT Immobilisations Corp et Inc"/>
      <sheetName val="Immobilisations Amortissements"/>
      <sheetName val="PGT Immobilisations Financières"/>
      <sheetName val="Immobilisations financières"/>
      <sheetName val="Participations"/>
      <sheetName val="Dettes rat à des participations"/>
      <sheetName val="PGT Stocks et en cours"/>
      <sheetName val="Stock et en cours"/>
      <sheetName val="PGT Fournisseurs"/>
      <sheetName val="Fournisseurs et Cptes rattachés"/>
      <sheetName val="FNP"/>
      <sheetName val="CCA"/>
      <sheetName val="AAR"/>
      <sheetName val="PGT Clients"/>
      <sheetName val="Clients et cptes rattachés"/>
      <sheetName val="PCA"/>
      <sheetName val="AAE"/>
      <sheetName val="FAE"/>
      <sheetName val="Debiteurs Crediteurs Divers"/>
      <sheetName val="Personnel &amp; Comptes rattachés"/>
      <sheetName val="Sécurité et organismes sociaux"/>
      <sheetName val="Taxes"/>
      <sheetName val="Comptes TVA"/>
      <sheetName val="PGT Comptes courants "/>
      <sheetName val="Comptes courants"/>
      <sheetName val="PGT Trésorerie"/>
      <sheetName val="Trésorerie"/>
      <sheetName val="Emprunts et dettes assimilées"/>
      <sheetName val="PGT Comptes de Régularisation"/>
      <sheetName val="Comptes de régularisation"/>
      <sheetName val="PGT Comptes d'attente"/>
      <sheetName val="Compte d'attente"/>
      <sheetName val="Revue Analytique"/>
      <sheetName val="Résultat Financier"/>
      <sheetName val="Résultat Exceptionnel"/>
      <sheetName val="Produits &amp; Cpts Rattachés"/>
      <sheetName val="Charges Sociales"/>
      <sheetName val="Charges Fiscales"/>
      <sheetName val="Dotations aux Amortiss &amp; Prov"/>
      <sheetName val="A6 Balance N"/>
      <sheetName val="A6 Balance N-1"/>
      <sheetName val="PCG"/>
      <sheetName val="PC N-1"/>
      <sheetName val="PC  N"/>
      <sheetName val="Import N"/>
      <sheetName val="Import N-1"/>
      <sheetName val="TCD global"/>
      <sheetName val="I6 Dettes &amp; créances en devises"/>
      <sheetName val="J1 charges sociales"/>
      <sheetName val="K2 TVA CA3"/>
      <sheetName val="K4 IS et compte 444"/>
      <sheetName val="K5 Resultat fiscal"/>
      <sheetName val="IS Liquidation 2007"/>
      <sheetName val="K6 Impôts et Taxes"/>
      <sheetName val="ORGANIC CSS"/>
      <sheetName val="M1 VMP"/>
      <sheetName val="M3 Caisse"/>
      <sheetName val="M4 virements internes"/>
      <sheetName val="A7 Avancement"/>
      <sheetName val="A5 Programme"/>
      <sheetName val="A4 Liasse notes budget"/>
      <sheetName val="A2 Infos pour AGO"/>
      <sheetName val="A1 Synthèse"/>
      <sheetName val="A3 Infos 2777"/>
      <sheetName val="I 2 Clients dtx"/>
      <sheetName val="J2  Conges payes"/>
    </sheetNames>
    <sheetDataSet>
      <sheetData sheetId="0" refreshError="1"/>
      <sheetData sheetId="1" refreshError="1">
        <row r="5">
          <cell r="C5" t="str">
            <v>PILLAR CORBEIL</v>
          </cell>
        </row>
        <row r="16">
          <cell r="C16" t="str">
            <v>Bilan 31.12.2009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ingabe"/>
      <sheetName val="1.Seite"/>
      <sheetName val="Sachwert"/>
      <sheetName val="aktueller EW"/>
      <sheetName val="Ertragswert"/>
      <sheetName val="Verkehrswert"/>
      <sheetName val="Verhältniszahlen"/>
      <sheetName val="Mietaufstellung"/>
      <sheetName val="Vorjahr"/>
      <sheetName val="Sonderwert"/>
      <sheetName val="#ReBase#"/>
      <sheetName val="Datenzulieferung"/>
      <sheetName val="Bewertung Währung (aktuell)"/>
    </sheetNames>
    <sheetDataSet>
      <sheetData sheetId="0" refreshError="1"/>
      <sheetData sheetId="1" refreshError="1"/>
      <sheetData sheetId="2" refreshError="1">
        <row r="11">
          <cell r="G11">
            <v>60</v>
          </cell>
        </row>
      </sheetData>
      <sheetData sheetId="3" refreshError="1"/>
      <sheetData sheetId="4" refreshError="1">
        <row r="8">
          <cell r="J8">
            <v>0</v>
          </cell>
        </row>
        <row r="27">
          <cell r="J27">
            <v>5579</v>
          </cell>
        </row>
        <row r="34">
          <cell r="J34">
            <v>8368</v>
          </cell>
        </row>
      </sheetData>
      <sheetData sheetId="5" refreshError="1"/>
      <sheetData sheetId="6" refreshError="1">
        <row r="5">
          <cell r="D5">
            <v>13.53</v>
          </cell>
        </row>
      </sheetData>
      <sheetData sheetId="7" refreshError="1">
        <row r="9">
          <cell r="M9">
            <v>1830</v>
          </cell>
        </row>
        <row r="11">
          <cell r="M11">
            <v>433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 annuel tva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Menu"/>
      <sheetName val="Variables"/>
      <sheetName val="Front page"/>
      <sheetName val="Sommaire"/>
      <sheetName val="Fiche signalétique Société"/>
      <sheetName val="Commentaires"/>
      <sheetName val="Points en suspens"/>
      <sheetName val="Engagement contractuels"/>
      <sheetName val="Evolution Mensuelle"/>
      <sheetName val="Final BG Cross Ref as @ 311209"/>
      <sheetName val="PGT Capitaux propres"/>
      <sheetName val="FM Capitaux propres"/>
      <sheetName val="Détail Capitaux propres"/>
      <sheetName val="FT Capital Social"/>
      <sheetName val="PGT Provisions pour R&amp;C"/>
      <sheetName val="FM Provisions  pour R&amp;C"/>
      <sheetName val="Détail Provisions  pour R&amp;C"/>
      <sheetName val="PGT Immobilisations Corp et Inc"/>
      <sheetName val="FM Immos Amortissements"/>
      <sheetName val="Detail Immobilisations"/>
      <sheetName val="Detail Amortissements"/>
      <sheetName val="FT Immobilisations"/>
      <sheetName val="FT Amortissements"/>
      <sheetName val="PGT Immobilisations Financières"/>
      <sheetName val="FM Immos financières"/>
      <sheetName val="DETAIL Immos financières"/>
      <sheetName val="FT Depots Versés"/>
      <sheetName val="FT Participations"/>
      <sheetName val="FM Dettes rat à des partic"/>
      <sheetName val="DETAIL Dettes rat participat"/>
      <sheetName val="PGT Stocks et en cours"/>
      <sheetName val="FM Stock et en cours"/>
      <sheetName val="DETAIL Stock et en cours"/>
      <sheetName val="PGT Fournisseurs"/>
      <sheetName val="FM Fournisseurs et Cptes ratt"/>
      <sheetName val="DETAIL Fournis et Cptes ratta "/>
      <sheetName val="FT FFNP"/>
      <sheetName val="FT AAR"/>
      <sheetName val="FT CCA"/>
      <sheetName val="PGT Clients"/>
      <sheetName val="FM Clients et cptes rattachés"/>
      <sheetName val="DETAIL Clients et cptes rattac"/>
      <sheetName val="FT FAE"/>
      <sheetName val="FT PCA"/>
      <sheetName val="PGT Personnel"/>
      <sheetName val="FM Personnel &amp; Comptes ratt"/>
      <sheetName val="DETAIL Personnel &amp; Comptes rat"/>
      <sheetName val="FT Personnels et comptes ratt"/>
      <sheetName val="FT Provisions Conges Payes"/>
      <sheetName val="FT Provisions Primes"/>
      <sheetName val="FT Charges de Personnel"/>
      <sheetName val="FM Sécurité et organismes soc"/>
      <sheetName val="DETAIL Sécurité et organismes"/>
      <sheetName val="FT Taxes Assisses sur les sal"/>
      <sheetName val="FT Charges de Sécurité Sociale"/>
      <sheetName val="FT SS &amp; Organismes Sociaux"/>
      <sheetName val="PGT Etat"/>
      <sheetName val="FM Taxes"/>
      <sheetName val="DETAIL Taxes"/>
      <sheetName val="FT Résultat Fiscal"/>
      <sheetName val="FT Autres Passifs"/>
      <sheetName val="FM Comptes TVA"/>
      <sheetName val="DETAIL Comptes TVA"/>
      <sheetName val="PGT Comptes courants "/>
      <sheetName val="FM Comptes courants"/>
      <sheetName val="DETAIL Comptes Courants"/>
      <sheetName val="FT Compte courant"/>
      <sheetName val="PGT Trésorerie"/>
      <sheetName val="FM Trésorerie"/>
      <sheetName val="DETAIL Trésorerie"/>
      <sheetName val="FT Placements"/>
      <sheetName val="FM Emprunts et dettes assim"/>
      <sheetName val="DETAIL Emprunts et dettes assim"/>
      <sheetName val="FT Dépots de garantie reçus"/>
      <sheetName val="FT Emprunt"/>
      <sheetName val="FM Debiteurs Crediteurs Divers"/>
      <sheetName val="DETAIL Deb Cred Divers"/>
      <sheetName val="PGT Comptes de Régularisation"/>
      <sheetName val="FM Comptes de régularisation"/>
      <sheetName val="DETAIL Comptes de régularisatio"/>
      <sheetName val="PGT Comptes d'attente"/>
      <sheetName val="FM Compte d'attente"/>
      <sheetName val="DETAIL Compte d'attente"/>
      <sheetName val="Revue Analytique"/>
      <sheetName val="Produits &amp; Cpts Rattachés"/>
      <sheetName val="Charges Sociales"/>
      <sheetName val="Charges Fiscales"/>
      <sheetName val="Dotations aux Amortiss &amp; Prov"/>
      <sheetName val="Résultat Financier"/>
      <sheetName val="Résultat Exceptionnel"/>
      <sheetName val="Actif"/>
      <sheetName val="Assets "/>
      <sheetName val="Passif (avant répartition)"/>
      <sheetName val="Liabilities"/>
      <sheetName val="Compte de Résultat"/>
      <sheetName val="Income Statement "/>
      <sheetName val="Trial Balance"/>
      <sheetName val="Trial Balance N-1"/>
      <sheetName val="A6 Grand Livre N"/>
      <sheetName val="Import N GL"/>
      <sheetName val="A6 Balance N"/>
      <sheetName val="Import N"/>
      <sheetName val="A6 Balance N-1"/>
      <sheetName val="PCG"/>
      <sheetName val="PC N-1"/>
      <sheetName val="PC  N"/>
      <sheetName val="Import N-1"/>
      <sheetName val="TCD global"/>
      <sheetName val="A6 Balance N sans RAN"/>
      <sheetName val="TCD global GL"/>
    </sheetNames>
    <sheetDataSet>
      <sheetData sheetId="0"/>
      <sheetData sheetId="1"/>
      <sheetData sheetId="2">
        <row r="5">
          <cell r="C5" t="str">
            <v>CSK FOOD ENRICHMENT France SARL</v>
          </cell>
        </row>
        <row r="18">
          <cell r="C18">
            <v>40178</v>
          </cell>
        </row>
        <row r="20">
          <cell r="C20" t="str">
            <v>KNA1PAR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"/>
    </sheetNames>
    <sheetDataSet>
      <sheetData sheetId="0" refreshError="1">
        <row r="4">
          <cell r="H4" t="str">
            <v>Clôture au 31/12/96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c"/>
      <sheetName val="Brecomp"/>
      <sheetName val="Data"/>
      <sheetName val="Macro1"/>
      <sheetName val="hdata"/>
      <sheetName val="sbs"/>
      <sheetName val="Tabelle1"/>
      <sheetName val="Tabelle2"/>
      <sheetName val="Tabelle3"/>
      <sheetName val="INPUTS"/>
      <sheetName val="Control Download"/>
      <sheetName val="Forex"/>
      <sheetName val="CapCom"/>
      <sheetName val="COA"/>
      <sheetName val="Detail"/>
      <sheetName val="Balanza"/>
      <sheetName val="Sauvegarde de report 12 99"/>
      <sheetName val="Assumptions"/>
      <sheetName val="Composite Total Tab 1"/>
      <sheetName val="Capa"/>
      <sheetName val="ISGroup"/>
      <sheetName val="Call-Team"/>
      <sheetName val="Comments"/>
      <sheetName val="Company"/>
      <sheetName val="IT only"/>
      <sheetName val="Primary Detail"/>
      <sheetName val="Control_Download"/>
      <sheetName val="Sauvegarde_de_report_12_99"/>
      <sheetName val="Composite_Total_Tab_1"/>
      <sheetName val="Schedule A - REIT III"/>
      <sheetName val="guideline"/>
      <sheetName val="X. LINK"/>
      <sheetName val="Claimed-Unclaimed"/>
      <sheetName val="P3"/>
      <sheetName val="Summary"/>
      <sheetName val="Bal Dolares"/>
      <sheetName val="DealInfo"/>
      <sheetName val="CF"/>
      <sheetName val="Cash Flow"/>
      <sheetName val="Hurdle Calc"/>
      <sheetName val="PL CE"/>
      <sheetName val="PL FR"/>
      <sheetName val="Sheet1"/>
      <sheetName val="RW"/>
      <sheetName val="PL UK"/>
      <sheetName val="Menu"/>
      <sheetName val="S90"/>
      <sheetName val="Q20"/>
      <sheetName val="S70"/>
      <sheetName val="S50"/>
      <sheetName val="M20"/>
      <sheetName val="INPUT"/>
      <sheetName val="Actual_QTD"/>
      <sheetName val="Equity1"/>
      <sheetName val="Sample MF Calcs for Prospects"/>
      <sheetName val="Controls"/>
      <sheetName val="CAP"/>
      <sheetName val="GL Links"/>
      <sheetName val="TRIAL US GAAP"/>
      <sheetName val="ROIC"/>
      <sheetName val="AccDil (old)"/>
      <sheetName val="Consolidated DCF (new)"/>
      <sheetName val="Divisional Buildup"/>
      <sheetName val="Precedents"/>
      <sheetName val="Tax Basis"/>
      <sheetName val="Comps"/>
      <sheetName val="Consolidated DCF (old)"/>
      <sheetName val="Financials"/>
      <sheetName val="AVP"/>
      <sheetName val="LBO"/>
      <sheetName val="Register.com"/>
      <sheetName val="IS-BU"/>
      <sheetName val="Info"/>
      <sheetName val="Input Section"/>
      <sheetName val="item"/>
      <sheetName val="cost center"/>
      <sheetName val="PBC TableofContents"/>
      <sheetName val="varWB"/>
      <sheetName val="COLUNADO CONTINENTAL"/>
      <sheetName val="COLUNADO COPA"/>
      <sheetName val="COLUNADO REGENTE"/>
      <sheetName val="CONT0108"/>
      <sheetName val="CONT0208"/>
      <sheetName val="基本データ"/>
    </sheetNames>
    <sheetDataSet>
      <sheetData sheetId="0" refreshError="1">
        <row r="1">
          <cell r="A1" t="str">
            <v>Numéro comptes</v>
          </cell>
          <cell r="B1" t="str">
            <v>Intitulé</v>
          </cell>
          <cell r="C1" t="str">
            <v>1Q</v>
          </cell>
          <cell r="D1" t="str">
            <v>2Q</v>
          </cell>
          <cell r="E1" t="str">
            <v>3Q</v>
          </cell>
          <cell r="F1" t="str">
            <v>4Q</v>
          </cell>
          <cell r="G1" t="str">
            <v>YTD</v>
          </cell>
        </row>
        <row r="2">
          <cell r="A2">
            <v>10110001</v>
          </cell>
          <cell r="B2" t="str">
            <v>Capital souscrit non appelé</v>
          </cell>
          <cell r="C2">
            <v>-10000</v>
          </cell>
          <cell r="D2">
            <v>10000</v>
          </cell>
          <cell r="E2">
            <v>10000</v>
          </cell>
          <cell r="G2">
            <v>-50000</v>
          </cell>
        </row>
        <row r="3">
          <cell r="A3">
            <v>10120001</v>
          </cell>
          <cell r="B3" t="str">
            <v>Capital souscrit appelé non versé</v>
          </cell>
          <cell r="C3">
            <v>-50000</v>
          </cell>
          <cell r="D3">
            <v>50000</v>
          </cell>
        </row>
        <row r="4">
          <cell r="A4">
            <v>10130001</v>
          </cell>
          <cell r="B4" t="str">
            <v>Capital souscrit appelé versé</v>
          </cell>
          <cell r="C4">
            <v>-10000</v>
          </cell>
          <cell r="D4">
            <v>-10000</v>
          </cell>
          <cell r="E4">
            <v>-10000</v>
          </cell>
          <cell r="F4">
            <v>0</v>
          </cell>
          <cell r="G4">
            <v>-10000</v>
          </cell>
        </row>
        <row r="5">
          <cell r="A5">
            <v>10900001</v>
          </cell>
          <cell r="B5" t="str">
            <v>Actionnaires, CSNA</v>
          </cell>
          <cell r="C5">
            <v>10000</v>
          </cell>
          <cell r="D5">
            <v>-10000</v>
          </cell>
        </row>
        <row r="6">
          <cell r="A6">
            <v>16811001</v>
          </cell>
          <cell r="B6" t="str">
            <v>Emprunt Subordonné</v>
          </cell>
          <cell r="C6">
            <v>-6080000</v>
          </cell>
          <cell r="D6">
            <v>-6080000</v>
          </cell>
          <cell r="E6">
            <v>0</v>
          </cell>
          <cell r="F6">
            <v>0</v>
          </cell>
          <cell r="G6">
            <v>-6080000</v>
          </cell>
        </row>
        <row r="7">
          <cell r="A7">
            <v>16881001</v>
          </cell>
          <cell r="B7" t="str">
            <v>ICNE-Empr.subordoné</v>
          </cell>
          <cell r="C7">
            <v>-19906.849999999999</v>
          </cell>
          <cell r="D7">
            <v>-19906.849999999999</v>
          </cell>
          <cell r="E7">
            <v>-92610.41</v>
          </cell>
          <cell r="F7">
            <v>0</v>
          </cell>
          <cell r="G7">
            <v>-112517.26</v>
          </cell>
        </row>
        <row r="8">
          <cell r="A8">
            <v>16882001</v>
          </cell>
          <cell r="B8" t="str">
            <v>ICNE-Empr.Paribas TA</v>
          </cell>
        </row>
        <row r="9">
          <cell r="A9">
            <v>16883001</v>
          </cell>
          <cell r="B9" t="str">
            <v>ICNE-Empr.Paribas TB</v>
          </cell>
          <cell r="D9">
            <v>-9999</v>
          </cell>
          <cell r="E9">
            <v>9999</v>
          </cell>
        </row>
        <row r="10">
          <cell r="A10">
            <v>1</v>
          </cell>
          <cell r="B10" t="str">
            <v>**** Capitaux propres ****</v>
          </cell>
          <cell r="F10">
            <v>-1049.22</v>
          </cell>
          <cell r="G10">
            <v>-1049.22</v>
          </cell>
        </row>
        <row r="11">
          <cell r="A11">
            <v>21100001</v>
          </cell>
          <cell r="B11" t="str">
            <v>Entrepôt Le Parc</v>
          </cell>
          <cell r="C11">
            <v>12000000</v>
          </cell>
          <cell r="D11">
            <v>12000000</v>
          </cell>
          <cell r="E11">
            <v>0</v>
          </cell>
          <cell r="F11">
            <v>0</v>
          </cell>
          <cell r="G11">
            <v>12000000</v>
          </cell>
        </row>
        <row r="12">
          <cell r="A12">
            <v>21300001</v>
          </cell>
          <cell r="B12" t="str">
            <v>Construction Le Parc</v>
          </cell>
        </row>
        <row r="13">
          <cell r="A13">
            <v>23130001</v>
          </cell>
          <cell r="B13" t="str">
            <v>Construction en cours</v>
          </cell>
          <cell r="C13">
            <v>2760000</v>
          </cell>
          <cell r="D13">
            <v>2760000</v>
          </cell>
          <cell r="E13">
            <v>11286687.5</v>
          </cell>
          <cell r="F13">
            <v>0</v>
          </cell>
          <cell r="G13">
            <v>14046687.5</v>
          </cell>
        </row>
        <row r="14">
          <cell r="A14">
            <v>27511001</v>
          </cell>
          <cell r="B14" t="str">
            <v>Dépôt de garantie</v>
          </cell>
        </row>
        <row r="15">
          <cell r="A15">
            <v>40100001</v>
          </cell>
          <cell r="B15" t="str">
            <v>Fournisseurs</v>
          </cell>
          <cell r="C15">
            <v>26992.6</v>
          </cell>
          <cell r="D15">
            <v>26992.6</v>
          </cell>
          <cell r="E15">
            <v>-93768.82</v>
          </cell>
          <cell r="F15">
            <v>0</v>
          </cell>
          <cell r="G15">
            <v>-66776.22</v>
          </cell>
        </row>
        <row r="16">
          <cell r="A16">
            <v>40400001</v>
          </cell>
          <cell r="B16" t="str">
            <v>Fournisseurs d'immobilisations</v>
          </cell>
        </row>
        <row r="17">
          <cell r="A17">
            <v>40810001</v>
          </cell>
          <cell r="B17" t="str">
            <v>Fournisseurs, FNP</v>
          </cell>
          <cell r="C17">
            <v>-3722807.52</v>
          </cell>
          <cell r="D17">
            <v>-3722807.52</v>
          </cell>
          <cell r="E17">
            <v>3454397.14</v>
          </cell>
          <cell r="F17">
            <v>0</v>
          </cell>
          <cell r="G17">
            <v>-268410.38</v>
          </cell>
        </row>
        <row r="18">
          <cell r="A18">
            <v>40840001</v>
          </cell>
          <cell r="B18" t="str">
            <v>Fourn.d'immo, FNP</v>
          </cell>
          <cell r="C18">
            <v>-17800560</v>
          </cell>
          <cell r="D18">
            <v>-17800560</v>
          </cell>
          <cell r="E18">
            <v>-13314240</v>
          </cell>
          <cell r="F18">
            <v>0</v>
          </cell>
          <cell r="G18">
            <v>-31114800</v>
          </cell>
        </row>
        <row r="19">
          <cell r="A19">
            <v>40900001</v>
          </cell>
          <cell r="B19" t="str">
            <v>Fourn-avances et acomptes</v>
          </cell>
          <cell r="C19">
            <v>2337141</v>
          </cell>
          <cell r="D19">
            <v>2337141</v>
          </cell>
          <cell r="E19">
            <v>-591586.93000000005</v>
          </cell>
          <cell r="F19">
            <v>0</v>
          </cell>
          <cell r="G19">
            <v>1745554.07</v>
          </cell>
        </row>
        <row r="20">
          <cell r="A20">
            <v>44551001</v>
          </cell>
          <cell r="B20" t="str">
            <v>TVA à décaisser</v>
          </cell>
        </row>
        <row r="21">
          <cell r="A21">
            <v>44562001</v>
          </cell>
          <cell r="B21" t="str">
            <v>TVA déd.s/ immo</v>
          </cell>
          <cell r="C21">
            <v>3040560</v>
          </cell>
          <cell r="D21">
            <v>3040560</v>
          </cell>
          <cell r="E21">
            <v>2274240</v>
          </cell>
          <cell r="F21">
            <v>0</v>
          </cell>
          <cell r="G21">
            <v>5314800</v>
          </cell>
        </row>
        <row r="22">
          <cell r="A22">
            <v>44566001</v>
          </cell>
          <cell r="B22" t="str">
            <v>TVA déd s/ ABS</v>
          </cell>
          <cell r="C22">
            <v>18144.48</v>
          </cell>
          <cell r="D22">
            <v>18144.48</v>
          </cell>
          <cell r="E22">
            <v>-6738.26</v>
          </cell>
          <cell r="F22">
            <v>0</v>
          </cell>
          <cell r="G22">
            <v>11406.22</v>
          </cell>
        </row>
        <row r="23">
          <cell r="A23">
            <v>44566251</v>
          </cell>
          <cell r="B23" t="str">
            <v>TVA déd.Art.259B</v>
          </cell>
          <cell r="E23">
            <v>795.96</v>
          </cell>
          <cell r="F23">
            <v>795.96</v>
          </cell>
          <cell r="G23">
            <v>1591.92</v>
          </cell>
        </row>
        <row r="24">
          <cell r="A24">
            <v>44567001</v>
          </cell>
          <cell r="B24" t="str">
            <v>Crédit de TVA</v>
          </cell>
          <cell r="C24">
            <v>234602</v>
          </cell>
          <cell r="D24">
            <v>234602</v>
          </cell>
          <cell r="E24">
            <v>234602</v>
          </cell>
          <cell r="F24">
            <v>0</v>
          </cell>
          <cell r="G24">
            <v>234602</v>
          </cell>
        </row>
        <row r="25">
          <cell r="A25">
            <v>44571001</v>
          </cell>
          <cell r="B25" t="str">
            <v>TVA collectée</v>
          </cell>
          <cell r="F25">
            <v>2219.04</v>
          </cell>
          <cell r="G25">
            <v>2219.04</v>
          </cell>
        </row>
        <row r="26">
          <cell r="A26">
            <v>44571251</v>
          </cell>
          <cell r="B26" t="str">
            <v>TVA coll.Art.259B</v>
          </cell>
          <cell r="D26">
            <v>-34.42</v>
          </cell>
          <cell r="G26">
            <v>-34.42</v>
          </cell>
        </row>
        <row r="27">
          <cell r="A27">
            <v>44580001</v>
          </cell>
          <cell r="B27" t="str">
            <v>TVA s/ factures non parvenues</v>
          </cell>
          <cell r="C27">
            <v>45847.88</v>
          </cell>
          <cell r="D27">
            <v>45847.88</v>
          </cell>
          <cell r="E27">
            <v>45847.88</v>
          </cell>
          <cell r="F27">
            <v>0</v>
          </cell>
          <cell r="G27">
            <v>45847.88</v>
          </cell>
        </row>
        <row r="28">
          <cell r="A28">
            <v>44583001</v>
          </cell>
          <cell r="B28" t="str">
            <v>Rembt TVA demandé</v>
          </cell>
        </row>
        <row r="29">
          <cell r="A29">
            <v>44586001</v>
          </cell>
          <cell r="B29" t="str">
            <v>TVA sur FNP</v>
          </cell>
          <cell r="C29">
            <v>150143.1</v>
          </cell>
          <cell r="D29">
            <v>150143.1</v>
          </cell>
          <cell r="E29">
            <v>-150143.1</v>
          </cell>
        </row>
        <row r="30">
          <cell r="A30">
            <v>44800001</v>
          </cell>
          <cell r="B30" t="str">
            <v>Etat, charges à payer et P à Recev.</v>
          </cell>
        </row>
        <row r="31">
          <cell r="A31">
            <v>45510001</v>
          </cell>
          <cell r="B31" t="str">
            <v>C/C Bre Francilienne Compans</v>
          </cell>
        </row>
        <row r="32">
          <cell r="A32">
            <v>45511001</v>
          </cell>
          <cell r="B32" t="str">
            <v>C/C Malvern</v>
          </cell>
        </row>
        <row r="33">
          <cell r="A33">
            <v>45581001</v>
          </cell>
          <cell r="B33" t="str">
            <v>Intérêts courus c/c Bre Compans</v>
          </cell>
        </row>
        <row r="34">
          <cell r="A34">
            <v>45581101</v>
          </cell>
          <cell r="B34" t="str">
            <v>Intérêts courus c/c Malvern</v>
          </cell>
        </row>
        <row r="35">
          <cell r="A35">
            <v>45620001</v>
          </cell>
          <cell r="B35" t="str">
            <v>Actionnaires capital appelé non ver</v>
          </cell>
        </row>
        <row r="36">
          <cell r="A36">
            <v>47100001</v>
          </cell>
          <cell r="B36" t="str">
            <v>Compte d'attente</v>
          </cell>
        </row>
        <row r="37">
          <cell r="A37">
            <v>48120001</v>
          </cell>
          <cell r="B37" t="str">
            <v>CAR- frais acqui immo</v>
          </cell>
        </row>
        <row r="38">
          <cell r="A38">
            <v>48160001</v>
          </cell>
          <cell r="B38" t="str">
            <v>CAR- frais emissions emprunt</v>
          </cell>
          <cell r="C38">
            <v>555380</v>
          </cell>
          <cell r="D38">
            <v>555380</v>
          </cell>
          <cell r="E38">
            <v>0</v>
          </cell>
          <cell r="F38">
            <v>0</v>
          </cell>
          <cell r="G38">
            <v>555380</v>
          </cell>
        </row>
        <row r="39">
          <cell r="A39">
            <v>48600001</v>
          </cell>
          <cell r="B39" t="str">
            <v>Charges constatées d'avance</v>
          </cell>
          <cell r="C39">
            <v>130824.21</v>
          </cell>
          <cell r="D39">
            <v>130824.21</v>
          </cell>
          <cell r="E39">
            <v>-40316.21</v>
          </cell>
          <cell r="F39">
            <v>0</v>
          </cell>
          <cell r="G39">
            <v>90508</v>
          </cell>
        </row>
        <row r="40">
          <cell r="A40">
            <v>48700001</v>
          </cell>
          <cell r="B40" t="str">
            <v>Produits constatés d'avance</v>
          </cell>
        </row>
        <row r="41">
          <cell r="A41">
            <v>4</v>
          </cell>
          <cell r="B41" t="str">
            <v>**** Tiers ****</v>
          </cell>
        </row>
        <row r="42">
          <cell r="A42">
            <v>51201001</v>
          </cell>
          <cell r="B42" t="str">
            <v>Bq Paribas #7226P</v>
          </cell>
          <cell r="C42">
            <v>3620510.24</v>
          </cell>
          <cell r="D42">
            <v>3620510.24</v>
          </cell>
          <cell r="E42">
            <v>-1391445.23</v>
          </cell>
          <cell r="F42">
            <v>0</v>
          </cell>
          <cell r="G42">
            <v>2229065.0099999998</v>
          </cell>
        </row>
        <row r="43">
          <cell r="A43">
            <v>51202001</v>
          </cell>
          <cell r="B43" t="str">
            <v>Bq Paribas #7236S</v>
          </cell>
          <cell r="C43">
            <v>-434.16</v>
          </cell>
          <cell r="D43">
            <v>-434.16</v>
          </cell>
          <cell r="E43">
            <v>434.16</v>
          </cell>
        </row>
        <row r="44">
          <cell r="A44">
            <v>51203001</v>
          </cell>
          <cell r="B44" t="str">
            <v>Bq Paribas #7237X</v>
          </cell>
          <cell r="C44">
            <v>-434.16</v>
          </cell>
          <cell r="D44">
            <v>-434.16</v>
          </cell>
          <cell r="E44">
            <v>434.16</v>
          </cell>
        </row>
        <row r="45">
          <cell r="A45">
            <v>5</v>
          </cell>
          <cell r="B45" t="str">
            <v>**** Trésorerie ****</v>
          </cell>
        </row>
        <row r="46">
          <cell r="A46">
            <v>60500001</v>
          </cell>
          <cell r="B46" t="str">
            <v>Achat matériel, équipt, travaux</v>
          </cell>
          <cell r="C46">
            <v>8425</v>
          </cell>
          <cell r="D46">
            <v>8425</v>
          </cell>
          <cell r="E46">
            <v>8425</v>
          </cell>
          <cell r="F46">
            <v>0</v>
          </cell>
          <cell r="G46">
            <v>8425</v>
          </cell>
        </row>
        <row r="47">
          <cell r="A47">
            <v>60640001</v>
          </cell>
          <cell r="B47" t="str">
            <v>Fournitures administratives</v>
          </cell>
        </row>
        <row r="48">
          <cell r="A48">
            <v>61320001</v>
          </cell>
          <cell r="B48" t="str">
            <v>Domiciliation</v>
          </cell>
          <cell r="C48">
            <v>956</v>
          </cell>
          <cell r="D48">
            <v>956</v>
          </cell>
          <cell r="E48">
            <v>956</v>
          </cell>
          <cell r="F48">
            <v>0</v>
          </cell>
          <cell r="G48">
            <v>956</v>
          </cell>
        </row>
        <row r="49">
          <cell r="A49">
            <v>61600001</v>
          </cell>
          <cell r="B49" t="str">
            <v>Assurances</v>
          </cell>
          <cell r="C49">
            <v>13085.05</v>
          </cell>
          <cell r="D49">
            <v>13085.05</v>
          </cell>
          <cell r="E49">
            <v>8435.5499999999993</v>
          </cell>
          <cell r="F49">
            <v>0</v>
          </cell>
          <cell r="G49">
            <v>21520.6</v>
          </cell>
        </row>
        <row r="50">
          <cell r="A50">
            <v>62210001</v>
          </cell>
          <cell r="B50" t="str">
            <v>Hono-projet financement</v>
          </cell>
          <cell r="C50">
            <v>600000</v>
          </cell>
          <cell r="D50">
            <v>600000</v>
          </cell>
          <cell r="E50">
            <v>-600000</v>
          </cell>
        </row>
        <row r="51">
          <cell r="A51">
            <v>62211001</v>
          </cell>
          <cell r="B51" t="str">
            <v>Hono Financmnt Freshfield</v>
          </cell>
          <cell r="C51">
            <v>137224.54999999999</v>
          </cell>
          <cell r="D51">
            <v>137224.54999999999</v>
          </cell>
          <cell r="E51">
            <v>137224.54999999999</v>
          </cell>
          <cell r="F51">
            <v>0</v>
          </cell>
          <cell r="G51">
            <v>137224.54999999999</v>
          </cell>
        </row>
        <row r="52">
          <cell r="A52">
            <v>62212001</v>
          </cell>
          <cell r="B52" t="str">
            <v>Hono financmnt Depardieu</v>
          </cell>
          <cell r="C52">
            <v>185000</v>
          </cell>
          <cell r="D52">
            <v>185000</v>
          </cell>
          <cell r="E52">
            <v>185000</v>
          </cell>
          <cell r="F52">
            <v>0</v>
          </cell>
          <cell r="G52">
            <v>185000</v>
          </cell>
        </row>
        <row r="53">
          <cell r="A53">
            <v>62213001</v>
          </cell>
          <cell r="B53" t="str">
            <v>Hono financmnt JF EY</v>
          </cell>
          <cell r="C53">
            <v>156000</v>
          </cell>
          <cell r="D53">
            <v>156000</v>
          </cell>
          <cell r="E53">
            <v>156000</v>
          </cell>
          <cell r="F53">
            <v>0</v>
          </cell>
          <cell r="G53">
            <v>156000</v>
          </cell>
        </row>
        <row r="54">
          <cell r="A54">
            <v>6221</v>
          </cell>
          <cell r="B54" t="str">
            <v>Hono juridique projet</v>
          </cell>
        </row>
        <row r="55">
          <cell r="A55">
            <v>62221001</v>
          </cell>
          <cell r="B55" t="str">
            <v>Hono etude  DYSOR</v>
          </cell>
          <cell r="C55">
            <v>159687.5</v>
          </cell>
          <cell r="D55">
            <v>159687.5</v>
          </cell>
          <cell r="E55">
            <v>159687.5</v>
          </cell>
          <cell r="F55">
            <v>0</v>
          </cell>
          <cell r="G55">
            <v>159687.5</v>
          </cell>
        </row>
        <row r="56">
          <cell r="A56">
            <v>62222001</v>
          </cell>
          <cell r="B56" t="str">
            <v>Hono etude CET</v>
          </cell>
          <cell r="C56">
            <v>87000</v>
          </cell>
          <cell r="D56">
            <v>87000</v>
          </cell>
          <cell r="E56">
            <v>0</v>
          </cell>
          <cell r="F56">
            <v>0</v>
          </cell>
          <cell r="G56">
            <v>87000</v>
          </cell>
        </row>
        <row r="57">
          <cell r="A57">
            <v>62223001</v>
          </cell>
          <cell r="B57" t="str">
            <v>Hono etude Optima</v>
          </cell>
        </row>
        <row r="58">
          <cell r="A58">
            <v>6222</v>
          </cell>
          <cell r="B58" t="str">
            <v>Hono etude projet</v>
          </cell>
        </row>
        <row r="59">
          <cell r="A59">
            <v>62231001</v>
          </cell>
          <cell r="B59" t="str">
            <v>Courant JF EY</v>
          </cell>
        </row>
        <row r="60">
          <cell r="A60">
            <v>62232001</v>
          </cell>
          <cell r="B60" t="str">
            <v>Courant JF Depardieu</v>
          </cell>
        </row>
        <row r="61">
          <cell r="A61">
            <v>6223</v>
          </cell>
          <cell r="B61" t="str">
            <v>Hono juridique courant</v>
          </cell>
        </row>
        <row r="62">
          <cell r="A62">
            <v>62240001</v>
          </cell>
          <cell r="B62" t="str">
            <v>Hono comptables IBS</v>
          </cell>
          <cell r="C62">
            <v>15000</v>
          </cell>
          <cell r="D62">
            <v>15000</v>
          </cell>
          <cell r="E62">
            <v>15000</v>
          </cell>
          <cell r="F62">
            <v>0</v>
          </cell>
          <cell r="G62">
            <v>30000</v>
          </cell>
        </row>
        <row r="63">
          <cell r="A63">
            <v>62250001</v>
          </cell>
          <cell r="B63" t="str">
            <v>Hono. notaire</v>
          </cell>
          <cell r="C63">
            <v>2236323</v>
          </cell>
          <cell r="D63">
            <v>2236323</v>
          </cell>
          <cell r="E63">
            <v>-1712259.51</v>
          </cell>
          <cell r="F63">
            <v>0</v>
          </cell>
          <cell r="G63">
            <v>524063.49</v>
          </cell>
        </row>
        <row r="64">
          <cell r="A64">
            <v>62251001</v>
          </cell>
          <cell r="B64" t="str">
            <v>Hono formalités+débours</v>
          </cell>
          <cell r="C64">
            <v>4939.1000000000004</v>
          </cell>
          <cell r="D64">
            <v>4939.1000000000004</v>
          </cell>
          <cell r="E64">
            <v>4939.1000000000004</v>
          </cell>
          <cell r="F64">
            <v>0</v>
          </cell>
          <cell r="G64">
            <v>4939.1000000000004</v>
          </cell>
        </row>
        <row r="65">
          <cell r="A65">
            <v>62260001</v>
          </cell>
          <cell r="B65" t="str">
            <v>Hono Maître Oudot</v>
          </cell>
        </row>
        <row r="66">
          <cell r="A66">
            <v>62270001</v>
          </cell>
          <cell r="B66" t="str">
            <v>Hono Jones Lang-agent immob</v>
          </cell>
        </row>
        <row r="67">
          <cell r="A67">
            <v>62360001</v>
          </cell>
          <cell r="B67" t="str">
            <v>Publicité, relations publiques</v>
          </cell>
          <cell r="C67">
            <v>59500</v>
          </cell>
          <cell r="D67">
            <v>59500</v>
          </cell>
          <cell r="E67">
            <v>59500</v>
          </cell>
          <cell r="F67">
            <v>0</v>
          </cell>
          <cell r="G67">
            <v>59500</v>
          </cell>
        </row>
        <row r="68">
          <cell r="A68">
            <v>62400001</v>
          </cell>
          <cell r="B68" t="str">
            <v>Frais de transport</v>
          </cell>
        </row>
        <row r="69">
          <cell r="A69">
            <v>62780001</v>
          </cell>
          <cell r="B69" t="str">
            <v>Autres frais bancaires</v>
          </cell>
          <cell r="C69">
            <v>1080</v>
          </cell>
          <cell r="D69">
            <v>1080</v>
          </cell>
          <cell r="E69">
            <v>-434.16</v>
          </cell>
          <cell r="F69">
            <v>0</v>
          </cell>
          <cell r="G69">
            <v>645.84</v>
          </cell>
        </row>
        <row r="70">
          <cell r="A70">
            <v>62781001</v>
          </cell>
          <cell r="B70" t="str">
            <v>Frais crédit Documentaire</v>
          </cell>
          <cell r="C70">
            <v>5083.34</v>
          </cell>
          <cell r="D70">
            <v>5083.34</v>
          </cell>
          <cell r="E70">
            <v>-5083.34</v>
          </cell>
        </row>
        <row r="71">
          <cell r="A71">
            <v>62782001</v>
          </cell>
          <cell r="B71" t="str">
            <v>Commission sur garantie-TA+TB</v>
          </cell>
          <cell r="C71">
            <v>109275.6</v>
          </cell>
          <cell r="D71">
            <v>109275.6</v>
          </cell>
          <cell r="E71">
            <v>109275.6</v>
          </cell>
          <cell r="F71">
            <v>0</v>
          </cell>
          <cell r="G71">
            <v>109275.6</v>
          </cell>
        </row>
        <row r="72">
          <cell r="A72">
            <v>62785001</v>
          </cell>
          <cell r="B72" t="str">
            <v>Commission d'attente-TA</v>
          </cell>
          <cell r="C72">
            <v>16968.82</v>
          </cell>
          <cell r="D72">
            <v>16968.82</v>
          </cell>
          <cell r="E72">
            <v>-3797.48</v>
          </cell>
          <cell r="F72">
            <v>0</v>
          </cell>
          <cell r="G72">
            <v>13171.34</v>
          </cell>
        </row>
        <row r="73">
          <cell r="A73">
            <v>62786001</v>
          </cell>
          <cell r="B73" t="str">
            <v>Commission Négoc.Emprunt Paribas</v>
          </cell>
          <cell r="C73">
            <v>555380</v>
          </cell>
          <cell r="D73">
            <v>555380</v>
          </cell>
          <cell r="E73">
            <v>0</v>
          </cell>
          <cell r="F73">
            <v>0</v>
          </cell>
          <cell r="G73">
            <v>555380</v>
          </cell>
        </row>
        <row r="74">
          <cell r="A74">
            <v>63540001</v>
          </cell>
          <cell r="B74" t="str">
            <v>Droits d'enregistrement</v>
          </cell>
          <cell r="C74">
            <v>12945</v>
          </cell>
          <cell r="D74">
            <v>12945</v>
          </cell>
          <cell r="E74">
            <v>12945</v>
          </cell>
          <cell r="F74">
            <v>0</v>
          </cell>
          <cell r="G74">
            <v>12945</v>
          </cell>
        </row>
        <row r="75">
          <cell r="A75">
            <v>65800001</v>
          </cell>
          <cell r="B75" t="str">
            <v>Charges diverses de gestion courant</v>
          </cell>
          <cell r="C75">
            <v>0.65</v>
          </cell>
          <cell r="D75">
            <v>0.65</v>
          </cell>
          <cell r="E75">
            <v>0.65</v>
          </cell>
          <cell r="F75">
            <v>0</v>
          </cell>
          <cell r="G75">
            <v>0.65</v>
          </cell>
        </row>
        <row r="76">
          <cell r="A76">
            <v>66110001</v>
          </cell>
          <cell r="B76" t="str">
            <v>Intérêts-Emprunt subordonné</v>
          </cell>
          <cell r="C76">
            <v>19906.849999999999</v>
          </cell>
          <cell r="D76">
            <v>19906.849999999999</v>
          </cell>
          <cell r="E76">
            <v>92610.41</v>
          </cell>
          <cell r="F76">
            <v>0</v>
          </cell>
          <cell r="G76">
            <v>112517.26</v>
          </cell>
        </row>
        <row r="77">
          <cell r="A77">
            <v>66120001</v>
          </cell>
          <cell r="B77" t="str">
            <v>Intérêts-Emprunt Paribas TA</v>
          </cell>
        </row>
        <row r="78">
          <cell r="A78">
            <v>66130001</v>
          </cell>
          <cell r="B78" t="str">
            <v>Intérêts-Emprunt Paribas TB</v>
          </cell>
        </row>
        <row r="79">
          <cell r="A79">
            <v>66150001</v>
          </cell>
          <cell r="B79" t="str">
            <v xml:space="preserve">Agios </v>
          </cell>
          <cell r="C79">
            <v>2469.06</v>
          </cell>
          <cell r="D79">
            <v>2469.06</v>
          </cell>
          <cell r="E79">
            <v>2469.06</v>
          </cell>
          <cell r="F79">
            <v>0</v>
          </cell>
          <cell r="G79">
            <v>2469.06</v>
          </cell>
        </row>
        <row r="80">
          <cell r="A80">
            <v>66810001</v>
          </cell>
          <cell r="B80" t="str">
            <v xml:space="preserve">Intérêts s/SWAP </v>
          </cell>
        </row>
        <row r="81">
          <cell r="A81">
            <v>68120001</v>
          </cell>
          <cell r="B81" t="str">
            <v>Dotation charges à répartir</v>
          </cell>
        </row>
        <row r="82">
          <cell r="A82">
            <v>72200001</v>
          </cell>
          <cell r="B82" t="str">
            <v>Production immobilisée DYSOR</v>
          </cell>
          <cell r="C82">
            <v>-159687.5</v>
          </cell>
          <cell r="D82">
            <v>-159687.5</v>
          </cell>
          <cell r="E82">
            <v>-159687.5</v>
          </cell>
          <cell r="F82">
            <v>0</v>
          </cell>
          <cell r="G82">
            <v>-159687.5</v>
          </cell>
        </row>
        <row r="83">
          <cell r="A83">
            <v>72210001</v>
          </cell>
          <cell r="B83" t="str">
            <v>Production immobilisée CET</v>
          </cell>
          <cell r="C83">
            <v>-87000</v>
          </cell>
          <cell r="D83">
            <v>-87000</v>
          </cell>
          <cell r="E83">
            <v>-87000</v>
          </cell>
          <cell r="F83">
            <v>0</v>
          </cell>
          <cell r="G83">
            <v>-87000</v>
          </cell>
        </row>
        <row r="84">
          <cell r="A84">
            <v>75800001</v>
          </cell>
          <cell r="B84" t="str">
            <v>Produits divers de gestion courante</v>
          </cell>
          <cell r="C84">
            <v>-0.31</v>
          </cell>
          <cell r="D84">
            <v>-0.31</v>
          </cell>
          <cell r="E84">
            <v>-0.31</v>
          </cell>
          <cell r="F84">
            <v>0</v>
          </cell>
          <cell r="G84">
            <v>-0.31</v>
          </cell>
        </row>
        <row r="85">
          <cell r="A85">
            <v>79100001</v>
          </cell>
          <cell r="B85" t="str">
            <v>Transfert de charges</v>
          </cell>
        </row>
        <row r="86">
          <cell r="A86">
            <v>79101001</v>
          </cell>
          <cell r="B86" t="str">
            <v>Transfert charges acquisition</v>
          </cell>
        </row>
        <row r="87">
          <cell r="A87">
            <v>79102001</v>
          </cell>
          <cell r="B87" t="str">
            <v>transfert de charges financement</v>
          </cell>
          <cell r="C87">
            <v>-555380</v>
          </cell>
          <cell r="D87">
            <v>-555380</v>
          </cell>
          <cell r="E87">
            <v>0</v>
          </cell>
          <cell r="F87">
            <v>0</v>
          </cell>
          <cell r="G87">
            <v>-555380</v>
          </cell>
        </row>
      </sheetData>
      <sheetData sheetId="1" refreshError="1">
        <row r="1">
          <cell r="A1" t="str">
            <v>Numéro comptes</v>
          </cell>
          <cell r="B1" t="str">
            <v>Intitulé</v>
          </cell>
          <cell r="C1" t="str">
            <v>1Q</v>
          </cell>
          <cell r="D1" t="str">
            <v>2Q</v>
          </cell>
          <cell r="E1" t="str">
            <v>3Q</v>
          </cell>
          <cell r="F1" t="str">
            <v>4Q</v>
          </cell>
          <cell r="G1" t="str">
            <v>YTD</v>
          </cell>
        </row>
        <row r="2">
          <cell r="A2">
            <v>10100000</v>
          </cell>
          <cell r="B2" t="str">
            <v>Capital Social</v>
          </cell>
          <cell r="C2">
            <v>-50000</v>
          </cell>
          <cell r="D2">
            <v>-50000</v>
          </cell>
          <cell r="E2">
            <v>0</v>
          </cell>
          <cell r="F2">
            <v>0</v>
          </cell>
          <cell r="G2">
            <v>-50000</v>
          </cell>
        </row>
        <row r="3">
          <cell r="A3">
            <v>10120000</v>
          </cell>
          <cell r="B3" t="str">
            <v>Capital souscrit-appelé non versé</v>
          </cell>
          <cell r="C3">
            <v>-50000</v>
          </cell>
          <cell r="D3">
            <v>50000</v>
          </cell>
        </row>
        <row r="4">
          <cell r="A4">
            <v>10130000</v>
          </cell>
          <cell r="B4" t="str">
            <v>Capital souscrit-appelé,versé</v>
          </cell>
          <cell r="E4">
            <v>-10000</v>
          </cell>
          <cell r="G4">
            <v>-10000</v>
          </cell>
        </row>
        <row r="5">
          <cell r="A5">
            <v>10900000</v>
          </cell>
          <cell r="B5" t="str">
            <v>Actionnaires, CSNA</v>
          </cell>
          <cell r="C5">
            <v>10000</v>
          </cell>
          <cell r="D5">
            <v>-10000</v>
          </cell>
        </row>
        <row r="6">
          <cell r="A6">
            <v>26100000</v>
          </cell>
          <cell r="B6" t="str">
            <v>Titres de participation-Le Parc</v>
          </cell>
          <cell r="C6">
            <v>9999</v>
          </cell>
          <cell r="D6">
            <v>9999</v>
          </cell>
          <cell r="E6">
            <v>0</v>
          </cell>
          <cell r="F6">
            <v>0</v>
          </cell>
          <cell r="G6">
            <v>9999</v>
          </cell>
        </row>
        <row r="7">
          <cell r="A7">
            <v>26900000</v>
          </cell>
          <cell r="B7" t="str">
            <v>Verst à effectuer s/TP non libérés</v>
          </cell>
          <cell r="D7">
            <v>-19906.849999999999</v>
          </cell>
          <cell r="E7">
            <v>-92610.41</v>
          </cell>
          <cell r="G7">
            <v>-112517.26</v>
          </cell>
        </row>
        <row r="8">
          <cell r="A8">
            <v>27511000</v>
          </cell>
          <cell r="B8" t="str">
            <v>Dépôt de garantie</v>
          </cell>
        </row>
        <row r="9">
          <cell r="A9">
            <v>27900000</v>
          </cell>
          <cell r="B9" t="str">
            <v>Verst à effectuer s/titres immo</v>
          </cell>
          <cell r="C9">
            <v>-9999</v>
          </cell>
          <cell r="D9">
            <v>-9999</v>
          </cell>
          <cell r="E9">
            <v>9999</v>
          </cell>
        </row>
        <row r="10">
          <cell r="A10">
            <v>40110000</v>
          </cell>
          <cell r="B10" t="str">
            <v>Fournisseurs</v>
          </cell>
          <cell r="C10">
            <v>-1049.22</v>
          </cell>
          <cell r="D10">
            <v>-1049.22</v>
          </cell>
          <cell r="E10">
            <v>0</v>
          </cell>
          <cell r="F10">
            <v>-1049.22</v>
          </cell>
          <cell r="G10">
            <v>-1049.22</v>
          </cell>
        </row>
        <row r="11">
          <cell r="A11">
            <v>40800000</v>
          </cell>
          <cell r="B11" t="str">
            <v>Fournisseurs, FNP</v>
          </cell>
          <cell r="C11">
            <v>-10000</v>
          </cell>
          <cell r="D11">
            <v>-10000</v>
          </cell>
          <cell r="E11">
            <v>-10000</v>
          </cell>
          <cell r="F11">
            <v>0</v>
          </cell>
          <cell r="G11">
            <v>-10000</v>
          </cell>
        </row>
        <row r="12">
          <cell r="A12">
            <v>45510000</v>
          </cell>
          <cell r="B12" t="str">
            <v>C/C SCI Le Parc</v>
          </cell>
        </row>
        <row r="13">
          <cell r="A13">
            <v>45520000</v>
          </cell>
          <cell r="B13" t="str">
            <v>C/C Blackstone</v>
          </cell>
          <cell r="C13">
            <v>-9999</v>
          </cell>
          <cell r="D13">
            <v>-9999</v>
          </cell>
          <cell r="E13">
            <v>-9999</v>
          </cell>
          <cell r="F13">
            <v>0</v>
          </cell>
          <cell r="G13">
            <v>-9999</v>
          </cell>
        </row>
        <row r="14">
          <cell r="A14">
            <v>45530000</v>
          </cell>
          <cell r="B14" t="str">
            <v>C/C Malvern</v>
          </cell>
        </row>
        <row r="15">
          <cell r="A15">
            <v>45620000</v>
          </cell>
          <cell r="B15" t="str">
            <v>Action capital appelé non versé</v>
          </cell>
          <cell r="C15">
            <v>50000</v>
          </cell>
          <cell r="D15">
            <v>-50000</v>
          </cell>
          <cell r="E15">
            <v>-93768.82</v>
          </cell>
          <cell r="G15">
            <v>-66776.22</v>
          </cell>
        </row>
        <row r="16">
          <cell r="A16">
            <v>47100000</v>
          </cell>
          <cell r="B16" t="str">
            <v>Compte d'attente</v>
          </cell>
        </row>
        <row r="17">
          <cell r="A17">
            <v>48600000</v>
          </cell>
          <cell r="B17" t="str">
            <v>Charges constatées d'avance</v>
          </cell>
          <cell r="C17">
            <v>784</v>
          </cell>
          <cell r="D17">
            <v>784</v>
          </cell>
          <cell r="E17">
            <v>0</v>
          </cell>
          <cell r="F17">
            <v>784</v>
          </cell>
          <cell r="G17">
            <v>784</v>
          </cell>
        </row>
        <row r="18">
          <cell r="A18">
            <v>51201000</v>
          </cell>
          <cell r="B18" t="str">
            <v xml:space="preserve">Paribas #7228W </v>
          </cell>
          <cell r="C18">
            <v>-434.16</v>
          </cell>
          <cell r="D18">
            <v>45408.4</v>
          </cell>
          <cell r="E18">
            <v>-434.16</v>
          </cell>
          <cell r="F18">
            <v>45408.4</v>
          </cell>
          <cell r="G18">
            <v>44974.239999999998</v>
          </cell>
        </row>
        <row r="19">
          <cell r="A19">
            <v>51202000</v>
          </cell>
          <cell r="B19" t="str">
            <v>Natexis</v>
          </cell>
          <cell r="C19">
            <v>50034.42</v>
          </cell>
          <cell r="D19">
            <v>50034.42</v>
          </cell>
          <cell r="E19">
            <v>-361.8</v>
          </cell>
          <cell r="F19">
            <v>-49472.62</v>
          </cell>
          <cell r="G19">
            <v>200</v>
          </cell>
        </row>
        <row r="20">
          <cell r="A20">
            <v>58000000</v>
          </cell>
          <cell r="B20" t="str">
            <v>Virement interne</v>
          </cell>
        </row>
        <row r="21">
          <cell r="A21">
            <v>61320000</v>
          </cell>
          <cell r="B21" t="str">
            <v>Domiciliation</v>
          </cell>
          <cell r="C21">
            <v>1314.44</v>
          </cell>
          <cell r="D21">
            <v>1314.44</v>
          </cell>
          <cell r="E21">
            <v>0</v>
          </cell>
          <cell r="F21">
            <v>1314.44</v>
          </cell>
          <cell r="G21">
            <v>1314.44</v>
          </cell>
        </row>
        <row r="22">
          <cell r="A22">
            <v>62210000</v>
          </cell>
          <cell r="B22" t="str">
            <v>Honoraires comptables</v>
          </cell>
          <cell r="C22">
            <v>10000</v>
          </cell>
          <cell r="D22">
            <v>10000</v>
          </cell>
          <cell r="E22">
            <v>10000</v>
          </cell>
          <cell r="F22">
            <v>0</v>
          </cell>
          <cell r="G22">
            <v>10000</v>
          </cell>
        </row>
        <row r="23">
          <cell r="A23">
            <v>62700000</v>
          </cell>
          <cell r="B23" t="str">
            <v>Frais Bancaire</v>
          </cell>
          <cell r="C23">
            <v>795.96</v>
          </cell>
          <cell r="D23">
            <v>795.96</v>
          </cell>
          <cell r="E23">
            <v>795.96</v>
          </cell>
          <cell r="F23">
            <v>795.96</v>
          </cell>
          <cell r="G23">
            <v>1591.92</v>
          </cell>
        </row>
        <row r="24">
          <cell r="A24">
            <v>65800000</v>
          </cell>
          <cell r="B24" t="str">
            <v>Charges diverses de gestion</v>
          </cell>
          <cell r="E24">
            <v>234602</v>
          </cell>
          <cell r="G24">
            <v>234602</v>
          </cell>
        </row>
        <row r="25">
          <cell r="A25">
            <v>66150000</v>
          </cell>
          <cell r="B25" t="str">
            <v>Agios</v>
          </cell>
          <cell r="C25">
            <v>2219.04</v>
          </cell>
          <cell r="D25">
            <v>2219.04</v>
          </cell>
          <cell r="E25">
            <v>0</v>
          </cell>
          <cell r="F25">
            <v>2219.04</v>
          </cell>
          <cell r="G25">
            <v>2219.04</v>
          </cell>
        </row>
        <row r="26">
          <cell r="A26">
            <v>75800000</v>
          </cell>
          <cell r="B26" t="str">
            <v>Produits divers de gestion</v>
          </cell>
          <cell r="C26">
            <v>-34.42</v>
          </cell>
          <cell r="D26">
            <v>-34.42</v>
          </cell>
          <cell r="E26">
            <v>0</v>
          </cell>
          <cell r="F26">
            <v>0</v>
          </cell>
          <cell r="G26">
            <v>-34.42</v>
          </cell>
        </row>
        <row r="27">
          <cell r="A27">
            <v>44580001</v>
          </cell>
          <cell r="B27" t="str">
            <v>TVA s/ factures non parvenues</v>
          </cell>
          <cell r="E27">
            <v>45847.88</v>
          </cell>
          <cell r="G27">
            <v>45847.88</v>
          </cell>
        </row>
        <row r="28">
          <cell r="A28">
            <v>44583001</v>
          </cell>
          <cell r="B28" t="str">
            <v>Rembt TVA demandé</v>
          </cell>
        </row>
        <row r="29">
          <cell r="A29">
            <v>44586001</v>
          </cell>
          <cell r="B29" t="str">
            <v>TVA sur FNP</v>
          </cell>
          <cell r="D29">
            <v>150143.1</v>
          </cell>
          <cell r="E29">
            <v>-150143.1</v>
          </cell>
        </row>
        <row r="30">
          <cell r="A30">
            <v>44800001</v>
          </cell>
          <cell r="B30" t="str">
            <v>Etat, charges à payer et P à Recev.</v>
          </cell>
        </row>
        <row r="31">
          <cell r="A31">
            <v>45510001</v>
          </cell>
          <cell r="B31" t="str">
            <v>C/C Bre Francilienne Compans</v>
          </cell>
        </row>
        <row r="32">
          <cell r="A32">
            <v>45511001</v>
          </cell>
          <cell r="B32" t="str">
            <v>C/C Malvern</v>
          </cell>
        </row>
        <row r="33">
          <cell r="A33">
            <v>45581001</v>
          </cell>
          <cell r="B33" t="str">
            <v>Intérêts courus c/c Bre Compans</v>
          </cell>
        </row>
        <row r="34">
          <cell r="A34">
            <v>45581101</v>
          </cell>
          <cell r="B34" t="str">
            <v>Intérêts courus c/c Malvern</v>
          </cell>
        </row>
        <row r="35">
          <cell r="A35">
            <v>45620001</v>
          </cell>
          <cell r="B35" t="str">
            <v>Actionnaires capital appelé non ver</v>
          </cell>
        </row>
        <row r="36">
          <cell r="A36">
            <v>47100001</v>
          </cell>
          <cell r="B36" t="str">
            <v>Compte d'attente</v>
          </cell>
        </row>
        <row r="37">
          <cell r="A37">
            <v>48120001</v>
          </cell>
          <cell r="B37" t="str">
            <v>CAR- frais acqui immo</v>
          </cell>
        </row>
        <row r="38">
          <cell r="A38">
            <v>48160001</v>
          </cell>
          <cell r="B38" t="str">
            <v>CAR- frais emissions emprunt</v>
          </cell>
          <cell r="D38">
            <v>555380</v>
          </cell>
          <cell r="G38">
            <v>555380</v>
          </cell>
        </row>
        <row r="39">
          <cell r="A39">
            <v>48600001</v>
          </cell>
          <cell r="B39" t="str">
            <v>Charges constatées d'avance</v>
          </cell>
          <cell r="D39">
            <v>130824.21</v>
          </cell>
          <cell r="E39">
            <v>-40316.21</v>
          </cell>
          <cell r="G39">
            <v>90508</v>
          </cell>
        </row>
        <row r="40">
          <cell r="A40">
            <v>48700001</v>
          </cell>
          <cell r="B40" t="str">
            <v>Produits constatés d'avance</v>
          </cell>
        </row>
        <row r="41">
          <cell r="A41">
            <v>4</v>
          </cell>
          <cell r="B41" t="str">
            <v>**** Tiers ****</v>
          </cell>
        </row>
        <row r="42">
          <cell r="A42">
            <v>51201001</v>
          </cell>
          <cell r="B42" t="str">
            <v>Bq Paribas #7226P</v>
          </cell>
          <cell r="D42">
            <v>3620510.24</v>
          </cell>
          <cell r="E42">
            <v>-1391445.23</v>
          </cell>
          <cell r="G42">
            <v>2229065.0099999998</v>
          </cell>
        </row>
        <row r="43">
          <cell r="A43">
            <v>51202001</v>
          </cell>
          <cell r="B43" t="str">
            <v>Bq Paribas #7236S</v>
          </cell>
          <cell r="D43">
            <v>-434.16</v>
          </cell>
          <cell r="E43">
            <v>434.16</v>
          </cell>
        </row>
        <row r="44">
          <cell r="A44">
            <v>51203001</v>
          </cell>
          <cell r="B44" t="str">
            <v>Bq Paribas #7237X</v>
          </cell>
          <cell r="D44">
            <v>-434.16</v>
          </cell>
          <cell r="E44">
            <v>434.16</v>
          </cell>
        </row>
        <row r="45">
          <cell r="A45">
            <v>5</v>
          </cell>
          <cell r="B45" t="str">
            <v>**** Trésorerie ****</v>
          </cell>
        </row>
        <row r="46">
          <cell r="A46">
            <v>60500001</v>
          </cell>
          <cell r="B46" t="str">
            <v>Achat matériel, équipt, travaux</v>
          </cell>
          <cell r="E46">
            <v>8425</v>
          </cell>
          <cell r="G46">
            <v>8425</v>
          </cell>
        </row>
        <row r="47">
          <cell r="A47">
            <v>60640001</v>
          </cell>
          <cell r="B47" t="str">
            <v>Fournitures administratives</v>
          </cell>
        </row>
        <row r="48">
          <cell r="A48">
            <v>61320001</v>
          </cell>
          <cell r="B48" t="str">
            <v>Domiciliation</v>
          </cell>
          <cell r="E48">
            <v>956</v>
          </cell>
          <cell r="G48">
            <v>956</v>
          </cell>
        </row>
        <row r="49">
          <cell r="A49">
            <v>61600001</v>
          </cell>
          <cell r="B49" t="str">
            <v>Assurances</v>
          </cell>
          <cell r="D49">
            <v>13085.05</v>
          </cell>
          <cell r="E49">
            <v>8435.5499999999993</v>
          </cell>
          <cell r="G49">
            <v>21520.6</v>
          </cell>
        </row>
        <row r="50">
          <cell r="A50">
            <v>62210001</v>
          </cell>
          <cell r="B50" t="str">
            <v>Hono-projet financement</v>
          </cell>
          <cell r="D50">
            <v>600000</v>
          </cell>
          <cell r="E50">
            <v>-600000</v>
          </cell>
        </row>
        <row r="51">
          <cell r="A51">
            <v>62211001</v>
          </cell>
          <cell r="B51" t="str">
            <v>Hono Financmnt Freshfield</v>
          </cell>
          <cell r="E51">
            <v>137224.54999999999</v>
          </cell>
          <cell r="G51">
            <v>137224.54999999999</v>
          </cell>
        </row>
        <row r="52">
          <cell r="A52">
            <v>62212001</v>
          </cell>
          <cell r="B52" t="str">
            <v>Hono financmnt Depardieu</v>
          </cell>
          <cell r="E52">
            <v>185000</v>
          </cell>
          <cell r="G52">
            <v>185000</v>
          </cell>
        </row>
        <row r="53">
          <cell r="A53">
            <v>62213001</v>
          </cell>
          <cell r="B53" t="str">
            <v>Hono financmnt JF EY</v>
          </cell>
          <cell r="E53">
            <v>156000</v>
          </cell>
          <cell r="G53">
            <v>156000</v>
          </cell>
        </row>
        <row r="54">
          <cell r="A54">
            <v>6221</v>
          </cell>
          <cell r="B54" t="str">
            <v>Hono juridique projet</v>
          </cell>
        </row>
        <row r="55">
          <cell r="A55">
            <v>62221001</v>
          </cell>
          <cell r="B55" t="str">
            <v>Hono etude  DYSOR</v>
          </cell>
          <cell r="E55">
            <v>159687.5</v>
          </cell>
          <cell r="G55">
            <v>159687.5</v>
          </cell>
        </row>
        <row r="56">
          <cell r="A56">
            <v>62222001</v>
          </cell>
          <cell r="B56" t="str">
            <v>Hono etude CET</v>
          </cell>
          <cell r="D56">
            <v>87000</v>
          </cell>
          <cell r="G56">
            <v>87000</v>
          </cell>
        </row>
        <row r="57">
          <cell r="A57">
            <v>62223001</v>
          </cell>
          <cell r="B57" t="str">
            <v>Hono etude Optima</v>
          </cell>
        </row>
        <row r="58">
          <cell r="A58">
            <v>6222</v>
          </cell>
          <cell r="B58" t="str">
            <v>Hono etude projet</v>
          </cell>
        </row>
        <row r="59">
          <cell r="A59">
            <v>62231001</v>
          </cell>
          <cell r="B59" t="str">
            <v>Courant JF EY</v>
          </cell>
        </row>
        <row r="60">
          <cell r="A60">
            <v>62232001</v>
          </cell>
          <cell r="B60" t="str">
            <v>Courant JF Depardieu</v>
          </cell>
        </row>
        <row r="61">
          <cell r="A61">
            <v>6223</v>
          </cell>
          <cell r="B61" t="str">
            <v>Hono juridique courant</v>
          </cell>
        </row>
        <row r="62">
          <cell r="A62">
            <v>62240001</v>
          </cell>
          <cell r="B62" t="str">
            <v>Hono comptables IBS</v>
          </cell>
          <cell r="D62">
            <v>15000</v>
          </cell>
          <cell r="E62">
            <v>15000</v>
          </cell>
          <cell r="G62">
            <v>30000</v>
          </cell>
        </row>
        <row r="63">
          <cell r="A63">
            <v>62250001</v>
          </cell>
          <cell r="B63" t="str">
            <v>Hono. notaire</v>
          </cell>
          <cell r="D63">
            <v>2236323</v>
          </cell>
          <cell r="E63">
            <v>-1712259.51</v>
          </cell>
          <cell r="G63">
            <v>524063.49</v>
          </cell>
        </row>
        <row r="64">
          <cell r="A64">
            <v>62251001</v>
          </cell>
          <cell r="B64" t="str">
            <v>Hono formalités+débours</v>
          </cell>
          <cell r="E64">
            <v>4939.1000000000004</v>
          </cell>
          <cell r="G64">
            <v>4939.1000000000004</v>
          </cell>
        </row>
        <row r="65">
          <cell r="A65">
            <v>62260001</v>
          </cell>
          <cell r="B65" t="str">
            <v>Hono Maître Oudot</v>
          </cell>
        </row>
        <row r="66">
          <cell r="A66">
            <v>62270001</v>
          </cell>
          <cell r="B66" t="str">
            <v>Hono Jones Lang-agent immob</v>
          </cell>
        </row>
        <row r="67">
          <cell r="A67">
            <v>62360001</v>
          </cell>
          <cell r="B67" t="str">
            <v>Publicité, relations publiques</v>
          </cell>
          <cell r="E67">
            <v>59500</v>
          </cell>
          <cell r="G67">
            <v>59500</v>
          </cell>
        </row>
        <row r="68">
          <cell r="A68">
            <v>62400001</v>
          </cell>
          <cell r="B68" t="str">
            <v>Frais de transport</v>
          </cell>
        </row>
        <row r="69">
          <cell r="A69">
            <v>62780001</v>
          </cell>
          <cell r="B69" t="str">
            <v>Autres frais bancaires</v>
          </cell>
          <cell r="D69">
            <v>1080</v>
          </cell>
          <cell r="E69">
            <v>-434.16</v>
          </cell>
          <cell r="G69">
            <v>645.84</v>
          </cell>
        </row>
        <row r="70">
          <cell r="A70">
            <v>62781001</v>
          </cell>
          <cell r="B70" t="str">
            <v>Frais crédit Documentaire</v>
          </cell>
          <cell r="D70">
            <v>5083.34</v>
          </cell>
          <cell r="E70">
            <v>-5083.34</v>
          </cell>
        </row>
        <row r="71">
          <cell r="A71">
            <v>62782001</v>
          </cell>
          <cell r="B71" t="str">
            <v>Commission sur garantie-TA+TB</v>
          </cell>
          <cell r="E71">
            <v>109275.6</v>
          </cell>
          <cell r="G71">
            <v>109275.6</v>
          </cell>
        </row>
        <row r="72">
          <cell r="A72">
            <v>62785001</v>
          </cell>
          <cell r="B72" t="str">
            <v>Commission d'attente-TA</v>
          </cell>
          <cell r="D72">
            <v>16968.82</v>
          </cell>
          <cell r="E72">
            <v>-3797.48</v>
          </cell>
          <cell r="G72">
            <v>13171.34</v>
          </cell>
        </row>
        <row r="73">
          <cell r="A73">
            <v>62786001</v>
          </cell>
          <cell r="B73" t="str">
            <v>Commission Négoc.Emprunt Paribas</v>
          </cell>
          <cell r="D73">
            <v>555380</v>
          </cell>
          <cell r="G73">
            <v>555380</v>
          </cell>
        </row>
        <row r="74">
          <cell r="A74">
            <v>63540001</v>
          </cell>
          <cell r="B74" t="str">
            <v>Droits d'enregistrement</v>
          </cell>
          <cell r="E74">
            <v>12945</v>
          </cell>
          <cell r="G74">
            <v>12945</v>
          </cell>
        </row>
        <row r="75">
          <cell r="A75">
            <v>65800001</v>
          </cell>
          <cell r="B75" t="str">
            <v>Charges diverses de gestion courant</v>
          </cell>
          <cell r="E75">
            <v>0.65</v>
          </cell>
          <cell r="G75">
            <v>0.65</v>
          </cell>
        </row>
        <row r="76">
          <cell r="A76">
            <v>66110001</v>
          </cell>
          <cell r="B76" t="str">
            <v>Intérêts-Emprunt subordonné</v>
          </cell>
          <cell r="D76">
            <v>19906.849999999999</v>
          </cell>
          <cell r="E76">
            <v>92610.41</v>
          </cell>
          <cell r="G76">
            <v>112517.26</v>
          </cell>
        </row>
        <row r="77">
          <cell r="A77">
            <v>66120001</v>
          </cell>
          <cell r="B77" t="str">
            <v>Intérêts-Emprunt Paribas TA</v>
          </cell>
        </row>
        <row r="78">
          <cell r="A78">
            <v>66130001</v>
          </cell>
          <cell r="B78" t="str">
            <v>Intérêts-Emprunt Paribas TB</v>
          </cell>
        </row>
        <row r="79">
          <cell r="A79">
            <v>66150001</v>
          </cell>
          <cell r="B79" t="str">
            <v xml:space="preserve">Agios </v>
          </cell>
          <cell r="E79">
            <v>2469.06</v>
          </cell>
          <cell r="G79">
            <v>2469.06</v>
          </cell>
        </row>
        <row r="80">
          <cell r="A80">
            <v>66810001</v>
          </cell>
          <cell r="B80" t="str">
            <v xml:space="preserve">Intérêts s/SWAP </v>
          </cell>
        </row>
        <row r="81">
          <cell r="A81">
            <v>68120001</v>
          </cell>
          <cell r="B81" t="str">
            <v>Dotation charges à répartir</v>
          </cell>
        </row>
        <row r="82">
          <cell r="A82">
            <v>72200001</v>
          </cell>
          <cell r="B82" t="str">
            <v>Production immobilisée DYSOR</v>
          </cell>
          <cell r="E82">
            <v>-159687.5</v>
          </cell>
          <cell r="G82">
            <v>-159687.5</v>
          </cell>
        </row>
        <row r="83">
          <cell r="A83">
            <v>72210001</v>
          </cell>
          <cell r="B83" t="str">
            <v>Production immobilisée CET</v>
          </cell>
          <cell r="E83">
            <v>-87000</v>
          </cell>
          <cell r="G83">
            <v>-87000</v>
          </cell>
        </row>
        <row r="84">
          <cell r="A84">
            <v>75800001</v>
          </cell>
          <cell r="B84" t="str">
            <v>Produits divers de gestion courante</v>
          </cell>
          <cell r="E84">
            <v>-0.31</v>
          </cell>
          <cell r="G84">
            <v>-0.31</v>
          </cell>
        </row>
        <row r="85">
          <cell r="A85">
            <v>79100001</v>
          </cell>
          <cell r="B85" t="str">
            <v>Transfert de charges</v>
          </cell>
        </row>
        <row r="86">
          <cell r="A86">
            <v>79101001</v>
          </cell>
          <cell r="B86" t="str">
            <v>Transfert charges acquisition</v>
          </cell>
        </row>
        <row r="87">
          <cell r="A87">
            <v>79102001</v>
          </cell>
          <cell r="B87" t="str">
            <v>transfert de charges financement</v>
          </cell>
          <cell r="D87">
            <v>-555380</v>
          </cell>
          <cell r="G87">
            <v>-555380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nseignement société"/>
      <sheetName val="Balance"/>
      <sheetName val="Résumé"/>
      <sheetName val="Actif"/>
      <sheetName val="Détail actif"/>
      <sheetName val="Passif (avant répartition)"/>
      <sheetName val="Détail passif"/>
      <sheetName val="CR (en liste)"/>
      <sheetName val="Détail CR"/>
      <sheetName val="SIG"/>
      <sheetName val="Détail SIG"/>
      <sheetName val="Aspects économiques"/>
      <sheetName val="Situation financière"/>
      <sheetName val="Sit. fi emplois détail"/>
      <sheetName val="Sit fi ressourc détail"/>
      <sheetName val="Tableau de financt"/>
      <sheetName val="Tab Financt détail"/>
    </sheetNames>
    <sheetDataSet>
      <sheetData sheetId="0" refreshError="1">
        <row r="4">
          <cell r="D4">
            <v>0</v>
          </cell>
        </row>
        <row r="6">
          <cell r="D6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 annuel tva"/>
    </sheetNames>
    <sheetDataSet>
      <sheetData sheetId="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Menu"/>
      <sheetName val="Variables"/>
      <sheetName val="Front page"/>
      <sheetName val="Sommaire"/>
      <sheetName val="Fiche signalétique Société"/>
      <sheetName val="Commentaires"/>
      <sheetName val="Points en suspens"/>
      <sheetName val="Engagement contractuels"/>
      <sheetName val="Evolution Mensuelle"/>
      <sheetName val="Final BG Cross Ref as @ 311210"/>
      <sheetName val="PGT Capitaux propres"/>
      <sheetName val="FM Capitaux propres"/>
      <sheetName val="FT Capital Social"/>
      <sheetName val="PGT Provisions pour R&amp;C"/>
      <sheetName val="FM Provisions  pour R&amp;C"/>
      <sheetName val="PGT Immobilisations Corp et Inc"/>
      <sheetName val="FM Immos Amortissements"/>
      <sheetName val="FT Immobilisations"/>
      <sheetName val="FT Amortissements"/>
      <sheetName val="PGT Immobilisations Financières"/>
      <sheetName val="FM Immos financières"/>
      <sheetName val="FT Depots Versés"/>
      <sheetName val="FT Participations"/>
      <sheetName val="FM Dettes rat à des partic"/>
      <sheetName val="PGT Stocks et en cours"/>
      <sheetName val="FM Stock et en cours"/>
      <sheetName val="PGT Fournisseurs"/>
      <sheetName val="FM Fournisseurs et Cptes ratt"/>
      <sheetName val="FT FFNP"/>
      <sheetName val="FT AAR"/>
      <sheetName val="FT CCA"/>
      <sheetName val="PGT Clients"/>
      <sheetName val="FM Clients et cptes rattachés"/>
      <sheetName val="FT FAE"/>
      <sheetName val="FT PCA"/>
      <sheetName val="PGT Personnel"/>
      <sheetName val="FM Personnel &amp; Comptes ratt"/>
      <sheetName val="FT Personnels et comptes ratt"/>
      <sheetName val="FT Provisions Conges Payes"/>
      <sheetName val="FT Provisions Primes"/>
      <sheetName val="FT Charges de Personnel"/>
      <sheetName val="FM Sécurité et organismes soc"/>
      <sheetName val="FT Taxes Assisses sur les sal"/>
      <sheetName val="FT Charges de Sécurité Sociale"/>
      <sheetName val="FT SS &amp; Organismes Sociaux"/>
      <sheetName val="PGT Etat"/>
      <sheetName val="FM Taxes"/>
      <sheetName val="FT Résultat Fiscal"/>
      <sheetName val="FT Autres Passifs"/>
      <sheetName val="FM Comptes TVA"/>
      <sheetName val="PGT Comptes courants "/>
      <sheetName val="FM Comptes courants"/>
      <sheetName val="FT Compte courant"/>
      <sheetName val="PGT Trésorerie"/>
      <sheetName val="FM Trésorerie"/>
      <sheetName val="FT Placements"/>
      <sheetName val="FM Emprunts et dettes assim"/>
      <sheetName val="FT Dépots de garantie reçus"/>
      <sheetName val="FT Emprunt"/>
      <sheetName val="FM Debiteurs Crediteurs Divers"/>
      <sheetName val="PGT Comptes de Régularisation"/>
      <sheetName val="FM Comptes de régularisation"/>
      <sheetName val="PGT Comptes d'attente"/>
      <sheetName val="FM Compte d'attente"/>
      <sheetName val="Revue Analytique"/>
      <sheetName val="Produits &amp; Cpts Rattachés"/>
      <sheetName val="Charges Sociales"/>
      <sheetName val="Charges Fiscales"/>
      <sheetName val="Dotations aux Amortiss &amp; Prov"/>
      <sheetName val="Résultat Financier"/>
      <sheetName val="Résultat Exceptionnel"/>
      <sheetName val="Actif"/>
      <sheetName val="Assets "/>
      <sheetName val="Passif (avant répartition)"/>
      <sheetName val="Liabilities"/>
      <sheetName val="Compte de Résultat"/>
      <sheetName val="Income Statement "/>
      <sheetName val="Trial Balance"/>
      <sheetName val="Trial Balance N-1"/>
      <sheetName val="A6 Grand Livre N"/>
      <sheetName val="Import N GL"/>
      <sheetName val="A6 Balance N"/>
      <sheetName val="Import N"/>
      <sheetName val="A6 Balance N-1"/>
      <sheetName val="PCG"/>
      <sheetName val="PC N-1"/>
      <sheetName val="PC  N"/>
      <sheetName val="Import N-1"/>
      <sheetName val="TCD global"/>
      <sheetName val="A6 Balance N sans R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/>
      <sheetData sheetId="75" refreshError="1"/>
      <sheetData sheetId="76"/>
      <sheetData sheetId="77" refreshError="1"/>
      <sheetData sheetId="78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</sheetNames>
    <sheetDataSet>
      <sheetData sheetId="0">
        <row r="8">
          <cell r="B8" t="str">
            <v>INDEX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ermany"/>
      <sheetName val="Austria"/>
      <sheetName val="Switzerland"/>
      <sheetName val="Netherlands"/>
      <sheetName val="Belgium"/>
      <sheetName val="France"/>
      <sheetName val="Italy"/>
    </sheetNames>
    <sheetDataSet>
      <sheetData sheetId="0">
        <row r="3">
          <cell r="C3">
            <v>2.75E-2</v>
          </cell>
        </row>
        <row r="4">
          <cell r="C4">
            <v>1.8333333333333333E-2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al assumptions"/>
      <sheetName val="Rent assumptions"/>
      <sheetName val="Corporate projections"/>
      <sheetName val="P &amp; L"/>
      <sheetName val="Annual"/>
      <sheetName val="Profit Analysis"/>
      <sheetName val="Debt"/>
      <sheetName val="S &amp; U"/>
      <sheetName val="Bank"/>
      <sheetName val="Share price calc."/>
      <sheetName val="Extra IC"/>
    </sheetNames>
    <sheetDataSet>
      <sheetData sheetId="0">
        <row r="11">
          <cell r="F11">
            <v>40695</v>
          </cell>
        </row>
        <row r="109">
          <cell r="F109">
            <v>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Index"/>
      <sheetName val="A1 Synthèse"/>
      <sheetName val="A3 Programme"/>
      <sheetName val="B1 FTS 1"/>
      <sheetName val="B2 FTS 2"/>
      <sheetName val="B3 FTS 3"/>
      <sheetName val="C1  Capitaux propres"/>
      <sheetName val="D1 - Provisions"/>
      <sheetName val="E1  Emprunts"/>
      <sheetName val="F1  Immobilisations"/>
      <sheetName val="F2 Participations"/>
      <sheetName val="F 3 Prov s Immos"/>
      <sheetName val="F2  Crédit bail"/>
      <sheetName val="G1 Stocks et en-cours"/>
      <sheetName val="H1  Fournisseurs  "/>
      <sheetName val="H2 408 FNP"/>
      <sheetName val="H3 486 - CCA"/>
      <sheetName val="H4 409 Frs Avoirs AR"/>
      <sheetName val="I 1 Clients"/>
      <sheetName val="I 2 Clients dtx"/>
      <sheetName val="I 3  Factures a etablir"/>
      <sheetName val="I4 487 PCA"/>
      <sheetName val="I5 Clts avoirs à émettre"/>
      <sheetName val="I6 Dettes &amp; créances en devises"/>
      <sheetName val="J1 charges sociales"/>
      <sheetName val="J2  Conges payes"/>
      <sheetName val="J3 TNS et IR"/>
      <sheetName val="K1 TVA bases"/>
      <sheetName val="K2 TVA CA3"/>
      <sheetName val="K4 IS et compte 444"/>
      <sheetName val="K5 Resultat fiscal"/>
      <sheetName val="IS Liquidation 2006"/>
      <sheetName val="K6 Impôts et Taxes"/>
      <sheetName val="ORGANIC CSS"/>
      <sheetName val="L1 Comptes courants"/>
      <sheetName val="L2 Comptes de tiers"/>
      <sheetName val="L3  Compte d'attente"/>
      <sheetName val="M1 VMP"/>
      <sheetName val="SICAV"/>
      <sheetName val="M2 Banques"/>
      <sheetName val="M3 Caisse"/>
      <sheetName val="M4 virements internes"/>
    </sheetNames>
    <sheetDataSet>
      <sheetData sheetId="0" refreshError="1">
        <row r="19">
          <cell r="D19" t="str">
            <v>Bilan 31 12 2006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view portfolio"/>
      <sheetName val="Akquisitions gi"/>
      <sheetName val="Tabelle1"/>
      <sheetName val="Werte (2)"/>
      <sheetName val="Summary"/>
      <sheetName val="Masterdatei grundbesitz invest"/>
      <sheetName val="Sicherheitenpool"/>
      <sheetName val="sales 2004-2005"/>
      <sheetName val="Verkaufspreise akt gi"/>
      <sheetName val="Vermögensaufstellung-Dez-04"/>
      <sheetName val="Veröffentlichung RB"/>
      <sheetName val="Risk Management"/>
      <sheetName val="fixed leases"/>
      <sheetName val="nur Bestand ohne Verkäufe"/>
      <sheetName val="Verkauf gi 2004-2005"/>
      <sheetName val="Projekte gi"/>
      <sheetName val="Finanzierung"/>
      <sheetName val="Verkaufseinschätzung"/>
      <sheetName val="We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G3" t="str">
            <v>Istmiete [€]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 Letter"/>
      <sheetName val="Attach 1 - Frango Data"/>
      <sheetName val="Attach 2 - P&amp;L Analysis"/>
      <sheetName val="Attach 3 - BS Analysis"/>
      <sheetName val="Attach 4 - Your E-Mail"/>
      <sheetName val="BS mapping"/>
      <sheetName val="Interco Directory  Gro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iables"/>
      <sheetName val="Index"/>
      <sheetName val="A1 Synthèse"/>
      <sheetName val="A2 Liasse notes budget"/>
      <sheetName val="A3 Programme"/>
      <sheetName val="A4 Avancements"/>
      <sheetName val="B1 FTS 1"/>
      <sheetName val="B2 FTS 2"/>
      <sheetName val="B3 Sal ou div"/>
      <sheetName val="C1  Capitaux propres"/>
      <sheetName val="D1 - Provisions"/>
      <sheetName val="E1  Emprunts"/>
      <sheetName val="F1  Immobilisations"/>
      <sheetName val="F2 Participations"/>
      <sheetName val="F 3 Prov s Immos"/>
      <sheetName val="F2  Crédit bail"/>
      <sheetName val="G1 Stocks et en-cours"/>
      <sheetName val="H1  Fournisseurs  "/>
      <sheetName val="H2 408 FNP"/>
      <sheetName val="H3 486 - CCA"/>
      <sheetName val="H4 409 Frs Avoirs AR"/>
      <sheetName val="I 1 Clients"/>
      <sheetName val="I 2 Clients dtx"/>
      <sheetName val="I 3  Factures a etablir"/>
      <sheetName val="I4 487 PCA"/>
      <sheetName val="I5 Clts avoirs à émettre"/>
      <sheetName val="I6 Dettes &amp; créances en devises"/>
      <sheetName val="J1 charges sociales"/>
      <sheetName val="J2  Conges payes"/>
      <sheetName val="J 2.5 UK"/>
      <sheetName val="J2.6 UK"/>
      <sheetName val="J3 TNS et IR"/>
      <sheetName val="J4 TNS exercices décallés"/>
      <sheetName val="K1 TVA bases"/>
      <sheetName val="K2 TVA CA3"/>
      <sheetName val="K3 TVA Kalibra"/>
      <sheetName val="K4 IS et compte 444"/>
      <sheetName val="K5 Resultat fiscal"/>
      <sheetName val="IS Liquidation 2007"/>
      <sheetName val="K6 Impôts et Taxes"/>
      <sheetName val="ORGANIC CSS"/>
      <sheetName val="L1 Comptes courants"/>
      <sheetName val="L2 Comptes de tiers"/>
      <sheetName val="L3  Compte d'attente"/>
      <sheetName val="M1 VMP"/>
      <sheetName val="M2 Banques"/>
      <sheetName val="M3 Caisse"/>
      <sheetName val="M4 virements internes"/>
      <sheetName val="M5 FACTOR"/>
      <sheetName val="M6 FUTURES"/>
      <sheetName val="M7 Op Solvay"/>
      <sheetName val="M8 CB9 "/>
      <sheetName val="M9 CB8"/>
      <sheetName val="503000 Euribor G SI"/>
      <sheetName val="503010 CAsh Eonia"/>
      <sheetName val="503040 Securitie J SI"/>
      <sheetName val="503050 S+ Tréso 3 mois"/>
      <sheetName val="5030060 Institut C SI"/>
      <sheetName val="503070 Institut D SI"/>
      <sheetName val="5032001 Fortis"/>
      <sheetName val="XX PROV JA"/>
      <sheetName val="MODELE A COPI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ammdaten"/>
      <sheetName val="Zahlungen"/>
      <sheetName val="Performance"/>
      <sheetName val="Ausschüttungen"/>
      <sheetName val="Währungen_F"/>
      <sheetName val="Liegenschaften"/>
      <sheetName val="Objektgesellschaften"/>
      <sheetName val="Währungen_B"/>
      <sheetName val="Liegenschaften Objektges."/>
      <sheetName val="Finanzierungsstruktur_B"/>
      <sheetName val="Bestandsveränderungen"/>
      <sheetName val="Objektvolumina"/>
      <sheetName val="Mietertragsstruktur"/>
      <sheetName val="Mietvertragslaufzeiten"/>
      <sheetName val="Mieterbranchen"/>
      <sheetName val="Kasse_Wertpapiere"/>
      <sheetName val="Renten"/>
      <sheetName val="Credit"/>
      <sheetName val="Aktien"/>
      <sheetName val="Forderungen"/>
      <sheetName val="Verbindlichkeiten"/>
      <sheetName val="Finanzierungsstruktur_F"/>
      <sheetName val="Rückstellungen"/>
      <sheetName val="Kontrolle"/>
      <sheetName val="Plausibilität"/>
      <sheetName val="Erläuterung"/>
    </sheetNames>
    <sheetDataSet>
      <sheetData sheetId="0" refreshError="1">
        <row r="7">
          <cell r="B7">
            <v>39082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abSelected="1" zoomScale="85" zoomScaleNormal="85" workbookViewId="0">
      <selection activeCell="M30" sqref="M30"/>
    </sheetView>
  </sheetViews>
  <sheetFormatPr baseColWidth="10" defaultRowHeight="15" x14ac:dyDescent="0.25"/>
  <cols>
    <col min="2" max="2" width="13.85546875" customWidth="1"/>
    <col min="3" max="3" width="1.7109375" customWidth="1"/>
    <col min="5" max="5" width="10.85546875" style="2"/>
    <col min="6" max="6" width="12.7109375" customWidth="1"/>
    <col min="7" max="7" width="9.85546875" bestFit="1" customWidth="1"/>
    <col min="8" max="8" width="12.140625" customWidth="1"/>
    <col min="9" max="9" width="10.5703125" customWidth="1"/>
    <col min="10" max="11" width="13.7109375" bestFit="1" customWidth="1"/>
    <col min="12" max="12" width="13.85546875" bestFit="1" customWidth="1"/>
    <col min="13" max="13" width="43.85546875" customWidth="1"/>
    <col min="14" max="14" width="14.28515625" customWidth="1"/>
    <col min="15" max="15" width="15.85546875" customWidth="1"/>
    <col min="17" max="17" width="8" bestFit="1" customWidth="1"/>
  </cols>
  <sheetData>
    <row r="1" spans="1:16" x14ac:dyDescent="0.25">
      <c r="A1" t="s">
        <v>0</v>
      </c>
      <c r="B1" s="28" t="s">
        <v>21</v>
      </c>
      <c r="C1" s="32"/>
      <c r="D1" s="33"/>
    </row>
    <row r="2" spans="1:16" x14ac:dyDescent="0.25">
      <c r="B2" s="33"/>
      <c r="C2" s="34"/>
      <c r="D2" s="33"/>
      <c r="J2" s="7"/>
      <c r="K2" s="7"/>
      <c r="L2" s="6"/>
      <c r="N2" s="27">
        <f>SUM(N6:N26)</f>
        <v>118562.67</v>
      </c>
      <c r="O2" s="27">
        <f>SUM(O6:O26)</f>
        <v>118562.67</v>
      </c>
    </row>
    <row r="3" spans="1:16" x14ac:dyDescent="0.25">
      <c r="A3" t="s">
        <v>1</v>
      </c>
      <c r="B3" s="29">
        <v>1</v>
      </c>
      <c r="C3" s="34"/>
      <c r="D3" s="33"/>
      <c r="J3" s="7"/>
      <c r="K3" s="7"/>
      <c r="L3" s="6"/>
      <c r="N3" s="27"/>
      <c r="O3" s="27"/>
    </row>
    <row r="4" spans="1:16" ht="15.75" thickBot="1" x14ac:dyDescent="0.3">
      <c r="B4" s="30">
        <f>EOMONTH(B1,-1)+1</f>
        <v>44197</v>
      </c>
      <c r="C4" s="31" t="s">
        <v>2</v>
      </c>
      <c r="D4" s="30">
        <f>EOMONTH(B4,B3-1)</f>
        <v>44227</v>
      </c>
    </row>
    <row r="5" spans="1:16" ht="15.75" thickBot="1" x14ac:dyDescent="0.3">
      <c r="C5" s="2"/>
      <c r="D5" s="8"/>
      <c r="E5" s="9" t="s">
        <v>7</v>
      </c>
      <c r="F5" s="10" t="s">
        <v>8</v>
      </c>
      <c r="G5" s="11" t="s">
        <v>9</v>
      </c>
      <c r="H5" s="12" t="s">
        <v>10</v>
      </c>
      <c r="I5" s="13" t="s">
        <v>11</v>
      </c>
      <c r="J5" s="12" t="s">
        <v>12</v>
      </c>
      <c r="K5" s="14" t="s">
        <v>13</v>
      </c>
      <c r="L5" s="12" t="s">
        <v>14</v>
      </c>
      <c r="M5" s="12" t="s">
        <v>15</v>
      </c>
      <c r="N5" s="15" t="s">
        <v>16</v>
      </c>
      <c r="O5" s="15" t="s">
        <v>17</v>
      </c>
      <c r="P5" s="12" t="s">
        <v>18</v>
      </c>
    </row>
    <row r="6" spans="1:16" ht="15.75" thickBot="1" x14ac:dyDescent="0.3">
      <c r="D6" s="2"/>
      <c r="E6" s="16" t="s">
        <v>20</v>
      </c>
      <c r="F6" s="17" t="str">
        <f>+TEXT($B$1,"jjmmaa")</f>
        <v>310121</v>
      </c>
      <c r="I6" s="4">
        <v>1</v>
      </c>
      <c r="J6" s="21"/>
      <c r="K6" s="4" t="s">
        <v>3</v>
      </c>
      <c r="M6" s="4" t="str">
        <f>+"FNP "&amp;" "&amp;MID($B$1,4,LEN($B$1))</f>
        <v>FNP  01/2021</v>
      </c>
      <c r="N6" s="5"/>
      <c r="O6" s="5">
        <v>427.21</v>
      </c>
      <c r="P6" s="18" t="s">
        <v>19</v>
      </c>
    </row>
    <row r="7" spans="1:16" ht="15.75" thickBot="1" x14ac:dyDescent="0.3">
      <c r="D7" s="3"/>
      <c r="E7" s="16" t="s">
        <v>20</v>
      </c>
      <c r="F7" s="17" t="str">
        <f>+TEXT($B$1,"jjmmaa")</f>
        <v>310121</v>
      </c>
      <c r="I7" s="4">
        <f ca="1">IF(AND(I6="",OR(N7&lt;&gt;"",O7&lt;&gt;"")),INDIRECT("I"&amp;ROW()-2)+1,IF(AND(N7="",O7=""),"",I6))</f>
        <v>1</v>
      </c>
      <c r="J7" s="21"/>
      <c r="K7" s="4" t="s">
        <v>3</v>
      </c>
      <c r="M7" s="4" t="str">
        <f>+M6</f>
        <v>FNP  01/2021</v>
      </c>
      <c r="N7" s="5">
        <f>+O6/1.2</f>
        <v>356.00833333333333</v>
      </c>
      <c r="O7" s="5"/>
      <c r="P7" s="18" t="s">
        <v>19</v>
      </c>
    </row>
    <row r="8" spans="1:16" ht="16.5" customHeight="1" thickBot="1" x14ac:dyDescent="0.3">
      <c r="D8" s="3"/>
      <c r="E8" s="16" t="s">
        <v>20</v>
      </c>
      <c r="F8" s="17" t="str">
        <f>+TEXT($B$1,"jjmmaa")</f>
        <v>310121</v>
      </c>
      <c r="I8" s="4">
        <f t="shared" ref="I8:I26" ca="1" si="0">IF(AND(I7="",OR(N8&lt;&gt;"",O8&lt;&gt;"")),INDIRECT("I"&amp;ROW()-2)+1,IF(AND(N8="",O8=""),"",I7))</f>
        <v>1</v>
      </c>
      <c r="J8" s="21"/>
      <c r="K8" s="4" t="s">
        <v>3</v>
      </c>
      <c r="M8" s="4" t="str">
        <f>+M7</f>
        <v>FNP  01/2021</v>
      </c>
      <c r="N8" s="5">
        <f>+N7*0.2</f>
        <v>71.201666666666668</v>
      </c>
      <c r="O8" s="5"/>
      <c r="P8" s="18" t="s">
        <v>19</v>
      </c>
    </row>
    <row r="9" spans="1:16" ht="14.25" customHeight="1" thickBot="1" x14ac:dyDescent="0.3">
      <c r="D9" s="2"/>
      <c r="E9" s="19"/>
      <c r="F9" s="20"/>
      <c r="I9" s="4" t="str">
        <f t="shared" ca="1" si="0"/>
        <v/>
      </c>
      <c r="J9" s="21"/>
      <c r="K9" s="4"/>
      <c r="M9" s="4"/>
      <c r="N9" s="5"/>
      <c r="O9" s="5"/>
      <c r="P9" s="18" t="s">
        <v>19</v>
      </c>
    </row>
    <row r="10" spans="1:16" ht="15.75" thickBot="1" x14ac:dyDescent="0.3">
      <c r="E10" s="16" t="s">
        <v>20</v>
      </c>
      <c r="F10" s="17" t="str">
        <f t="shared" ref="F10:F11" si="1">+TEXT($B$1,"jjmmaa")</f>
        <v>310121</v>
      </c>
      <c r="I10" s="4">
        <f t="shared" ca="1" si="0"/>
        <v>2</v>
      </c>
      <c r="J10" s="21"/>
      <c r="K10" s="4" t="s">
        <v>4</v>
      </c>
      <c r="M10" s="4" t="str">
        <f>+"CAP"&amp;" "&amp;MID($B$1,4,LEN($B$1))</f>
        <v>CAP 01/2021</v>
      </c>
      <c r="N10" s="5"/>
      <c r="O10" s="5">
        <v>925</v>
      </c>
      <c r="P10" s="18" t="s">
        <v>19</v>
      </c>
    </row>
    <row r="11" spans="1:16" ht="15.75" thickBot="1" x14ac:dyDescent="0.3">
      <c r="E11" s="16" t="s">
        <v>20</v>
      </c>
      <c r="F11" s="17" t="str">
        <f t="shared" si="1"/>
        <v>310121</v>
      </c>
      <c r="I11" s="4">
        <f t="shared" ca="1" si="0"/>
        <v>2</v>
      </c>
      <c r="J11" s="21"/>
      <c r="K11" s="4" t="s">
        <v>4</v>
      </c>
      <c r="M11" s="4" t="str">
        <f>+M10</f>
        <v>CAP 01/2021</v>
      </c>
      <c r="N11" s="5">
        <f>+O10</f>
        <v>925</v>
      </c>
      <c r="O11" s="5"/>
      <c r="P11" s="18" t="s">
        <v>19</v>
      </c>
    </row>
    <row r="12" spans="1:16" ht="15.75" thickBot="1" x14ac:dyDescent="0.3">
      <c r="E12" s="19"/>
      <c r="F12" s="20"/>
      <c r="I12" s="4" t="str">
        <f t="shared" ca="1" si="0"/>
        <v/>
      </c>
      <c r="J12" s="21"/>
      <c r="K12" s="4"/>
      <c r="M12" s="4"/>
      <c r="N12" s="5"/>
      <c r="O12" s="5"/>
      <c r="P12" s="18" t="s">
        <v>19</v>
      </c>
    </row>
    <row r="13" spans="1:16" ht="15.75" thickBot="1" x14ac:dyDescent="0.3">
      <c r="E13" s="16" t="s">
        <v>20</v>
      </c>
      <c r="F13" s="17" t="str">
        <f t="shared" ref="F13:F14" si="2">+TEXT($B$1,"jjmmaa")</f>
        <v>310121</v>
      </c>
      <c r="I13" s="4">
        <f t="shared" ca="1" si="0"/>
        <v>3</v>
      </c>
      <c r="J13" s="21"/>
      <c r="K13" s="4" t="s">
        <v>5</v>
      </c>
      <c r="M13" s="4" t="str">
        <f>+"FAE"&amp;" "&amp;MID($B$1,4,LEN($B$1))</f>
        <v>FAE 01/2021</v>
      </c>
      <c r="N13" s="5">
        <v>105993.7</v>
      </c>
      <c r="O13" s="5"/>
      <c r="P13" s="18" t="s">
        <v>19</v>
      </c>
    </row>
    <row r="14" spans="1:16" ht="15.75" thickBot="1" x14ac:dyDescent="0.3">
      <c r="E14" s="16" t="s">
        <v>20</v>
      </c>
      <c r="F14" s="17" t="str">
        <f t="shared" si="2"/>
        <v>310121</v>
      </c>
      <c r="I14" s="4">
        <f t="shared" ca="1" si="0"/>
        <v>3</v>
      </c>
      <c r="J14" s="21"/>
      <c r="K14" s="4" t="s">
        <v>5</v>
      </c>
      <c r="M14" s="4" t="str">
        <f>+M13</f>
        <v>FAE 01/2021</v>
      </c>
      <c r="N14" s="5"/>
      <c r="O14" s="5">
        <f>+N13</f>
        <v>105993.7</v>
      </c>
      <c r="P14" s="18" t="s">
        <v>19</v>
      </c>
    </row>
    <row r="15" spans="1:16" ht="15.75" thickBot="1" x14ac:dyDescent="0.3">
      <c r="E15" s="19"/>
      <c r="F15" s="20"/>
      <c r="I15" s="4" t="str">
        <f t="shared" ca="1" si="0"/>
        <v/>
      </c>
      <c r="J15" s="21"/>
      <c r="K15" s="4"/>
      <c r="M15" s="4"/>
      <c r="N15" s="5"/>
      <c r="O15" s="5"/>
      <c r="P15" s="18" t="s">
        <v>19</v>
      </c>
    </row>
    <row r="16" spans="1:16" ht="15.75" thickBot="1" x14ac:dyDescent="0.3">
      <c r="E16" s="16" t="s">
        <v>20</v>
      </c>
      <c r="F16" s="17" t="str">
        <f t="shared" ref="F16:F17" si="3">+TEXT($B$1,"jjmmaa")</f>
        <v>310121</v>
      </c>
      <c r="I16" s="4" t="str">
        <f t="shared" ca="1" si="0"/>
        <v/>
      </c>
      <c r="J16" s="21"/>
      <c r="K16" s="4" t="s">
        <v>6</v>
      </c>
      <c r="M16" s="4" t="str">
        <f>+"SOUCIS "&amp;MID($B$1,4,LEN($B$1))</f>
        <v>SOUCIS 01/2021</v>
      </c>
      <c r="N16" s="5"/>
      <c r="O16" s="5"/>
      <c r="P16" s="18" t="s">
        <v>19</v>
      </c>
    </row>
    <row r="17" spans="4:16" ht="15.75" thickBot="1" x14ac:dyDescent="0.3">
      <c r="E17" s="16" t="s">
        <v>20</v>
      </c>
      <c r="F17" s="17" t="str">
        <f t="shared" si="3"/>
        <v>310121</v>
      </c>
      <c r="I17" s="4" t="str">
        <f t="shared" ca="1" si="0"/>
        <v/>
      </c>
      <c r="J17" s="21"/>
      <c r="K17" s="4" t="s">
        <v>6</v>
      </c>
      <c r="M17" s="4" t="str">
        <f>+M16</f>
        <v>SOUCIS 01/2021</v>
      </c>
      <c r="N17" s="5"/>
      <c r="O17" s="5"/>
      <c r="P17" s="18" t="s">
        <v>19</v>
      </c>
    </row>
    <row r="18" spans="4:16" ht="15.75" thickBot="1" x14ac:dyDescent="0.3">
      <c r="E18" s="19"/>
      <c r="F18" s="20"/>
      <c r="I18" s="4" t="str">
        <f t="shared" ca="1" si="0"/>
        <v/>
      </c>
      <c r="J18" s="21"/>
      <c r="K18" s="4"/>
      <c r="M18" s="4"/>
      <c r="N18" s="5"/>
      <c r="O18" s="5"/>
      <c r="P18" s="18" t="s">
        <v>19</v>
      </c>
    </row>
    <row r="19" spans="4:16" ht="15.75" thickBot="1" x14ac:dyDescent="0.3">
      <c r="E19" s="16" t="s">
        <v>20</v>
      </c>
      <c r="F19" s="17" t="str">
        <f t="shared" ref="F19:F20" si="4">+TEXT($B$1,"jjmmaa")</f>
        <v>310121</v>
      </c>
      <c r="I19" s="4" t="e">
        <f t="shared" ca="1" si="0"/>
        <v>#VALUE!</v>
      </c>
      <c r="J19" s="21"/>
      <c r="K19" s="4" t="s">
        <v>4</v>
      </c>
      <c r="M19" s="4" t="str">
        <f>+"INTERETS"&amp;" "&amp;TEXT($D$4,"jj/mm/aaaa")</f>
        <v>INTERETS 31/01/2021</v>
      </c>
      <c r="N19" s="5">
        <v>11201.9</v>
      </c>
      <c r="O19" s="5"/>
      <c r="P19" s="18" t="s">
        <v>19</v>
      </c>
    </row>
    <row r="20" spans="4:16" ht="15.75" thickBot="1" x14ac:dyDescent="0.3">
      <c r="E20" s="16" t="s">
        <v>20</v>
      </c>
      <c r="F20" s="17" t="str">
        <f t="shared" si="4"/>
        <v>310121</v>
      </c>
      <c r="I20" s="4" t="e">
        <f t="shared" ca="1" si="0"/>
        <v>#VALUE!</v>
      </c>
      <c r="J20" s="21"/>
      <c r="K20" s="4" t="s">
        <v>4</v>
      </c>
      <c r="M20" s="4" t="str">
        <f>+M19</f>
        <v>INTERETS 31/01/2021</v>
      </c>
      <c r="N20" s="5"/>
      <c r="O20" s="5">
        <f>+N19</f>
        <v>11201.9</v>
      </c>
      <c r="P20" s="18" t="s">
        <v>19</v>
      </c>
    </row>
    <row r="21" spans="4:16" ht="15.75" thickBot="1" x14ac:dyDescent="0.3">
      <c r="E21" s="19"/>
      <c r="F21" s="20"/>
      <c r="I21" s="4" t="e">
        <f t="shared" ca="1" si="0"/>
        <v>#VALUE!</v>
      </c>
      <c r="J21" s="21"/>
      <c r="K21" s="4"/>
      <c r="M21" s="4"/>
      <c r="N21" s="5"/>
      <c r="O21" s="5"/>
      <c r="P21" s="18" t="s">
        <v>19</v>
      </c>
    </row>
    <row r="22" spans="4:16" ht="15.75" thickBot="1" x14ac:dyDescent="0.3">
      <c r="E22" s="16" t="s">
        <v>20</v>
      </c>
      <c r="F22" s="17" t="str">
        <f t="shared" ref="F22:F23" si="5">+TEXT($B$1,"jjmmaa")</f>
        <v>310121</v>
      </c>
      <c r="I22" s="4" t="e">
        <f t="shared" ca="1" si="0"/>
        <v>#VALUE!</v>
      </c>
      <c r="J22" s="21"/>
      <c r="K22" s="4" t="s">
        <v>4</v>
      </c>
      <c r="M22" s="4" t="str">
        <f>"PENALITES  "&amp;TEXT($D$4,"jj/mm/aaaa")</f>
        <v>PENALITES  31/01/2021</v>
      </c>
      <c r="N22" s="5">
        <v>14.86</v>
      </c>
      <c r="O22" s="5"/>
      <c r="P22" s="18" t="s">
        <v>19</v>
      </c>
    </row>
    <row r="23" spans="4:16" ht="15.75" thickBot="1" x14ac:dyDescent="0.3">
      <c r="E23" s="16" t="s">
        <v>20</v>
      </c>
      <c r="F23" s="17" t="str">
        <f t="shared" si="5"/>
        <v>310121</v>
      </c>
      <c r="I23" s="4" t="e">
        <f t="shared" ca="1" si="0"/>
        <v>#VALUE!</v>
      </c>
      <c r="J23" s="21"/>
      <c r="K23" s="4" t="s">
        <v>4</v>
      </c>
      <c r="M23" s="4" t="str">
        <f>+M22</f>
        <v>PENALITES  31/01/2021</v>
      </c>
      <c r="N23" s="5"/>
      <c r="O23" s="5">
        <f>+N22</f>
        <v>14.86</v>
      </c>
      <c r="P23" s="18" t="s">
        <v>19</v>
      </c>
    </row>
    <row r="24" spans="4:16" ht="15.75" thickBot="1" x14ac:dyDescent="0.3">
      <c r="E24" s="19"/>
      <c r="F24" s="20"/>
      <c r="I24" s="4" t="e">
        <f t="shared" ca="1" si="0"/>
        <v>#VALUE!</v>
      </c>
      <c r="J24" s="21"/>
      <c r="K24" s="4"/>
      <c r="M24" s="4"/>
      <c r="N24" s="5"/>
      <c r="O24" s="5"/>
      <c r="P24" s="18" t="s">
        <v>19</v>
      </c>
    </row>
    <row r="25" spans="4:16" ht="15.75" thickBot="1" x14ac:dyDescent="0.3">
      <c r="E25" s="16" t="s">
        <v>20</v>
      </c>
      <c r="F25" s="17" t="str">
        <f t="shared" ref="F25:F26" si="6">+TEXT($B$1,"jjmmaa")</f>
        <v>310121</v>
      </c>
      <c r="I25" s="4" t="e">
        <f t="shared" ca="1" si="0"/>
        <v>#VALUE!</v>
      </c>
      <c r="J25" s="21"/>
      <c r="K25" s="4" t="s">
        <v>4</v>
      </c>
      <c r="M25" s="4" t="str">
        <f>+"INTERETS BANCAIRES "&amp;TEXT($D$4,"jj/mm/aaaa")</f>
        <v>INTERETS BANCAIRES 31/01/2021</v>
      </c>
      <c r="N25" s="5"/>
      <c r="O25" s="5"/>
      <c r="P25" s="18" t="s">
        <v>19</v>
      </c>
    </row>
    <row r="26" spans="4:16" x14ac:dyDescent="0.25">
      <c r="E26" s="22" t="s">
        <v>20</v>
      </c>
      <c r="F26" s="17" t="str">
        <f t="shared" si="6"/>
        <v>310121</v>
      </c>
      <c r="I26" s="4" t="e">
        <f t="shared" ca="1" si="0"/>
        <v>#VALUE!</v>
      </c>
      <c r="J26" s="21"/>
      <c r="K26" s="4" t="s">
        <v>4</v>
      </c>
      <c r="M26" s="4" t="str">
        <f>+M25</f>
        <v>INTERETS BANCAIRES 31/01/2021</v>
      </c>
      <c r="N26" s="5"/>
      <c r="O26" s="5">
        <f>+N25</f>
        <v>0</v>
      </c>
      <c r="P26" s="18" t="s">
        <v>19</v>
      </c>
    </row>
    <row r="27" spans="4:16" x14ac:dyDescent="0.25">
      <c r="D27" s="23"/>
      <c r="E27" s="24"/>
      <c r="F27" s="25"/>
    </row>
    <row r="28" spans="4:16" x14ac:dyDescent="0.25">
      <c r="D28" s="23"/>
      <c r="E28" s="24"/>
      <c r="F28" s="25"/>
    </row>
    <row r="29" spans="4:16" x14ac:dyDescent="0.25">
      <c r="D29" s="23"/>
      <c r="E29" s="24"/>
      <c r="F29" s="25"/>
    </row>
    <row r="30" spans="4:16" x14ac:dyDescent="0.25">
      <c r="D30" s="23"/>
      <c r="E30" s="24"/>
      <c r="F30" s="25"/>
    </row>
    <row r="31" spans="4:16" x14ac:dyDescent="0.25">
      <c r="D31" s="23"/>
      <c r="E31" s="24"/>
      <c r="F31" s="25"/>
    </row>
    <row r="32" spans="4:16" x14ac:dyDescent="0.25">
      <c r="D32" s="23"/>
      <c r="E32" s="24"/>
      <c r="F32" s="25"/>
    </row>
    <row r="33" spans="4:6" x14ac:dyDescent="0.25">
      <c r="D33" s="23"/>
      <c r="E33" s="23"/>
      <c r="F33" s="26"/>
    </row>
    <row r="34" spans="4:6" x14ac:dyDescent="0.25">
      <c r="D34" s="23"/>
      <c r="E34" s="23"/>
      <c r="F34" s="26"/>
    </row>
    <row r="35" spans="4:6" x14ac:dyDescent="0.25">
      <c r="F35" s="1"/>
    </row>
    <row r="36" spans="4:6" x14ac:dyDescent="0.25">
      <c r="F36" s="1"/>
    </row>
    <row r="37" spans="4:6" x14ac:dyDescent="0.25">
      <c r="F37" s="1"/>
    </row>
    <row r="38" spans="4:6" x14ac:dyDescent="0.25">
      <c r="F38" s="1"/>
    </row>
    <row r="39" spans="4:6" x14ac:dyDescent="0.25">
      <c r="F39" s="1"/>
    </row>
    <row r="40" spans="4:6" x14ac:dyDescent="0.25">
      <c r="F40" s="1"/>
    </row>
    <row r="41" spans="4:6" x14ac:dyDescent="0.25">
      <c r="F41" s="1"/>
    </row>
    <row r="42" spans="4:6" x14ac:dyDescent="0.25">
      <c r="F42" s="1"/>
    </row>
    <row r="43" spans="4:6" x14ac:dyDescent="0.25">
      <c r="F43" s="1"/>
    </row>
  </sheetData>
  <autoFilter ref="F5:L2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Renault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Stibitzky</dc:creator>
  <cp:lastModifiedBy>Poste16</cp:lastModifiedBy>
  <dcterms:created xsi:type="dcterms:W3CDTF">2018-08-09T09:00:07Z</dcterms:created>
  <dcterms:modified xsi:type="dcterms:W3CDTF">2021-03-25T18:01:46Z</dcterms:modified>
</cp:coreProperties>
</file>