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kretmetcom-my.sharepoint.com/personal/v_deschamps_klimas_com/Documents/Bureau/"/>
    </mc:Choice>
  </mc:AlternateContent>
  <xr:revisionPtr revIDLastSave="100" documentId="8_{AEF0A381-EB7B-4DBC-A5A4-41473F1258F6}" xr6:coauthVersionLast="47" xr6:coauthVersionMax="47" xr10:uidLastSave="{97564BC8-94E0-4EB9-BAA9-1B815DC281C1}"/>
  <bookViews>
    <workbookView xWindow="-110" yWindow="-110" windowWidth="19420" windowHeight="10420" xr2:uid="{E2D997A4-12E9-45BC-9E3A-3E90FB470CE5}"/>
  </bookViews>
  <sheets>
    <sheet name=" Invoices " sheetId="1" r:id="rId1"/>
  </sheets>
  <externalReferences>
    <externalReference r:id="rId2"/>
    <externalReference r:id="rId3"/>
  </externalReferences>
  <definedNames>
    <definedName name="Aujourdhui">[2]Invoices!#REF!</definedName>
    <definedName name="Clients">#REF!</definedName>
    <definedName name="Echeance">[2]Invoices!#REF!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" i="1" l="1"/>
  <c r="T4" i="1"/>
  <c r="T5" i="1" s="1"/>
  <c r="N15" i="1"/>
  <c r="M15" i="1"/>
  <c r="K15" i="1"/>
  <c r="N14" i="1"/>
  <c r="M14" i="1"/>
  <c r="K14" i="1"/>
  <c r="N13" i="1"/>
  <c r="M13" i="1"/>
  <c r="K13" i="1"/>
  <c r="N12" i="1"/>
  <c r="M12" i="1"/>
  <c r="K12" i="1"/>
  <c r="N11" i="1"/>
  <c r="M11" i="1"/>
  <c r="K11" i="1"/>
  <c r="N10" i="1"/>
  <c r="M10" i="1"/>
  <c r="K10" i="1"/>
  <c r="N9" i="1"/>
  <c r="M9" i="1"/>
  <c r="K9" i="1"/>
  <c r="N8" i="1"/>
  <c r="M8" i="1"/>
  <c r="N7" i="1"/>
  <c r="M7" i="1"/>
  <c r="K7" i="1"/>
  <c r="N6" i="1"/>
  <c r="M6" i="1"/>
  <c r="K6" i="1"/>
  <c r="N5" i="1"/>
  <c r="M5" i="1"/>
  <c r="K5" i="1"/>
  <c r="N4" i="1"/>
  <c r="M4" i="1"/>
  <c r="K4" i="1"/>
  <c r="M3" i="1"/>
  <c r="K3" i="1"/>
</calcChain>
</file>

<file path=xl/sharedStrings.xml><?xml version="1.0" encoding="utf-8"?>
<sst xmlns="http://schemas.openxmlformats.org/spreadsheetml/2006/main" count="47" uniqueCount="38">
  <si>
    <t xml:space="preserve"> </t>
  </si>
  <si>
    <t>Date de facture</t>
  </si>
  <si>
    <t>N° de facture</t>
  </si>
  <si>
    <t>N° de client</t>
  </si>
  <si>
    <t>Nom du client</t>
  </si>
  <si>
    <t>Total HT</t>
  </si>
  <si>
    <t>TVA</t>
  </si>
  <si>
    <t>Total TTC</t>
  </si>
  <si>
    <t>Echéance</t>
  </si>
  <si>
    <t xml:space="preserve">E mail </t>
  </si>
  <si>
    <t>Payment</t>
  </si>
  <si>
    <t>Reste dû</t>
  </si>
  <si>
    <t>Payment date</t>
  </si>
  <si>
    <t>Alert</t>
  </si>
  <si>
    <t>Reminder deadline</t>
  </si>
  <si>
    <t>Reminder 1</t>
  </si>
  <si>
    <t>Reminder 2</t>
  </si>
  <si>
    <t>LRAC</t>
  </si>
  <si>
    <t>Comments</t>
  </si>
  <si>
    <t>See credit note</t>
  </si>
  <si>
    <t>PETER</t>
  </si>
  <si>
    <t>GABRIEL</t>
  </si>
  <si>
    <t>JEAN</t>
  </si>
  <si>
    <t>LOUIS</t>
  </si>
  <si>
    <t>LAURE</t>
  </si>
  <si>
    <t>LAURENT</t>
  </si>
  <si>
    <t>STEPHANE</t>
  </si>
  <si>
    <t>MARTINE</t>
  </si>
  <si>
    <t>jean@hotmail.fr</t>
  </si>
  <si>
    <t>Louis@hotmail.fr</t>
  </si>
  <si>
    <t>peter@hotmail.fr</t>
  </si>
  <si>
    <t>gabriel@hotmail.fr</t>
  </si>
  <si>
    <t>laure@hotmail.fr</t>
  </si>
  <si>
    <t>louis@hotmail.fr</t>
  </si>
  <si>
    <t>laurent@hotmail.fr</t>
  </si>
  <si>
    <t>stephane@hotmail.fr</t>
  </si>
  <si>
    <t>martine@hotmail.fr</t>
  </si>
  <si>
    <t>2094.98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</si>
</sst>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44" fontId="1" fillId="0" borderId="0" xfId="1" applyFont="1"/>
    <xf numFmtId="44" fontId="1" fillId="0" borderId="0" xfId="1" applyFont="1" applyAlignment="1">
      <alignment horizontal="right"/>
    </xf>
    <xf numFmtId="0" fontId="0" fillId="0" borderId="0" xfId="0" applyAlignment="1">
      <alignment horizontal="left"/>
    </xf>
    <xf numFmtId="2" fontId="0" fillId="0" borderId="0" xfId="1" applyNumberFormat="1" applyFont="1" applyFill="1" applyAlignment="1">
      <alignment horizontal="center"/>
    </xf>
    <xf numFmtId="2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 vertical="center"/>
    </xf>
    <xf numFmtId="2" fontId="2" fillId="0" borderId="0" xfId="1" applyNumberFormat="1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2" fontId="1" fillId="3" borderId="1" xfId="1" applyNumberFormat="1" applyFont="1" applyFill="1" applyBorder="1"/>
    <xf numFmtId="2" fontId="1" fillId="0" borderId="1" xfId="1" applyNumberFormat="1" applyFont="1" applyFill="1" applyBorder="1" applyAlignment="1">
      <alignment horizontal="center"/>
    </xf>
    <xf numFmtId="14" fontId="1" fillId="0" borderId="1" xfId="1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0" xfId="1" applyFont="1" applyFill="1" applyBorder="1" applyAlignment="1">
      <alignment horizontal="center"/>
    </xf>
    <xf numFmtId="0" fontId="0" fillId="5" borderId="1" xfId="0" applyFill="1" applyBorder="1"/>
    <xf numFmtId="14" fontId="0" fillId="5" borderId="1" xfId="0" applyNumberFormat="1" applyFill="1" applyBorder="1" applyAlignment="1">
      <alignment horizontal="center"/>
    </xf>
    <xf numFmtId="14" fontId="0" fillId="0" borderId="0" xfId="0" applyNumberFormat="1"/>
    <xf numFmtId="2" fontId="4" fillId="3" borderId="1" xfId="1" applyNumberFormat="1" applyFont="1" applyFill="1" applyBorder="1" applyAlignment="1">
      <alignment horizontal="right"/>
    </xf>
    <xf numFmtId="44" fontId="1" fillId="0" borderId="1" xfId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1" fillId="5" borderId="1" xfId="1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3" fillId="4" borderId="1" xfId="2" applyFill="1" applyBorder="1" applyAlignment="1">
      <alignment horizontal="left"/>
    </xf>
    <xf numFmtId="165" fontId="1" fillId="0" borderId="0" xfId="1" applyNumberFormat="1" applyFont="1"/>
  </cellXfs>
  <cellStyles count="3">
    <cellStyle name="Lien hypertexte" xfId="2" builtinId="8"/>
    <cellStyle name="Monétaire" xfId="1" builtinId="4"/>
    <cellStyle name="Normal" xfId="0" builtinId="0"/>
  </cellStyles>
  <dxfs count="93"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color theme="5"/>
      </font>
      <fill>
        <patternFill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ill>
        <patternFill patternType="solid">
          <fgColor rgb="FFFF7C80"/>
          <bgColor rgb="FF000000"/>
        </patternFill>
      </fill>
    </dxf>
    <dxf>
      <fill>
        <patternFill patternType="solid">
          <fgColor rgb="FFFF7C80"/>
          <bgColor rgb="FF0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fill>
        <patternFill patternType="none">
          <bgColor auto="1"/>
        </patternFill>
      </fill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107950</xdr:colOff>
          <xdr:row>0</xdr:row>
          <xdr:rowOff>50800</xdr:rowOff>
        </xdr:from>
        <xdr:to>
          <xdr:col>4</xdr:col>
          <xdr:colOff>171450</xdr:colOff>
          <xdr:row>0</xdr:row>
          <xdr:rowOff>622300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1C925B0-69C0-4413-9FCF-165D374BCF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241300</xdr:colOff>
          <xdr:row>0</xdr:row>
          <xdr:rowOff>50800</xdr:rowOff>
        </xdr:from>
        <xdr:to>
          <xdr:col>3</xdr:col>
          <xdr:colOff>12700</xdr:colOff>
          <xdr:row>0</xdr:row>
          <xdr:rowOff>622300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AD30519-BB50-4D99-B424-E5CE1E63F5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0</xdr:row>
          <xdr:rowOff>50800</xdr:rowOff>
        </xdr:from>
        <xdr:to>
          <xdr:col>6</xdr:col>
          <xdr:colOff>31750</xdr:colOff>
          <xdr:row>0</xdr:row>
          <xdr:rowOff>622300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E27C1DC6-BF66-4B3F-AF78-D26C88113A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v_deschamps_klimas_com/Documents/Documents/Administratif/RAPPORTS/2022/rapport%20journalier%202022%20-%20Cop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&#233;rieDeschamps/AppData/Local/Microsoft/Windows/INetCache/Content.Outlook/LGLM6K92/Rapport%20journal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s"/>
      <sheetName val="Annulé"/>
      <sheetName val="Ongoing orders"/>
      <sheetName val="TO per customer"/>
      <sheetName val=" Invoices "/>
      <sheetName val="Alsafix"/>
      <sheetName val="Dashboard"/>
      <sheetName val="Customers"/>
      <sheetName val="Products"/>
      <sheetName val="Règlements"/>
      <sheetName val="Reimbursement"/>
      <sheetName val="Prepaiement"/>
      <sheetName val="Overdue paymen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s"/>
      <sheetName val="Invoices"/>
      <sheetName val="Prepaiement"/>
      <sheetName val="Ongoing orders"/>
      <sheetName val="Alsafix"/>
      <sheetName val="Customers"/>
      <sheetName val="dashboard"/>
      <sheetName val="Forecast payments"/>
      <sheetName val="Overdue paymen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C14368-1A28-4039-9342-A0FB06364EDA}" name="Tableau1" displayName="Tableau1" ref="A2:R15" totalsRowShown="0" headerRowDxfId="92" tableBorderDxfId="91">
  <autoFilter ref="A2:R15" xr:uid="{00000000-0009-0000-0100-000001000000}"/>
  <sortState xmlns:xlrd2="http://schemas.microsoft.com/office/spreadsheetml/2017/richdata2" ref="A3:R15">
    <sortCondition sortBy="cellColor" ref="D2:D15" dxfId="55"/>
  </sortState>
  <tableColumns count="18">
    <tableColumn id="1" xr3:uid="{07BA7B5D-3B76-47CF-B064-3B1455EB4A44}" name="Date de facture" dataDxfId="89" totalsRowDxfId="90"/>
    <tableColumn id="2" xr3:uid="{678D371F-E99B-4550-BF8B-132777ADD01B}" name="N° de facture" dataDxfId="87" totalsRowDxfId="88"/>
    <tableColumn id="3" xr3:uid="{402E92A4-6D91-4704-812E-1BAC76CA6C0A}" name="N° de client" dataDxfId="85" totalsRowDxfId="86"/>
    <tableColumn id="4" xr3:uid="{15734A45-6EAE-4A1F-95BD-DD34401260B7}" name="Nom du client" dataDxfId="83" totalsRowDxfId="84"/>
    <tableColumn id="5" xr3:uid="{0833DEFE-8604-4D48-9CDA-A5F54CD8321B}" name="Total HT" dataDxfId="81" totalsRowDxfId="82" dataCellStyle="Monétaire" totalsRowCellStyle="Monétaire"/>
    <tableColumn id="6" xr3:uid="{69306BC7-FFC7-4264-A374-7CCB60718CA4}" name="TVA" dataDxfId="79" totalsRowDxfId="80" dataCellStyle="Monétaire" totalsRowCellStyle="Monétaire"/>
    <tableColumn id="7" xr3:uid="{FC9B9BFE-E395-490D-89C1-C8530FCBE935}" name="Total TTC" dataDxfId="77" totalsRowDxfId="78" dataCellStyle="Monétaire" totalsRowCellStyle="Monétaire"/>
    <tableColumn id="8" xr3:uid="{3C003DB9-F624-4267-976A-B26D9CB0B9E1}" name="Echéance" dataDxfId="75" totalsRowDxfId="76" totalsRowCellStyle="Monétaire"/>
    <tableColumn id="20" xr3:uid="{7AC9486B-DEEA-4823-A8C1-3447A8128247}" name="E mail " dataDxfId="73" totalsRowDxfId="74">
      <calculatedColumnFormula>IFERROR(INDEX([1]Customers!G:G,MATCH($C3,[1]Customers!C:C,0)),"")</calculatedColumnFormula>
    </tableColumn>
    <tableColumn id="10" xr3:uid="{48704090-C510-40E0-BF61-E6927D95F422}" name="Payment" dataDxfId="71" totalsRowDxfId="72" dataCellStyle="Monétaire"/>
    <tableColumn id="18" xr3:uid="{8EBE6CD9-0A75-4DB5-969D-289E09C2957A}" name="Reste dû" dataDxfId="69" totalsRowDxfId="70">
      <calculatedColumnFormula>Tableau1[[#This Row],[Payment]]-Tableau1[[#This Row],[Total TTC]]</calculatedColumnFormula>
    </tableColumn>
    <tableColumn id="11" xr3:uid="{54CBE241-C96C-4228-A1A2-84AB73815425}" name="Payment date" dataDxfId="67" totalsRowDxfId="68" dataCellStyle="Monétaire" totalsRowCellStyle="Monétaire"/>
    <tableColumn id="12" xr3:uid="{C0E742CF-8FFC-430A-8537-35A40D104556}" name="Alert" dataDxfId="65" totalsRowDxfId="66"/>
    <tableColumn id="13" xr3:uid="{4097709C-2137-4C39-91BE-78505FDC3821}" name="Reminder deadline" dataDxfId="63" totalsRowDxfId="64" dataCellStyle="Monétaire" totalsRowCellStyle="Monétaire"/>
    <tableColumn id="14" xr3:uid="{2640C73B-B4E6-4BCB-B507-48A837B08936}" name="Reminder 1" dataDxfId="61" totalsRowDxfId="62"/>
    <tableColumn id="15" xr3:uid="{58BFFF8B-0215-4A43-9116-4518BB058CC5}" name="Reminder 2" dataDxfId="59" totalsRowDxfId="60"/>
    <tableColumn id="16" xr3:uid="{BB9E09E6-2177-4292-A556-64B069B822CC}" name="LRAC" dataDxfId="57" totalsRowDxfId="58"/>
    <tableColumn id="17" xr3:uid="{D37ABFD0-6B4F-4BD3-95BF-EB6B66360797}" name="Comments" dataDxfId="53" totalsRowDxfId="5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ouis@hotmail.fr" TargetMode="External"/><Relationship Id="rId13" Type="http://schemas.openxmlformats.org/officeDocument/2006/relationships/hyperlink" Target="mailto:martine@hotmail.fr" TargetMode="External"/><Relationship Id="rId18" Type="http://schemas.openxmlformats.org/officeDocument/2006/relationships/image" Target="../media/image1.emf"/><Relationship Id="rId3" Type="http://schemas.openxmlformats.org/officeDocument/2006/relationships/hyperlink" Target="mailto:peter@hotmail.fr" TargetMode="External"/><Relationship Id="rId21" Type="http://schemas.openxmlformats.org/officeDocument/2006/relationships/control" Target="../activeX/activeX3.xml"/><Relationship Id="rId7" Type="http://schemas.openxmlformats.org/officeDocument/2006/relationships/hyperlink" Target="mailto:laure@hotmail.fr" TargetMode="External"/><Relationship Id="rId12" Type="http://schemas.openxmlformats.org/officeDocument/2006/relationships/hyperlink" Target="mailto:martine@hotmail.fr" TargetMode="External"/><Relationship Id="rId17" Type="http://schemas.openxmlformats.org/officeDocument/2006/relationships/control" Target="../activeX/activeX1.xml"/><Relationship Id="rId2" Type="http://schemas.openxmlformats.org/officeDocument/2006/relationships/hyperlink" Target="mailto:Louis@hotmail.fr" TargetMode="External"/><Relationship Id="rId16" Type="http://schemas.openxmlformats.org/officeDocument/2006/relationships/vmlDrawing" Target="../drawings/vmlDrawing1.vml"/><Relationship Id="rId20" Type="http://schemas.openxmlformats.org/officeDocument/2006/relationships/image" Target="../media/image2.emf"/><Relationship Id="rId1" Type="http://schemas.openxmlformats.org/officeDocument/2006/relationships/hyperlink" Target="mailto:jean@hotmail.fr" TargetMode="External"/><Relationship Id="rId6" Type="http://schemas.openxmlformats.org/officeDocument/2006/relationships/hyperlink" Target="mailto:gabriel@hotmail.fr" TargetMode="External"/><Relationship Id="rId11" Type="http://schemas.openxmlformats.org/officeDocument/2006/relationships/hyperlink" Target="mailto:stephane@hotmail.fr" TargetMode="External"/><Relationship Id="rId5" Type="http://schemas.openxmlformats.org/officeDocument/2006/relationships/hyperlink" Target="mailto:gabriel@hotmail.fr" TargetMode="External"/><Relationship Id="rId15" Type="http://schemas.openxmlformats.org/officeDocument/2006/relationships/drawing" Target="../drawings/drawing1.xml"/><Relationship Id="rId23" Type="http://schemas.openxmlformats.org/officeDocument/2006/relationships/table" Target="../tables/table1.xml"/><Relationship Id="rId10" Type="http://schemas.openxmlformats.org/officeDocument/2006/relationships/hyperlink" Target="mailto:laurent@hotmail.fr" TargetMode="External"/><Relationship Id="rId19" Type="http://schemas.openxmlformats.org/officeDocument/2006/relationships/control" Target="../activeX/activeX2.xml"/><Relationship Id="rId4" Type="http://schemas.openxmlformats.org/officeDocument/2006/relationships/hyperlink" Target="mailto:gabriel@hotmail.fr" TargetMode="External"/><Relationship Id="rId9" Type="http://schemas.openxmlformats.org/officeDocument/2006/relationships/hyperlink" Target="mailto:laurent@hotmail.fr" TargetMode="External"/><Relationship Id="rId14" Type="http://schemas.openxmlformats.org/officeDocument/2006/relationships/printerSettings" Target="../printerSettings/printerSettings1.bin"/><Relationship Id="rId22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EE848-0821-447F-A470-A3E039B3FB00}">
  <sheetPr codeName="Feuil8"/>
  <dimension ref="A1:T28"/>
  <sheetViews>
    <sheetView showGridLines="0" tabSelected="1" zoomScale="70" zoomScaleNormal="70" workbookViewId="0">
      <pane ySplit="2" topLeftCell="A3" activePane="bottomLeft" state="frozen"/>
      <selection pane="bottomLeft" activeCell="F25" sqref="F25"/>
    </sheetView>
  </sheetViews>
  <sheetFormatPr baseColWidth="10" defaultRowHeight="14.5" x14ac:dyDescent="0.35"/>
  <cols>
    <col min="1" max="1" width="17.7265625" style="1" bestFit="1" customWidth="1"/>
    <col min="2" max="2" width="14" style="1" customWidth="1"/>
    <col min="3" max="3" width="17" style="1" customWidth="1"/>
    <col min="4" max="4" width="28.54296875" customWidth="1"/>
    <col min="5" max="5" width="13.1796875" customWidth="1"/>
    <col min="6" max="6" width="17.1796875" style="2" bestFit="1" customWidth="1"/>
    <col min="7" max="7" width="15" style="3" customWidth="1"/>
    <col min="8" max="8" width="19.81640625" style="2" customWidth="1"/>
    <col min="9" max="9" width="38.7265625" style="4" customWidth="1"/>
    <col min="10" max="10" width="20" style="5" customWidth="1"/>
    <col min="11" max="11" width="15.1796875" style="6" customWidth="1"/>
    <col min="12" max="12" width="19.26953125" style="1" bestFit="1" customWidth="1"/>
    <col min="13" max="13" width="21.54296875" style="1" customWidth="1"/>
    <col min="14" max="14" width="17" customWidth="1"/>
    <col min="15" max="15" width="22.26953125" customWidth="1"/>
    <col min="16" max="16" width="20.81640625" bestFit="1" customWidth="1"/>
    <col min="17" max="17" width="1.1796875" hidden="1" customWidth="1"/>
    <col min="18" max="18" width="62" style="1" customWidth="1"/>
  </cols>
  <sheetData>
    <row r="1" spans="1:20" ht="61.5" customHeight="1" x14ac:dyDescent="0.35">
      <c r="J1" s="5" t="s">
        <v>0</v>
      </c>
    </row>
    <row r="2" spans="1:20" s="1" customFormat="1" x14ac:dyDescent="0.3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8" t="s">
        <v>11</v>
      </c>
      <c r="L2" s="9" t="s">
        <v>12</v>
      </c>
      <c r="M2" s="10" t="s">
        <v>13</v>
      </c>
      <c r="N2" s="10" t="s">
        <v>14</v>
      </c>
      <c r="O2" s="10" t="s">
        <v>15</v>
      </c>
      <c r="P2" s="10" t="s">
        <v>16</v>
      </c>
      <c r="Q2" s="7" t="s">
        <v>17</v>
      </c>
      <c r="R2" s="7" t="s">
        <v>18</v>
      </c>
    </row>
    <row r="3" spans="1:20" x14ac:dyDescent="0.35">
      <c r="A3" s="11">
        <v>44670</v>
      </c>
      <c r="B3" s="12">
        <v>220400043</v>
      </c>
      <c r="C3" s="12">
        <v>71948</v>
      </c>
      <c r="D3" s="13" t="s">
        <v>22</v>
      </c>
      <c r="E3" s="14">
        <v>572.95000000000005</v>
      </c>
      <c r="F3" s="14">
        <v>114.58</v>
      </c>
      <c r="G3" s="14">
        <v>687.53</v>
      </c>
      <c r="H3" s="11">
        <v>44765</v>
      </c>
      <c r="I3" s="28" t="s">
        <v>28</v>
      </c>
      <c r="J3" s="15"/>
      <c r="K3" s="15">
        <f>Tableau1[[#This Row],[Payment]]-Tableau1[[#This Row],[Total TTC]]</f>
        <v>-687.53</v>
      </c>
      <c r="L3" s="16">
        <v>44747</v>
      </c>
      <c r="M3" s="17" t="str">
        <f ca="1">IF(AND(J3="",NOT(H3&gt;TODAY())),TODAY()-H3&amp; " jours de retard ","")</f>
        <v xml:space="preserve">0 jours de retard </v>
      </c>
      <c r="N3" s="18"/>
      <c r="O3" s="16">
        <v>44747</v>
      </c>
      <c r="P3" s="1"/>
      <c r="Q3" s="19"/>
      <c r="R3" s="20"/>
      <c r="T3" s="21">
        <v>44378</v>
      </c>
    </row>
    <row r="4" spans="1:20" x14ac:dyDescent="0.35">
      <c r="A4" s="11">
        <v>44308</v>
      </c>
      <c r="B4" s="12">
        <v>210400001</v>
      </c>
      <c r="C4" s="12">
        <v>70552</v>
      </c>
      <c r="D4" s="13" t="s">
        <v>23</v>
      </c>
      <c r="E4" s="22">
        <v>1206.92</v>
      </c>
      <c r="F4" s="22">
        <v>241.38</v>
      </c>
      <c r="G4" s="22">
        <v>1448.3</v>
      </c>
      <c r="H4" s="11">
        <v>44767</v>
      </c>
      <c r="I4" s="28" t="s">
        <v>29</v>
      </c>
      <c r="J4" s="15"/>
      <c r="K4" s="15">
        <f>Tableau1[[#This Row],[Payment]]-Tableau1[[#This Row],[Total TTC]]</f>
        <v>-1448.3</v>
      </c>
      <c r="L4" s="16"/>
      <c r="M4" s="17" t="str">
        <f ca="1">IF(AND(J4="",NOT(H4&gt;TODAY())),TODAY()-H4&amp; " jours de retard ","")</f>
        <v/>
      </c>
      <c r="N4" s="23" t="str">
        <f ca="1">IF(AND(H4&lt;=TODAY()+5,H4&gt;=TODAY()+1,J4="")," Rappel échéance proche ","")</f>
        <v xml:space="preserve"> Rappel échéance proche </v>
      </c>
      <c r="O4" s="17"/>
      <c r="P4" s="17"/>
      <c r="Q4" s="24"/>
      <c r="R4" s="24"/>
      <c r="T4" s="21">
        <f ca="1">TODAY()-365</f>
        <v>44400</v>
      </c>
    </row>
    <row r="5" spans="1:20" x14ac:dyDescent="0.35">
      <c r="A5" s="11">
        <v>44312</v>
      </c>
      <c r="B5" s="12">
        <v>210400002</v>
      </c>
      <c r="C5" s="12">
        <v>50813</v>
      </c>
      <c r="D5" s="13" t="s">
        <v>20</v>
      </c>
      <c r="E5" s="22">
        <v>6876.39</v>
      </c>
      <c r="F5" s="22">
        <v>1375.28</v>
      </c>
      <c r="G5" s="22">
        <v>8251.67</v>
      </c>
      <c r="H5" s="11">
        <v>44737</v>
      </c>
      <c r="I5" s="28" t="s">
        <v>30</v>
      </c>
      <c r="J5" s="15"/>
      <c r="K5" s="15">
        <f>Tableau1[[#This Row],[Payment]]-Tableau1[[#This Row],[Total TTC]]</f>
        <v>-8251.67</v>
      </c>
      <c r="L5" s="16"/>
      <c r="M5" s="17" t="str">
        <f ca="1">IF(AND(J5="",NOT(H5&gt;TODAY())),TODAY()-H5&amp; " jours de retard ","")</f>
        <v xml:space="preserve">28 jours de retard </v>
      </c>
      <c r="N5" s="23" t="str">
        <f ca="1">IF(AND(H5&lt;=TODAY()+5,H5&gt;=TODAY()+1,J5="")," Rappel échéance proche ","")</f>
        <v/>
      </c>
      <c r="O5" s="25"/>
      <c r="P5" s="25"/>
      <c r="Q5" s="24"/>
      <c r="R5" s="24"/>
      <c r="T5">
        <f ca="1">SUMIFS(E:E,A:A,"&gt;="&amp;T3,A:A,"&lt;="&amp;T4)</f>
        <v>0</v>
      </c>
    </row>
    <row r="6" spans="1:20" x14ac:dyDescent="0.35">
      <c r="A6" s="11">
        <v>44312</v>
      </c>
      <c r="B6" s="12">
        <v>210400003</v>
      </c>
      <c r="C6" s="12">
        <v>42972</v>
      </c>
      <c r="D6" s="13" t="s">
        <v>21</v>
      </c>
      <c r="E6" s="22">
        <v>5889.19</v>
      </c>
      <c r="F6" s="22">
        <v>1177.8399999999999</v>
      </c>
      <c r="G6" s="22">
        <v>7067.03</v>
      </c>
      <c r="H6" s="11">
        <v>44752</v>
      </c>
      <c r="I6" s="28" t="s">
        <v>31</v>
      </c>
      <c r="J6" s="15"/>
      <c r="K6" s="15">
        <f>Tableau1[[#This Row],[Payment]]-Tableau1[[#This Row],[Total TTC]]</f>
        <v>-7067.03</v>
      </c>
      <c r="L6" s="16"/>
      <c r="M6" s="17" t="str">
        <f ca="1">IF(AND(J6="",NOT(H6&gt;TODAY())),TODAY()-H6&amp; " jours de retard ","")</f>
        <v xml:space="preserve">13 jours de retard </v>
      </c>
      <c r="N6" s="23" t="str">
        <f ca="1">IF(AND(H6&lt;=TODAY()+5,H6&gt;=TODAY()+1,J6="")," Rappel échéance proche ","")</f>
        <v/>
      </c>
      <c r="O6" s="17"/>
      <c r="P6" s="17"/>
      <c r="Q6" s="24"/>
      <c r="R6" s="24"/>
    </row>
    <row r="7" spans="1:20" x14ac:dyDescent="0.35">
      <c r="A7" s="11">
        <v>44312</v>
      </c>
      <c r="B7" s="12">
        <v>210400004</v>
      </c>
      <c r="C7" s="12">
        <v>42972</v>
      </c>
      <c r="D7" s="13" t="s">
        <v>21</v>
      </c>
      <c r="E7" s="22">
        <v>3519.51</v>
      </c>
      <c r="F7" s="22">
        <v>703.9</v>
      </c>
      <c r="G7" s="22">
        <v>4223.41</v>
      </c>
      <c r="H7" s="11">
        <v>44770</v>
      </c>
      <c r="I7" s="28" t="s">
        <v>31</v>
      </c>
      <c r="J7" s="15"/>
      <c r="K7" s="15">
        <f>Tableau1[[#This Row],[Payment]]-Tableau1[[#This Row],[Total TTC]]</f>
        <v>-4223.41</v>
      </c>
      <c r="L7" s="16"/>
      <c r="M7" s="17" t="str">
        <f ca="1">IF(AND(J7="",NOT(H7&gt;TODAY())),TODAY()-H7&amp; " jours de retard ","")</f>
        <v/>
      </c>
      <c r="N7" s="23" t="str">
        <f ca="1">IF(AND(H7&lt;=TODAY()+5,H7&gt;=TODAY()+1,J7="")," Rappel échéance proche ","")</f>
        <v xml:space="preserve"> Rappel échéance proche </v>
      </c>
      <c r="O7" s="17"/>
      <c r="P7" s="17"/>
      <c r="Q7" s="24"/>
      <c r="R7" s="24"/>
    </row>
    <row r="8" spans="1:20" x14ac:dyDescent="0.35">
      <c r="A8" s="11">
        <v>44312</v>
      </c>
      <c r="B8" s="12">
        <v>210400005</v>
      </c>
      <c r="C8" s="12">
        <v>42972</v>
      </c>
      <c r="D8" s="13" t="s">
        <v>21</v>
      </c>
      <c r="E8" s="22">
        <v>1745.82</v>
      </c>
      <c r="F8" s="22">
        <v>349.16</v>
      </c>
      <c r="G8" s="22">
        <v>2094.98</v>
      </c>
      <c r="H8" s="11">
        <v>44326</v>
      </c>
      <c r="I8" s="28" t="s">
        <v>31</v>
      </c>
      <c r="J8" s="15" t="s">
        <v>37</v>
      </c>
      <c r="K8" s="15" t="e">
        <f>Tableau1[[#This Row],[Payment]]-Tableau1[[#This Row],[Total TTC]]</f>
        <v>#VALUE!</v>
      </c>
      <c r="L8" s="16">
        <v>44334</v>
      </c>
      <c r="M8" s="17" t="str">
        <f ca="1">IF(AND(J8="",NOT(H8&gt;TODAY())),TODAY()-H8&amp; " jours de retard ","")</f>
        <v/>
      </c>
      <c r="N8" s="23" t="str">
        <f ca="1">IF(AND(H8&lt;=TODAY()+5,H8&gt;=TODAY()+1,J8="")," Rappel échéance proche ","")</f>
        <v/>
      </c>
      <c r="O8" s="17"/>
      <c r="P8" s="17"/>
      <c r="Q8" s="24"/>
      <c r="R8" s="24"/>
    </row>
    <row r="9" spans="1:20" x14ac:dyDescent="0.35">
      <c r="A9" s="11">
        <v>44312</v>
      </c>
      <c r="B9" s="12">
        <v>210400006</v>
      </c>
      <c r="C9" s="12">
        <v>60641</v>
      </c>
      <c r="D9" s="13" t="s">
        <v>24</v>
      </c>
      <c r="E9" s="22">
        <v>2010.24</v>
      </c>
      <c r="F9" s="22">
        <v>402.05</v>
      </c>
      <c r="G9" s="22">
        <v>2412.29</v>
      </c>
      <c r="H9" s="11">
        <v>44763</v>
      </c>
      <c r="I9" s="28" t="s">
        <v>32</v>
      </c>
      <c r="J9" s="26"/>
      <c r="K9" s="15">
        <f>Tableau1[[#This Row],[Payment]]-Tableau1[[#This Row],[Total TTC]]</f>
        <v>-2412.29</v>
      </c>
      <c r="L9" s="16"/>
      <c r="M9" s="17" t="str">
        <f ca="1">IF(AND(J9="",NOT(H9&gt;TODAY())),TODAY()-H9&amp; " jours de retard ","")</f>
        <v xml:space="preserve">2 jours de retard </v>
      </c>
      <c r="N9" s="23" t="str">
        <f ca="1">IF(AND(H9&lt;=TODAY()+5,H9&gt;=TODAY()+1,J9="")," Rappel échéance proche ","")</f>
        <v/>
      </c>
      <c r="O9" s="17"/>
      <c r="P9" s="17"/>
      <c r="Q9" s="24"/>
      <c r="R9" s="24"/>
    </row>
    <row r="10" spans="1:20" x14ac:dyDescent="0.35">
      <c r="A10" s="11">
        <v>44314</v>
      </c>
      <c r="B10" s="12">
        <v>210400007</v>
      </c>
      <c r="C10" s="12">
        <v>70552</v>
      </c>
      <c r="D10" s="13" t="s">
        <v>23</v>
      </c>
      <c r="E10" s="22">
        <v>880.33</v>
      </c>
      <c r="F10" s="22">
        <v>176.05</v>
      </c>
      <c r="G10" s="22">
        <v>1056.3800000000001</v>
      </c>
      <c r="H10" s="11">
        <v>44762</v>
      </c>
      <c r="I10" s="28" t="s">
        <v>33</v>
      </c>
      <c r="J10" s="15"/>
      <c r="K10" s="15">
        <f>Tableau1[[#This Row],[Payment]]-Tableau1[[#This Row],[Total TTC]]</f>
        <v>-1056.3800000000001</v>
      </c>
      <c r="L10" s="16"/>
      <c r="M10" s="17" t="str">
        <f ca="1">IF(AND(J10="",NOT(H10&gt;TODAY())),TODAY()-H10&amp; " jours de retard ","")</f>
        <v xml:space="preserve">3 jours de retard </v>
      </c>
      <c r="N10" s="23" t="str">
        <f ca="1">IF(AND(H10&lt;=TODAY()+5,H10&gt;=TODAY()+1,J10="")," Rappel échéance proche ","")</f>
        <v/>
      </c>
      <c r="O10" s="17"/>
      <c r="P10" s="17"/>
      <c r="Q10" s="24"/>
      <c r="R10" s="24"/>
    </row>
    <row r="11" spans="1:20" x14ac:dyDescent="0.35">
      <c r="A11" s="11">
        <v>44316</v>
      </c>
      <c r="B11" s="12">
        <v>210400008</v>
      </c>
      <c r="C11" s="12">
        <v>70412</v>
      </c>
      <c r="D11" s="13" t="s">
        <v>25</v>
      </c>
      <c r="E11" s="22">
        <v>5481.6</v>
      </c>
      <c r="F11" s="22">
        <v>1096.32</v>
      </c>
      <c r="G11" s="22">
        <v>6577.92</v>
      </c>
      <c r="H11" s="11">
        <v>44762</v>
      </c>
      <c r="I11" s="28" t="s">
        <v>34</v>
      </c>
      <c r="J11" s="15"/>
      <c r="K11" s="15">
        <f>Tableau1[[#This Row],[Payment]]-Tableau1[[#This Row],[Total TTC]]</f>
        <v>-6577.92</v>
      </c>
      <c r="L11" s="16"/>
      <c r="M11" s="17" t="str">
        <f ca="1">IF(AND(J11="",NOT(H11&gt;TODAY())),TODAY()-H11&amp; " jours de retard ","")</f>
        <v xml:space="preserve">3 jours de retard </v>
      </c>
      <c r="N11" s="23" t="str">
        <f ca="1">IF(AND(H11&lt;=TODAY()+5,H11&gt;=TODAY()+1,J11="")," Rappel échéance proche ","")</f>
        <v/>
      </c>
      <c r="O11" s="17"/>
      <c r="P11" s="17"/>
      <c r="Q11" s="24"/>
      <c r="R11" s="24"/>
    </row>
    <row r="12" spans="1:20" x14ac:dyDescent="0.35">
      <c r="A12" s="11">
        <v>44316</v>
      </c>
      <c r="B12" s="12">
        <v>210400009</v>
      </c>
      <c r="C12" s="12">
        <v>70412</v>
      </c>
      <c r="D12" s="13" t="s">
        <v>25</v>
      </c>
      <c r="E12" s="22">
        <v>665.64</v>
      </c>
      <c r="F12" s="22">
        <v>133.13</v>
      </c>
      <c r="G12" s="22">
        <v>798.77</v>
      </c>
      <c r="H12" s="11">
        <v>44767</v>
      </c>
      <c r="I12" s="28" t="s">
        <v>34</v>
      </c>
      <c r="J12" s="15"/>
      <c r="K12" s="15">
        <f>Tableau1[[#This Row],[Payment]]-Tableau1[[#This Row],[Total TTC]]</f>
        <v>-798.77</v>
      </c>
      <c r="L12" s="16"/>
      <c r="M12" s="17" t="str">
        <f ca="1">IF(AND(J12="",NOT(H12&gt;TODAY())),TODAY()-H12&amp; " jours de retard ","")</f>
        <v/>
      </c>
      <c r="N12" s="23" t="str">
        <f ca="1">IF(AND(H12&lt;=TODAY()+5,H12&gt;=TODAY()+1,J12="")," Rappel échéance proche ","")</f>
        <v xml:space="preserve"> Rappel échéance proche </v>
      </c>
      <c r="O12" s="17"/>
      <c r="P12" s="17"/>
      <c r="Q12" s="24"/>
      <c r="R12" s="24"/>
    </row>
    <row r="13" spans="1:20" x14ac:dyDescent="0.35">
      <c r="A13" s="11">
        <v>44316</v>
      </c>
      <c r="B13" s="12">
        <v>210400010</v>
      </c>
      <c r="C13" s="12">
        <v>32063</v>
      </c>
      <c r="D13" s="13" t="s">
        <v>26</v>
      </c>
      <c r="E13" s="22">
        <v>20549.52</v>
      </c>
      <c r="F13" s="22">
        <v>4109.91</v>
      </c>
      <c r="G13" s="22">
        <v>24659.43</v>
      </c>
      <c r="H13" s="11">
        <v>44757</v>
      </c>
      <c r="I13" s="28" t="s">
        <v>35</v>
      </c>
      <c r="J13" s="15"/>
      <c r="K13" s="15">
        <f>Tableau1[[#This Row],[Payment]]-Tableau1[[#This Row],[Total TTC]]</f>
        <v>-24659.43</v>
      </c>
      <c r="L13" s="16"/>
      <c r="M13" s="17" t="str">
        <f ca="1">IF(AND(J13="",NOT(H13&gt;TODAY())),TODAY()-H13&amp; " jours de retard ","")</f>
        <v xml:space="preserve">8 jours de retard </v>
      </c>
      <c r="N13" s="23" t="str">
        <f ca="1">IF(AND(H13&lt;=TODAY()+5,H13&gt;=TODAY()+1,J13="")," Rappel échéance proche ","")</f>
        <v/>
      </c>
      <c r="O13" s="25">
        <v>44376</v>
      </c>
      <c r="P13" s="25"/>
      <c r="Q13" s="24"/>
      <c r="R13" s="24" t="s">
        <v>19</v>
      </c>
    </row>
    <row r="14" spans="1:20" x14ac:dyDescent="0.35">
      <c r="A14" s="11">
        <v>44316</v>
      </c>
      <c r="B14" s="12">
        <v>210400011</v>
      </c>
      <c r="C14" s="12">
        <v>55139</v>
      </c>
      <c r="D14" s="13" t="s">
        <v>27</v>
      </c>
      <c r="E14" s="22">
        <v>14425.2</v>
      </c>
      <c r="F14" s="22">
        <v>2885.04</v>
      </c>
      <c r="G14" s="22">
        <v>17310.240000000002</v>
      </c>
      <c r="H14" s="11">
        <v>44757</v>
      </c>
      <c r="I14" s="28" t="s">
        <v>36</v>
      </c>
      <c r="J14" s="15"/>
      <c r="K14" s="15">
        <f>Tableau1[[#This Row],[Payment]]-Tableau1[[#This Row],[Total TTC]]</f>
        <v>-17310.240000000002</v>
      </c>
      <c r="L14" s="16"/>
      <c r="M14" s="17" t="str">
        <f ca="1">IF(AND(J14="",NOT(H14&gt;TODAY())),TODAY()-H14&amp; " jours de retard ","")</f>
        <v xml:space="preserve">8 jours de retard </v>
      </c>
      <c r="N14" s="23" t="str">
        <f ca="1">IF(AND(H14&lt;=TODAY()+5,H14&gt;=TODAY()+1,J14="")," Rappel échéance proche ","")</f>
        <v/>
      </c>
      <c r="O14" s="25">
        <v>44356</v>
      </c>
      <c r="P14" s="25"/>
      <c r="Q14" s="20"/>
      <c r="R14" s="24"/>
    </row>
    <row r="15" spans="1:20" x14ac:dyDescent="0.35">
      <c r="A15" s="11">
        <v>44321</v>
      </c>
      <c r="B15" s="12">
        <v>210500001</v>
      </c>
      <c r="C15" s="12">
        <v>55139</v>
      </c>
      <c r="D15" s="13" t="s">
        <v>27</v>
      </c>
      <c r="E15" s="22">
        <v>1647.36</v>
      </c>
      <c r="F15" s="22">
        <v>329.47</v>
      </c>
      <c r="G15" s="22">
        <v>1976.83</v>
      </c>
      <c r="H15" s="11">
        <v>44760</v>
      </c>
      <c r="I15" s="28" t="s">
        <v>36</v>
      </c>
      <c r="J15" s="15"/>
      <c r="K15" s="15">
        <f>Tableau1[[#This Row],[Payment]]-Tableau1[[#This Row],[Total TTC]]</f>
        <v>-1976.83</v>
      </c>
      <c r="L15" s="16"/>
      <c r="M15" s="17" t="str">
        <f ca="1">IF(AND(J15="",NOT(H15&gt;TODAY())),TODAY()-H15&amp; " jours de retard ","")</f>
        <v xml:space="preserve">5 jours de retard </v>
      </c>
      <c r="N15" s="23" t="str">
        <f ca="1">IF(AND(H15&lt;=TODAY()+5,H15&gt;=TODAY()+1,J15="")," Rappel échéance proche ","")</f>
        <v/>
      </c>
      <c r="O15" s="25">
        <v>44356</v>
      </c>
      <c r="P15" s="25">
        <v>44390</v>
      </c>
      <c r="Q15" s="20">
        <v>44399</v>
      </c>
      <c r="R15" s="20"/>
    </row>
    <row r="20" spans="3:6" x14ac:dyDescent="0.35">
      <c r="F20" s="29"/>
    </row>
    <row r="24" spans="3:6" x14ac:dyDescent="0.35">
      <c r="C24" s="27"/>
    </row>
    <row r="25" spans="3:6" x14ac:dyDescent="0.35">
      <c r="C25" s="27"/>
    </row>
    <row r="27" spans="3:6" x14ac:dyDescent="0.35">
      <c r="C27" s="27"/>
    </row>
    <row r="28" spans="3:6" x14ac:dyDescent="0.35">
      <c r="C28" s="27"/>
    </row>
  </sheetData>
  <conditionalFormatting sqref="N4:N15 O3">
    <cfRule type="containsText" dxfId="52" priority="53" operator="containsText" text="Rappel échéance proche">
      <formula>NOT(ISERROR(SEARCH("Rappel échéance proche",N3)))</formula>
    </cfRule>
  </conditionalFormatting>
  <hyperlinks>
    <hyperlink ref="I3" r:id="rId1" xr:uid="{A8BAE8A8-A7AA-4AC1-9286-DC918F88D442}"/>
    <hyperlink ref="I4" r:id="rId2" xr:uid="{77B0566D-C8C0-45EF-BBCF-4A2EC9540704}"/>
    <hyperlink ref="I5" r:id="rId3" xr:uid="{BA36626B-F817-41B6-A969-F3D58FFA9396}"/>
    <hyperlink ref="I6" r:id="rId4" xr:uid="{C95DB6C7-D5CF-4A5D-804B-78836654759D}"/>
    <hyperlink ref="I7" r:id="rId5" xr:uid="{8B335691-F9C1-40AD-AEBB-63876B035FC6}"/>
    <hyperlink ref="I8" r:id="rId6" xr:uid="{8AD24D13-0853-4CA4-9451-91D959F68222}"/>
    <hyperlink ref="I9" r:id="rId7" xr:uid="{8820E15F-8B10-4656-82D6-377846C945ED}"/>
    <hyperlink ref="I10" r:id="rId8" xr:uid="{D504AA89-6261-4AAF-9347-8B360F648265}"/>
    <hyperlink ref="I11" r:id="rId9" xr:uid="{4AD42403-1E4D-41D5-989E-00259338E7DF}"/>
    <hyperlink ref="I12" r:id="rId10" xr:uid="{AB5BC17A-27D9-485A-AB19-BE5C2F81F02F}"/>
    <hyperlink ref="I13" r:id="rId11" xr:uid="{C3554DE7-6012-4381-9ACB-58C1516681F0}"/>
    <hyperlink ref="I14" r:id="rId12" xr:uid="{3B5C75A1-E75F-4899-98FF-BC51FC5A457B}"/>
    <hyperlink ref="I15" r:id="rId13" xr:uid="{626EE372-E8C7-467C-92DD-01EA7433DC13}"/>
  </hyperlinks>
  <pageMargins left="0.7" right="0.7" top="0.75" bottom="0.75" header="0.3" footer="0.3"/>
  <pageSetup paperSize="9" orientation="portrait" r:id="rId14"/>
  <drawing r:id="rId15"/>
  <legacyDrawing r:id="rId16"/>
  <controls>
    <mc:AlternateContent xmlns:mc="http://schemas.openxmlformats.org/markup-compatibility/2006">
      <mc:Choice Requires="x14">
        <control shapeId="1027" r:id="rId17" name="CommandButton3">
          <controlPr defaultSize="0" autoLine="0" autoPict="0" r:id="rId18">
            <anchor moveWithCells="1">
              <from>
                <xdr:col>4</xdr:col>
                <xdr:colOff>209550</xdr:colOff>
                <xdr:row>0</xdr:row>
                <xdr:rowOff>50800</xdr:rowOff>
              </from>
              <to>
                <xdr:col>6</xdr:col>
                <xdr:colOff>38100</xdr:colOff>
                <xdr:row>0</xdr:row>
                <xdr:rowOff>628650</xdr:rowOff>
              </to>
            </anchor>
          </controlPr>
        </control>
      </mc:Choice>
      <mc:Fallback>
        <control shapeId="1027" r:id="rId17" name="CommandButton3"/>
      </mc:Fallback>
    </mc:AlternateContent>
    <mc:AlternateContent xmlns:mc="http://schemas.openxmlformats.org/markup-compatibility/2006">
      <mc:Choice Requires="x14">
        <control shapeId="1026" r:id="rId19" name="CommandButton2">
          <controlPr defaultSize="0" autoLine="0" autoPict="0" r:id="rId20">
            <anchor moveWithCells="1">
              <from>
                <xdr:col>1</xdr:col>
                <xdr:colOff>241300</xdr:colOff>
                <xdr:row>0</xdr:row>
                <xdr:rowOff>50800</xdr:rowOff>
              </from>
              <to>
                <xdr:col>3</xdr:col>
                <xdr:colOff>6350</xdr:colOff>
                <xdr:row>0</xdr:row>
                <xdr:rowOff>628650</xdr:rowOff>
              </to>
            </anchor>
          </controlPr>
        </control>
      </mc:Choice>
      <mc:Fallback>
        <control shapeId="1026" r:id="rId19" name="CommandButton2"/>
      </mc:Fallback>
    </mc:AlternateContent>
    <mc:AlternateContent xmlns:mc="http://schemas.openxmlformats.org/markup-compatibility/2006">
      <mc:Choice Requires="x14">
        <control shapeId="1025" r:id="rId21" name="CommandButton1">
          <controlPr defaultSize="0" autoLine="0" autoPict="0" r:id="rId22">
            <anchor moveWithCells="1">
              <from>
                <xdr:col>3</xdr:col>
                <xdr:colOff>107950</xdr:colOff>
                <xdr:row>0</xdr:row>
                <xdr:rowOff>50800</xdr:rowOff>
              </from>
              <to>
                <xdr:col>4</xdr:col>
                <xdr:colOff>171450</xdr:colOff>
                <xdr:row>0</xdr:row>
                <xdr:rowOff>628650</xdr:rowOff>
              </to>
            </anchor>
          </controlPr>
        </control>
      </mc:Choice>
      <mc:Fallback>
        <control shapeId="1025" r:id="rId21" name="CommandButton1"/>
      </mc:Fallback>
    </mc:AlternateContent>
  </controls>
  <tableParts count="1">
    <tablePart r:id="rId2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Invoices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Deschamps</dc:creator>
  <cp:lastModifiedBy>Valérie Deschamps</cp:lastModifiedBy>
  <dcterms:created xsi:type="dcterms:W3CDTF">2022-07-23T15:21:50Z</dcterms:created>
  <dcterms:modified xsi:type="dcterms:W3CDTF">2022-07-23T16:01:24Z</dcterms:modified>
</cp:coreProperties>
</file>