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naficrb.ud7.uf7\users1$\F004471\Mes Documents\ArianeGroup\Documents\3 - Travail\Pyrotechnie\5 - Formation et Sensibilisation\Questionnaire Aléatoire\"/>
    </mc:Choice>
  </mc:AlternateContent>
  <bookViews>
    <workbookView xWindow="0" yWindow="0" windowWidth="19200" windowHeight="11460" activeTab="4"/>
  </bookViews>
  <sheets>
    <sheet name="Accueil" sheetId="5" r:id="rId1"/>
    <sheet name="Mode Opératoire" sheetId="4" r:id="rId2"/>
    <sheet name="Programme" sheetId="3" r:id="rId3"/>
    <sheet name="Base de Données" sheetId="1" r:id="rId4"/>
    <sheet name="Questionnaire" sheetId="2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3" i="2" l="1"/>
  <c r="J113" i="2" s="1"/>
  <c r="C112" i="2"/>
  <c r="B112" i="2" s="1"/>
  <c r="C111" i="2"/>
  <c r="B111" i="2" s="1"/>
  <c r="C110" i="2"/>
  <c r="J110" i="2" s="1"/>
  <c r="C109" i="2"/>
  <c r="J109" i="2" s="1"/>
  <c r="C108" i="2"/>
  <c r="C106" i="2"/>
  <c r="J106" i="2" s="1"/>
  <c r="C105" i="2"/>
  <c r="J105" i="2" s="1"/>
  <c r="C104" i="2"/>
  <c r="B104" i="2" s="1"/>
  <c r="C103" i="2"/>
  <c r="J103" i="2" s="1"/>
  <c r="C102" i="2"/>
  <c r="J102" i="2" s="1"/>
  <c r="C101" i="2"/>
  <c r="C99" i="2"/>
  <c r="J99" i="2" s="1"/>
  <c r="C98" i="2"/>
  <c r="B98" i="2" s="1"/>
  <c r="C97" i="2"/>
  <c r="B97" i="2" s="1"/>
  <c r="C96" i="2"/>
  <c r="J96" i="2" s="1"/>
  <c r="C95" i="2"/>
  <c r="J95" i="2" s="1"/>
  <c r="C94" i="2"/>
  <c r="C92" i="2"/>
  <c r="J92" i="2" s="1"/>
  <c r="C91" i="2"/>
  <c r="J91" i="2" s="1"/>
  <c r="C90" i="2"/>
  <c r="B90" i="2" s="1"/>
  <c r="C89" i="2"/>
  <c r="J89" i="2" s="1"/>
  <c r="C88" i="2"/>
  <c r="J88" i="2" s="1"/>
  <c r="C87" i="2"/>
  <c r="C85" i="2"/>
  <c r="B85" i="2" s="1"/>
  <c r="C84" i="2"/>
  <c r="J84" i="2" s="1"/>
  <c r="C83" i="2"/>
  <c r="J83" i="2" s="1"/>
  <c r="C82" i="2"/>
  <c r="B82" i="2" s="1"/>
  <c r="C81" i="2"/>
  <c r="J81" i="2" s="1"/>
  <c r="C80" i="2"/>
  <c r="C78" i="2"/>
  <c r="J78" i="2" s="1"/>
  <c r="C77" i="2"/>
  <c r="J77" i="2" s="1"/>
  <c r="C76" i="2"/>
  <c r="B76" i="2" s="1"/>
  <c r="C75" i="2"/>
  <c r="J75" i="2" s="1"/>
  <c r="C74" i="2"/>
  <c r="J74" i="2" s="1"/>
  <c r="C73" i="2"/>
  <c r="C71" i="2"/>
  <c r="J71" i="2" s="1"/>
  <c r="C70" i="2"/>
  <c r="B70" i="2" s="1"/>
  <c r="C69" i="2"/>
  <c r="B69" i="2" s="1"/>
  <c r="C68" i="2"/>
  <c r="J68" i="2" s="1"/>
  <c r="C67" i="2"/>
  <c r="J67" i="2" s="1"/>
  <c r="C66" i="2"/>
  <c r="C64" i="2"/>
  <c r="B64" i="2" s="1"/>
  <c r="C63" i="2"/>
  <c r="J63" i="2" s="1"/>
  <c r="C62" i="2"/>
  <c r="J62" i="2" s="1"/>
  <c r="C61" i="2"/>
  <c r="B61" i="2" s="1"/>
  <c r="C60" i="2"/>
  <c r="J60" i="2" s="1"/>
  <c r="C59" i="2"/>
  <c r="C57" i="2"/>
  <c r="J57" i="2" s="1"/>
  <c r="C56" i="2"/>
  <c r="J56" i="2" s="1"/>
  <c r="C55" i="2"/>
  <c r="B55" i="2" s="1"/>
  <c r="C54" i="2"/>
  <c r="J54" i="2" s="1"/>
  <c r="C53" i="2"/>
  <c r="J53" i="2" s="1"/>
  <c r="C52" i="2"/>
  <c r="C50" i="2"/>
  <c r="B50" i="2" s="1"/>
  <c r="C49" i="2"/>
  <c r="J49" i="2" s="1"/>
  <c r="C48" i="2"/>
  <c r="J48" i="2" s="1"/>
  <c r="C47" i="2"/>
  <c r="B47" i="2" s="1"/>
  <c r="C46" i="2"/>
  <c r="J46" i="2" s="1"/>
  <c r="C45" i="2"/>
  <c r="C43" i="2"/>
  <c r="J43" i="2" s="1"/>
  <c r="C42" i="2"/>
  <c r="J42" i="2" s="1"/>
  <c r="C41" i="2"/>
  <c r="B41" i="2" s="1"/>
  <c r="C40" i="2"/>
  <c r="B40" i="2" s="1"/>
  <c r="C39" i="2"/>
  <c r="J39" i="2" s="1"/>
  <c r="C38" i="2"/>
  <c r="C36" i="2"/>
  <c r="J36" i="2" s="1"/>
  <c r="C35" i="2"/>
  <c r="J35" i="2" s="1"/>
  <c r="C34" i="2"/>
  <c r="B34" i="2" s="1"/>
  <c r="C33" i="2"/>
  <c r="B33" i="2" s="1"/>
  <c r="C32" i="2"/>
  <c r="J32" i="2" s="1"/>
  <c r="C31" i="2"/>
  <c r="C29" i="2"/>
  <c r="B29" i="2" s="1"/>
  <c r="C28" i="2"/>
  <c r="B28" i="2" s="1"/>
  <c r="C27" i="2"/>
  <c r="J27" i="2" s="1"/>
  <c r="C26" i="2"/>
  <c r="J26" i="2" s="1"/>
  <c r="C25" i="2"/>
  <c r="J25" i="2" s="1"/>
  <c r="C24" i="2"/>
  <c r="J112" i="2" l="1"/>
  <c r="J111" i="2"/>
  <c r="J85" i="2"/>
  <c r="B83" i="2"/>
  <c r="J82" i="2"/>
  <c r="B63" i="2"/>
  <c r="B48" i="2"/>
  <c r="J47" i="2"/>
  <c r="J40" i="2"/>
  <c r="B25" i="2"/>
  <c r="B109" i="2"/>
  <c r="B110" i="2"/>
  <c r="B113" i="2"/>
  <c r="B102" i="2"/>
  <c r="J104" i="2"/>
  <c r="B105" i="2"/>
  <c r="B103" i="2"/>
  <c r="B106" i="2"/>
  <c r="B95" i="2"/>
  <c r="J97" i="2"/>
  <c r="B96" i="2"/>
  <c r="J98" i="2"/>
  <c r="B99" i="2"/>
  <c r="B88" i="2"/>
  <c r="J90" i="2"/>
  <c r="B91" i="2"/>
  <c r="B89" i="2"/>
  <c r="B92" i="2"/>
  <c r="B81" i="2"/>
  <c r="B84" i="2"/>
  <c r="B74" i="2"/>
  <c r="J76" i="2"/>
  <c r="B77" i="2"/>
  <c r="B75" i="2"/>
  <c r="B78" i="2"/>
  <c r="B67" i="2"/>
  <c r="J69" i="2"/>
  <c r="B68" i="2"/>
  <c r="J70" i="2"/>
  <c r="B71" i="2"/>
  <c r="J61" i="2"/>
  <c r="B62" i="2"/>
  <c r="J64" i="2"/>
  <c r="B60" i="2"/>
  <c r="B53" i="2"/>
  <c r="J55" i="2"/>
  <c r="B56" i="2"/>
  <c r="B54" i="2"/>
  <c r="B57" i="2"/>
  <c r="B46" i="2"/>
  <c r="B49" i="2"/>
  <c r="J50" i="2"/>
  <c r="B39" i="2"/>
  <c r="J41" i="2"/>
  <c r="B42" i="2"/>
  <c r="B43" i="2"/>
  <c r="B32" i="2"/>
  <c r="J34" i="2"/>
  <c r="B36" i="2"/>
  <c r="J33" i="2"/>
  <c r="B35" i="2"/>
  <c r="B26" i="2"/>
  <c r="J28" i="2"/>
  <c r="B27" i="2"/>
  <c r="J29" i="2"/>
  <c r="B1" i="3"/>
  <c r="B3" i="3" l="1"/>
  <c r="B4" i="3"/>
  <c r="B2" i="3"/>
  <c r="C22" i="2"/>
  <c r="B22" i="2" s="1"/>
  <c r="C21" i="2"/>
  <c r="J21" i="2" s="1"/>
  <c r="C20" i="2"/>
  <c r="J20" i="2" s="1"/>
  <c r="C19" i="2"/>
  <c r="J19" i="2" s="1"/>
  <c r="C18" i="2"/>
  <c r="J18" i="2" s="1"/>
  <c r="C17" i="2"/>
  <c r="C10" i="2"/>
  <c r="C11" i="2"/>
  <c r="B11" i="2" s="1"/>
  <c r="C15" i="2"/>
  <c r="B15" i="2" s="1"/>
  <c r="C14" i="2"/>
  <c r="B14" i="2" s="1"/>
  <c r="C13" i="2"/>
  <c r="B13" i="2" s="1"/>
  <c r="C12" i="2"/>
  <c r="B12" i="2" s="1"/>
  <c r="B20" i="2" l="1"/>
  <c r="B19" i="2"/>
  <c r="B18" i="2"/>
  <c r="B21" i="2"/>
  <c r="J22" i="2"/>
  <c r="J11" i="2"/>
  <c r="J15" i="2"/>
  <c r="J14" i="2"/>
  <c r="J13" i="2"/>
  <c r="J12" i="2"/>
</calcChain>
</file>

<file path=xl/sharedStrings.xml><?xml version="1.0" encoding="utf-8"?>
<sst xmlns="http://schemas.openxmlformats.org/spreadsheetml/2006/main" count="360" uniqueCount="295">
  <si>
    <t>Questions</t>
  </si>
  <si>
    <t>Réponse 1</t>
  </si>
  <si>
    <t>Réponse 2</t>
  </si>
  <si>
    <t>Réponse 3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</si>
  <si>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</si>
  <si>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</si>
  <si>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</si>
  <si>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</si>
  <si>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</si>
  <si>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</si>
  <si>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</si>
  <si>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</si>
  <si>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</si>
  <si>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</si>
  <si>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</si>
  <si>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</si>
  <si>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</si>
  <si>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</si>
  <si>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</si>
  <si>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</si>
  <si>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</si>
  <si>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</si>
  <si>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</si>
  <si>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</si>
  <si>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</si>
  <si>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</si>
  <si>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</si>
  <si>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</si>
  <si>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</si>
  <si>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</si>
  <si>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</si>
  <si>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</si>
  <si>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</si>
  <si>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</si>
  <si>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</si>
  <si>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</si>
  <si>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</si>
  <si>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</si>
  <si>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</si>
  <si>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</si>
  <si>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</si>
  <si>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</si>
  <si>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</si>
  <si>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</si>
  <si>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</si>
  <si>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</si>
  <si>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</si>
  <si>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</si>
  <si>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</si>
  <si>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</si>
  <si>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</si>
  <si>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</si>
  <si>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</si>
  <si>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</si>
  <si>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</si>
  <si>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</si>
  <si>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</si>
  <si>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</si>
  <si>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</si>
  <si>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</si>
  <si>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</si>
  <si>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</si>
  <si>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</si>
  <si>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</si>
  <si>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</si>
  <si>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</si>
  <si>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</si>
  <si>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</si>
  <si>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</si>
  <si>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</si>
  <si>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</si>
  <si>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</si>
  <si>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</si>
  <si>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</si>
  <si>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</si>
  <si>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</si>
  <si>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</si>
  <si>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</si>
  <si>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</si>
  <si>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</si>
  <si>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</si>
  <si>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</si>
  <si>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</si>
  <si>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</si>
  <si>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</si>
  <si>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</si>
  <si>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</si>
  <si>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</si>
  <si>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</si>
  <si>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</si>
  <si>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</si>
  <si>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</si>
  <si>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</si>
  <si>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</si>
  <si>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</si>
  <si>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</si>
  <si>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</si>
  <si>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</si>
  <si>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</si>
  <si>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</si>
  <si>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</si>
  <si>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</si>
  <si>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</si>
  <si>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</si>
  <si>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</si>
  <si>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</si>
  <si>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</si>
  <si>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</si>
  <si>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</si>
  <si>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</si>
  <si>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</si>
  <si>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</si>
  <si>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</si>
  <si>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</si>
  <si>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</si>
  <si>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</si>
  <si>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</si>
  <si>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</si>
  <si>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</si>
  <si>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</si>
  <si>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</si>
  <si>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</si>
  <si>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</si>
  <si>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b38</t>
  </si>
  <si>
    <t>c38</t>
  </si>
  <si>
    <t>b39</t>
  </si>
  <si>
    <t>c39</t>
  </si>
  <si>
    <t>b40</t>
  </si>
  <si>
    <t>c40</t>
  </si>
  <si>
    <t>b41</t>
  </si>
  <si>
    <t>c41</t>
  </si>
  <si>
    <t>b42</t>
  </si>
  <si>
    <t>c42</t>
  </si>
  <si>
    <t>b43</t>
  </si>
  <si>
    <t>c43</t>
  </si>
  <si>
    <t>b44</t>
  </si>
  <si>
    <t>c44</t>
  </si>
  <si>
    <t>b45</t>
  </si>
  <si>
    <t>c45</t>
  </si>
  <si>
    <t>b46</t>
  </si>
  <si>
    <t>c46</t>
  </si>
  <si>
    <t>b47</t>
  </si>
  <si>
    <t>c47</t>
  </si>
  <si>
    <t>b48</t>
  </si>
  <si>
    <t>c48</t>
  </si>
  <si>
    <t>a49</t>
  </si>
  <si>
    <t>b49</t>
  </si>
  <si>
    <t>c49</t>
  </si>
  <si>
    <t>a50</t>
  </si>
  <si>
    <t>b50</t>
  </si>
  <si>
    <t>c50</t>
  </si>
  <si>
    <t>NOM :</t>
  </si>
  <si>
    <t>Prénom :</t>
  </si>
  <si>
    <t xml:space="preserve">Date : </t>
  </si>
  <si>
    <t>Consignes : cochez la bonne réponse</t>
  </si>
  <si>
    <t>QUESTIONNAIRE N°XXX</t>
  </si>
  <si>
    <t>Question 1 :</t>
  </si>
  <si>
    <t>Question 2 :</t>
  </si>
  <si>
    <t>Comment ca va ?</t>
  </si>
  <si>
    <t>Bien</t>
  </si>
  <si>
    <t>Pas bien</t>
  </si>
  <si>
    <t>Bof</t>
  </si>
  <si>
    <t>Commentaire</t>
  </si>
  <si>
    <t>Réponse 4</t>
  </si>
  <si>
    <t>N°</t>
  </si>
  <si>
    <t>Réponse 5</t>
  </si>
  <si>
    <t>Correction</t>
  </si>
  <si>
    <t>Top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</si>
  <si>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</si>
  <si>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</si>
  <si>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</si>
  <si>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</si>
  <si>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</si>
  <si>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</si>
  <si>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</si>
  <si>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</si>
  <si>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</si>
  <si>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</si>
  <si>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</si>
  <si>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</si>
  <si>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</si>
  <si>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</si>
  <si>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</si>
  <si>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</si>
  <si>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</si>
  <si>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</si>
  <si>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</si>
  <si>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</si>
  <si>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</si>
  <si>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</si>
  <si>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</si>
  <si>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</si>
  <si>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</si>
  <si>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</si>
  <si>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</si>
  <si>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</si>
  <si>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</si>
  <si>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</si>
  <si>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</si>
  <si>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</si>
  <si>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</si>
  <si>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</si>
  <si>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</si>
  <si>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</si>
  <si>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</si>
  <si>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</si>
  <si>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</si>
  <si>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</si>
  <si>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</si>
  <si>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</si>
  <si>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</si>
  <si>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</si>
  <si>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</si>
  <si>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</si>
  <si>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</si>
  <si>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</si>
  <si>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</si>
  <si>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Nombre de ligne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</si>
  <si>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</si>
  <si>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</si>
  <si>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</si>
  <si>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</si>
  <si>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</si>
  <si>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</si>
  <si>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</si>
  <si>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</si>
  <si>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</si>
  <si>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</si>
  <si>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</si>
  <si>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</si>
  <si>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</si>
  <si>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</si>
  <si>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</si>
  <si>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</si>
  <si>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</si>
  <si>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</si>
  <si>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</si>
  <si>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</si>
  <si>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</si>
  <si>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</si>
  <si>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</si>
  <si>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</si>
  <si>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</si>
  <si>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</si>
  <si>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</si>
  <si>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</si>
  <si>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</si>
  <si>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</si>
  <si>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</si>
  <si>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</si>
  <si>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</si>
  <si>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</si>
  <si>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</si>
  <si>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</si>
  <si>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</si>
  <si>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</si>
  <si>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</si>
  <si>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</si>
  <si>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</si>
  <si>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</si>
  <si>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</si>
  <si>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</si>
  <si>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</si>
  <si>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</si>
  <si>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</si>
  <si>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</si>
  <si>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</si>
  <si>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Niveau</t>
  </si>
  <si>
    <t>Pyro Base</t>
  </si>
  <si>
    <t>Pyro Pro</t>
  </si>
  <si>
    <t>Pyro Pro Plus</t>
  </si>
  <si>
    <t>Nombre de Pyro Base</t>
  </si>
  <si>
    <t>Nombre de Pyro Pro</t>
  </si>
  <si>
    <t>Nombre de Pyro Pro Plus</t>
  </si>
  <si>
    <t>e1</t>
  </si>
  <si>
    <t>Habilitation</t>
  </si>
  <si>
    <t>Mot de Passe</t>
  </si>
  <si>
    <t>Admin</t>
  </si>
  <si>
    <t>Profil</t>
  </si>
  <si>
    <t>AdminAriane91</t>
  </si>
  <si>
    <t>Pierre91</t>
  </si>
  <si>
    <t>Modifs</t>
  </si>
  <si>
    <t>Question 15 :</t>
  </si>
  <si>
    <t>Question 14 :</t>
  </si>
  <si>
    <t>Question 13 :</t>
  </si>
  <si>
    <t>Question 12 :</t>
  </si>
  <si>
    <t>Question 11 :</t>
  </si>
  <si>
    <t>Question 10 :</t>
  </si>
  <si>
    <t>Question 9 :</t>
  </si>
  <si>
    <t>Question 8 :</t>
  </si>
  <si>
    <t>Question 7 :</t>
  </si>
  <si>
    <t>Question 6 :</t>
  </si>
  <si>
    <t>Question 5 :</t>
  </si>
  <si>
    <t>Question 4 :</t>
  </si>
  <si>
    <t>Question 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</si>
</sst>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i/>
      <sz val="11"/>
      <color theme="1"/>
      <name val="Tahoma"/>
      <family val="2"/>
    </font>
    <font>
      <sz val="11"/>
      <color theme="1"/>
      <name val="Wingdings"/>
      <charset val="2"/>
    </font>
    <font>
      <sz val="11"/>
      <color theme="1"/>
      <name val="Tahoma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59EE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0" borderId="11" xfId="0" applyBorder="1"/>
    <xf numFmtId="0" fontId="1" fillId="6" borderId="1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7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Normal" xfId="0" builtinId="0"/>
  </cellStyles>
  <dxfs count="1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C59E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304800</xdr:colOff>
      <xdr:row>0</xdr:row>
      <xdr:rowOff>66675</xdr:rowOff>
    </xdr:from>
    <xdr:to>
      <xdr:col>11</xdr:col>
      <xdr:colOff>495300</xdr:colOff>
      <xdr:row>2</xdr:row>
      <xdr:rowOff>95250</xdr:rowOff>
    </xdr:to>
    <xdr:sp macro="[0]!TirageauSort" textlink="">
      <xdr:nvSpPr>
        <xdr:cNvPr id="6" name="Rectangle : coins arrondis 1">
          <a:extLst>
            <a:ext uri="{FF2B5EF4-FFF2-40B4-BE49-F238E27FC236}">
              <a16:creationId xmlns:a16="http://schemas.microsoft.com/office/drawing/2014/main" id="{F63D2DB8-468D-1BC6-80F2-03C18865BDCA}"/>
            </a:ext>
          </a:extLst>
        </xdr:cNvPr>
        <xdr:cNvSpPr/>
      </xdr:nvSpPr>
      <xdr:spPr>
        <a:xfrm>
          <a:off x="7229475" y="66675"/>
          <a:ext cx="952500" cy="3905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Test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I51" totalsRowShown="0" headerRowDxfId="12" headerRowBorderDxfId="11" tableBorderDxfId="10" totalsRowBorderDxfId="9">
  <autoFilter ref="A1:I51"/>
  <sortState ref="A2:I52">
    <sortCondition ref="A1:A52"/>
  </sortState>
  <tableColumns count="9">
    <tableColumn id="1" name="N°" dataDxfId="8"/>
    <tableColumn id="7" name="Questions" dataDxfId="7"/>
    <tableColumn id="2" name="Réponse 1" dataDxfId="6"/>
    <tableColumn id="3" name="Réponse 2" dataDxfId="5"/>
    <tableColumn id="4" name="Réponse 3" dataDxfId="4"/>
    <tableColumn id="6" name="Réponse 4" dataDxfId="3"/>
    <tableColumn id="8" name="Réponse 5" dataDxfId="2"/>
    <tableColumn id="9" name="Niveau" dataDxfId="1"/>
    <tableColumn id="5" name="Commentair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249977111117893"/>
  </sheetPr>
  <dimension ref="A1"/>
  <sheetViews>
    <sheetView workbookViewId="0">
      <selection activeCell="L14" sqref="L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Q13" sqref="Q1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"/>
  <sheetViews>
    <sheetView workbookViewId="0">
      <selection activeCell="G9" sqref="G9"/>
    </sheetView>
  </sheetViews>
  <sheetFormatPr baseColWidth="10" defaultRowHeight="14.25" x14ac:dyDescent="0.2"/>
  <cols>
    <col min="1" max="1" width="24.5703125" style="32" bestFit="1" customWidth="1"/>
    <col min="2" max="3" width="11.42578125" style="32"/>
    <col min="4" max="4" width="13.140625" style="32" bestFit="1" customWidth="1"/>
    <col min="5" max="5" width="11.42578125" style="32"/>
    <col min="6" max="6" width="13.7109375" style="32" bestFit="1" customWidth="1"/>
    <col min="7" max="7" width="14.7109375" style="32" bestFit="1" customWidth="1"/>
    <col min="8" max="16384" width="11.42578125" style="32"/>
  </cols>
  <sheetData>
    <row r="1" spans="1:7" x14ac:dyDescent="0.2">
      <c r="A1" s="34" t="s">
        <v>217</v>
      </c>
      <c r="B1" s="3">
        <f>COUNT(Tableau1[N°])</f>
        <v>50</v>
      </c>
      <c r="D1" s="32" t="s">
        <v>275</v>
      </c>
      <c r="F1" s="32" t="s">
        <v>278</v>
      </c>
      <c r="G1" s="32" t="s">
        <v>276</v>
      </c>
    </row>
    <row r="2" spans="1:7" x14ac:dyDescent="0.2">
      <c r="A2" s="35" t="s">
        <v>271</v>
      </c>
      <c r="B2" s="32">
        <f>COUNTIF(Tableau1[Niveau],Programme!D2)</f>
        <v>17</v>
      </c>
      <c r="D2" s="32" t="s">
        <v>268</v>
      </c>
      <c r="F2" s="32" t="s">
        <v>277</v>
      </c>
      <c r="G2" s="32" t="s">
        <v>279</v>
      </c>
    </row>
    <row r="3" spans="1:7" x14ac:dyDescent="0.2">
      <c r="A3" s="35" t="s">
        <v>272</v>
      </c>
      <c r="B3" s="32">
        <f>COUNTIF(Tableau1[Niveau],Programme!D3)</f>
        <v>18</v>
      </c>
      <c r="D3" s="32" t="s">
        <v>269</v>
      </c>
      <c r="F3" s="32" t="s">
        <v>281</v>
      </c>
      <c r="G3" s="32" t="s">
        <v>280</v>
      </c>
    </row>
    <row r="4" spans="1:7" x14ac:dyDescent="0.2">
      <c r="A4" s="35" t="s">
        <v>273</v>
      </c>
      <c r="B4" s="32">
        <f>COUNTIF(Tableau1[Niveau],Programme!D4)</f>
        <v>15</v>
      </c>
      <c r="D4" s="32" t="s">
        <v>270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1"/>
  <sheetViews>
    <sheetView workbookViewId="0">
      <selection activeCell="I10" sqref="I10"/>
    </sheetView>
  </sheetViews>
  <sheetFormatPr baseColWidth="10" defaultRowHeight="15" x14ac:dyDescent="0.25"/>
  <cols>
    <col min="1" max="1" width="17.85546875" bestFit="1" customWidth="1"/>
    <col min="2" max="2" width="17.85546875" customWidth="1"/>
    <col min="3" max="5" width="15.42578125" bestFit="1" customWidth="1"/>
    <col min="6" max="8" width="15.42578125" customWidth="1"/>
    <col min="9" max="9" width="51.28515625" customWidth="1"/>
  </cols>
  <sheetData>
    <row r="1" spans="1:9" x14ac:dyDescent="0.25">
      <c r="A1" s="12" t="s">
        <v>164</v>
      </c>
      <c r="B1" s="23" t="s">
        <v>0</v>
      </c>
      <c r="C1" s="13" t="s">
        <v>1</v>
      </c>
      <c r="D1" s="14" t="s">
        <v>2</v>
      </c>
      <c r="E1" s="24" t="s">
        <v>3</v>
      </c>
      <c r="F1" s="24" t="s">
        <v>163</v>
      </c>
      <c r="G1" s="24" t="s">
        <v>165</v>
      </c>
      <c r="H1" s="33" t="s">
        <v>267</v>
      </c>
      <c r="I1" s="26" t="s">
        <v>162</v>
      </c>
    </row>
    <row r="2" spans="1:9" x14ac:dyDescent="0.25">
      <c r="A2" s="22">
        <v>1</v>
      </c>
      <c r="B2" s="1" t="s">
        <v>158</v>
      </c>
      <c r="C2" s="1" t="s">
        <v>159</v>
      </c>
      <c r="D2" s="1" t="s">
        <v>160</v>
      </c>
      <c r="E2" s="1" t="s">
        <v>161</v>
      </c>
      <c r="F2" s="1" t="s">
        <v>167</v>
      </c>
      <c r="G2" s="1" t="s">
        <v>274</v>
      </c>
      <c r="H2" s="11" t="s">
        <v>268</v>
      </c>
      <c r="I2" s="25"/>
    </row>
    <row r="3" spans="1:9" x14ac:dyDescent="0.25">
      <c r="A3" s="17">
        <v>2</v>
      </c>
      <c r="B3" s="1">
        <v>2</v>
      </c>
      <c r="C3" s="1" t="s">
        <v>29</v>
      </c>
      <c r="D3" s="1" t="s">
        <v>51</v>
      </c>
      <c r="E3" s="1" t="s">
        <v>87</v>
      </c>
      <c r="F3" s="1" t="s">
        <v>168</v>
      </c>
      <c r="G3" s="1" t="s">
        <v>218</v>
      </c>
      <c r="H3" s="11" t="s">
        <v>268</v>
      </c>
      <c r="I3" s="25"/>
    </row>
    <row r="4" spans="1:9" x14ac:dyDescent="0.25">
      <c r="A4" s="17">
        <v>3</v>
      </c>
      <c r="B4" s="1">
        <v>3</v>
      </c>
      <c r="C4" s="1" t="s">
        <v>30</v>
      </c>
      <c r="D4" s="1" t="s">
        <v>52</v>
      </c>
      <c r="E4" s="1" t="s">
        <v>88</v>
      </c>
      <c r="F4" s="1" t="s">
        <v>169</v>
      </c>
      <c r="G4" s="1" t="s">
        <v>219</v>
      </c>
      <c r="H4" s="11" t="s">
        <v>268</v>
      </c>
      <c r="I4" s="25"/>
    </row>
    <row r="5" spans="1:9" x14ac:dyDescent="0.25">
      <c r="A5" s="17">
        <v>4</v>
      </c>
      <c r="B5" s="1">
        <v>4</v>
      </c>
      <c r="C5" s="1" t="s">
        <v>31</v>
      </c>
      <c r="D5" s="1" t="s">
        <v>53</v>
      </c>
      <c r="E5" s="1" t="s">
        <v>89</v>
      </c>
      <c r="F5" s="1" t="s">
        <v>170</v>
      </c>
      <c r="G5" s="1" t="s">
        <v>220</v>
      </c>
      <c r="H5" s="11" t="s">
        <v>268</v>
      </c>
      <c r="I5" s="25"/>
    </row>
    <row r="6" spans="1:9" x14ac:dyDescent="0.25">
      <c r="A6" s="17">
        <v>5</v>
      </c>
      <c r="B6" s="1">
        <v>5</v>
      </c>
      <c r="C6" s="1" t="s">
        <v>32</v>
      </c>
      <c r="D6" s="1" t="s">
        <v>54</v>
      </c>
      <c r="E6" s="1" t="s">
        <v>90</v>
      </c>
      <c r="F6" s="1" t="s">
        <v>171</v>
      </c>
      <c r="G6" s="1" t="s">
        <v>221</v>
      </c>
      <c r="H6" s="11" t="s">
        <v>268</v>
      </c>
      <c r="I6" s="25"/>
    </row>
    <row r="7" spans="1:9" x14ac:dyDescent="0.25">
      <c r="A7" s="17">
        <v>6</v>
      </c>
      <c r="B7" s="1">
        <v>6</v>
      </c>
      <c r="C7" s="1" t="s">
        <v>33</v>
      </c>
      <c r="D7" s="1" t="s">
        <v>55</v>
      </c>
      <c r="E7" s="1" t="s">
        <v>91</v>
      </c>
      <c r="F7" s="1" t="s">
        <v>172</v>
      </c>
      <c r="G7" s="1" t="s">
        <v>222</v>
      </c>
      <c r="H7" s="11" t="s">
        <v>268</v>
      </c>
      <c r="I7" s="25"/>
    </row>
    <row r="8" spans="1:9" x14ac:dyDescent="0.25">
      <c r="A8" s="17">
        <v>7</v>
      </c>
      <c r="B8" s="1">
        <v>7</v>
      </c>
      <c r="C8" s="1" t="s">
        <v>34</v>
      </c>
      <c r="D8" s="1" t="s">
        <v>56</v>
      </c>
      <c r="E8" s="1" t="s">
        <v>92</v>
      </c>
      <c r="F8" s="1" t="s">
        <v>173</v>
      </c>
      <c r="G8" s="1" t="s">
        <v>223</v>
      </c>
      <c r="H8" s="11" t="s">
        <v>268</v>
      </c>
      <c r="I8" s="25"/>
    </row>
    <row r="9" spans="1:9" x14ac:dyDescent="0.25">
      <c r="A9" s="17">
        <v>8</v>
      </c>
      <c r="B9" s="1">
        <v>8</v>
      </c>
      <c r="C9" s="1" t="s">
        <v>35</v>
      </c>
      <c r="D9" s="1" t="s">
        <v>57</v>
      </c>
      <c r="E9" s="1" t="s">
        <v>93</v>
      </c>
      <c r="F9" s="1" t="s">
        <v>174</v>
      </c>
      <c r="G9" s="1" t="s">
        <v>224</v>
      </c>
      <c r="H9" s="11" t="s">
        <v>268</v>
      </c>
      <c r="I9" s="25"/>
    </row>
    <row r="10" spans="1:9" x14ac:dyDescent="0.25">
      <c r="A10" s="17">
        <v>9</v>
      </c>
      <c r="B10" s="1">
        <v>9</v>
      </c>
      <c r="C10" s="1" t="s">
        <v>36</v>
      </c>
      <c r="D10" s="1" t="s">
        <v>58</v>
      </c>
      <c r="E10" s="1" t="s">
        <v>94</v>
      </c>
      <c r="F10" s="1" t="s">
        <v>175</v>
      </c>
      <c r="G10" s="1" t="s">
        <v>225</v>
      </c>
      <c r="H10" s="11" t="s">
        <v>268</v>
      </c>
      <c r="I10" s="25"/>
    </row>
    <row r="11" spans="1:9" x14ac:dyDescent="0.25">
      <c r="A11" s="17">
        <v>10</v>
      </c>
      <c r="B11" s="1">
        <v>10</v>
      </c>
      <c r="C11" s="1" t="s">
        <v>37</v>
      </c>
      <c r="D11" s="1" t="s">
        <v>59</v>
      </c>
      <c r="E11" s="1" t="s">
        <v>95</v>
      </c>
      <c r="F11" s="1" t="s">
        <v>176</v>
      </c>
      <c r="G11" s="1" t="s">
        <v>226</v>
      </c>
      <c r="H11" s="11" t="s">
        <v>268</v>
      </c>
      <c r="I11" s="25"/>
    </row>
    <row r="12" spans="1:9" x14ac:dyDescent="0.25">
      <c r="A12" s="17">
        <v>11</v>
      </c>
      <c r="B12" s="1">
        <v>11</v>
      </c>
      <c r="C12" s="1" t="s">
        <v>38</v>
      </c>
      <c r="D12" s="1" t="s">
        <v>60</v>
      </c>
      <c r="E12" s="1" t="s">
        <v>96</v>
      </c>
      <c r="F12" s="1" t="s">
        <v>177</v>
      </c>
      <c r="G12" s="1" t="s">
        <v>227</v>
      </c>
      <c r="H12" s="11" t="s">
        <v>268</v>
      </c>
      <c r="I12" s="25"/>
    </row>
    <row r="13" spans="1:9" x14ac:dyDescent="0.25">
      <c r="A13" s="17">
        <v>12</v>
      </c>
      <c r="B13" s="1">
        <v>12</v>
      </c>
      <c r="C13" s="1" t="s">
        <v>39</v>
      </c>
      <c r="D13" s="1" t="s">
        <v>61</v>
      </c>
      <c r="E13" s="1" t="s">
        <v>97</v>
      </c>
      <c r="F13" s="1" t="s">
        <v>178</v>
      </c>
      <c r="G13" s="1" t="s">
        <v>228</v>
      </c>
      <c r="H13" s="11" t="s">
        <v>268</v>
      </c>
      <c r="I13" s="25"/>
    </row>
    <row r="14" spans="1:9" x14ac:dyDescent="0.25">
      <c r="A14" s="17">
        <v>13</v>
      </c>
      <c r="B14" s="1">
        <v>13</v>
      </c>
      <c r="C14" s="1" t="s">
        <v>4</v>
      </c>
      <c r="D14" s="1" t="s">
        <v>62</v>
      </c>
      <c r="E14" s="1" t="s">
        <v>98</v>
      </c>
      <c r="F14" s="1" t="s">
        <v>179</v>
      </c>
      <c r="G14" s="1" t="s">
        <v>229</v>
      </c>
      <c r="H14" s="11" t="s">
        <v>268</v>
      </c>
      <c r="I14" s="25"/>
    </row>
    <row r="15" spans="1:9" x14ac:dyDescent="0.25">
      <c r="A15" s="17">
        <v>14</v>
      </c>
      <c r="B15" s="1">
        <v>14</v>
      </c>
      <c r="C15" s="1" t="s">
        <v>5</v>
      </c>
      <c r="D15" s="1" t="s">
        <v>63</v>
      </c>
      <c r="E15" s="1" t="s">
        <v>99</v>
      </c>
      <c r="F15" s="1" t="s">
        <v>180</v>
      </c>
      <c r="G15" s="1" t="s">
        <v>230</v>
      </c>
      <c r="H15" s="11" t="s">
        <v>268</v>
      </c>
      <c r="I15" s="25"/>
    </row>
    <row r="16" spans="1:9" x14ac:dyDescent="0.25">
      <c r="A16" s="36">
        <v>15</v>
      </c>
      <c r="B16" s="1">
        <v>15</v>
      </c>
      <c r="C16" s="1" t="s">
        <v>6</v>
      </c>
      <c r="D16" s="1" t="s">
        <v>64</v>
      </c>
      <c r="E16" s="1" t="s">
        <v>100</v>
      </c>
      <c r="F16" s="1" t="s">
        <v>181</v>
      </c>
      <c r="G16" s="1" t="s">
        <v>231</v>
      </c>
      <c r="H16" s="11" t="s">
        <v>268</v>
      </c>
      <c r="I16" s="25"/>
    </row>
    <row r="17" spans="1:9" x14ac:dyDescent="0.25">
      <c r="A17" s="17">
        <v>16</v>
      </c>
      <c r="B17" s="1">
        <v>16</v>
      </c>
      <c r="C17" s="1" t="s">
        <v>7</v>
      </c>
      <c r="D17" s="1" t="s">
        <v>65</v>
      </c>
      <c r="E17" s="1" t="s">
        <v>101</v>
      </c>
      <c r="F17" s="1" t="s">
        <v>182</v>
      </c>
      <c r="G17" s="1" t="s">
        <v>232</v>
      </c>
      <c r="H17" s="11" t="s">
        <v>268</v>
      </c>
      <c r="I17" s="25"/>
    </row>
    <row r="18" spans="1:9" x14ac:dyDescent="0.25">
      <c r="A18" s="17">
        <v>17</v>
      </c>
      <c r="B18" s="1">
        <v>17</v>
      </c>
      <c r="C18" s="1" t="s">
        <v>8</v>
      </c>
      <c r="D18" s="1" t="s">
        <v>66</v>
      </c>
      <c r="E18" s="1" t="s">
        <v>102</v>
      </c>
      <c r="F18" s="1" t="s">
        <v>183</v>
      </c>
      <c r="G18" s="1" t="s">
        <v>233</v>
      </c>
      <c r="H18" s="11" t="s">
        <v>268</v>
      </c>
      <c r="I18" s="25"/>
    </row>
    <row r="19" spans="1:9" x14ac:dyDescent="0.25">
      <c r="A19" s="17">
        <v>18</v>
      </c>
      <c r="B19" s="1">
        <v>18</v>
      </c>
      <c r="C19" s="1" t="s">
        <v>9</v>
      </c>
      <c r="D19" s="1" t="s">
        <v>67</v>
      </c>
      <c r="E19" s="1" t="s">
        <v>103</v>
      </c>
      <c r="F19" s="1" t="s">
        <v>184</v>
      </c>
      <c r="G19" s="1" t="s">
        <v>234</v>
      </c>
      <c r="H19" s="11" t="s">
        <v>269</v>
      </c>
      <c r="I19" s="25"/>
    </row>
    <row r="20" spans="1:9" x14ac:dyDescent="0.25">
      <c r="A20" s="17">
        <v>19</v>
      </c>
      <c r="B20" s="1">
        <v>19</v>
      </c>
      <c r="C20" s="1" t="s">
        <v>10</v>
      </c>
      <c r="D20" s="1" t="s">
        <v>68</v>
      </c>
      <c r="E20" s="1" t="s">
        <v>104</v>
      </c>
      <c r="F20" s="1" t="s">
        <v>185</v>
      </c>
      <c r="G20" s="1" t="s">
        <v>235</v>
      </c>
      <c r="H20" s="11" t="s">
        <v>269</v>
      </c>
      <c r="I20" s="25"/>
    </row>
    <row r="21" spans="1:9" x14ac:dyDescent="0.25">
      <c r="A21" s="17">
        <v>20</v>
      </c>
      <c r="B21" s="1">
        <v>20</v>
      </c>
      <c r="C21" s="1" t="s">
        <v>11</v>
      </c>
      <c r="D21" s="1" t="s">
        <v>69</v>
      </c>
      <c r="E21" s="1" t="s">
        <v>105</v>
      </c>
      <c r="F21" s="1" t="s">
        <v>186</v>
      </c>
      <c r="G21" s="1" t="s">
        <v>236</v>
      </c>
      <c r="H21" s="11" t="s">
        <v>269</v>
      </c>
      <c r="I21" s="25"/>
    </row>
    <row r="22" spans="1:9" x14ac:dyDescent="0.25">
      <c r="A22" s="17">
        <v>21</v>
      </c>
      <c r="B22" s="1">
        <v>21</v>
      </c>
      <c r="C22" s="1" t="s">
        <v>12</v>
      </c>
      <c r="D22" s="1" t="s">
        <v>70</v>
      </c>
      <c r="E22" s="1" t="s">
        <v>106</v>
      </c>
      <c r="F22" s="1" t="s">
        <v>187</v>
      </c>
      <c r="G22" s="1" t="s">
        <v>237</v>
      </c>
      <c r="H22" s="11" t="s">
        <v>269</v>
      </c>
      <c r="I22" s="25"/>
    </row>
    <row r="23" spans="1:9" x14ac:dyDescent="0.25">
      <c r="A23" s="17">
        <v>22</v>
      </c>
      <c r="B23" s="1">
        <v>22</v>
      </c>
      <c r="C23" s="1" t="s">
        <v>13</v>
      </c>
      <c r="D23" s="1" t="s">
        <v>71</v>
      </c>
      <c r="E23" s="1" t="s">
        <v>107</v>
      </c>
      <c r="F23" s="1" t="s">
        <v>188</v>
      </c>
      <c r="G23" s="1" t="s">
        <v>238</v>
      </c>
      <c r="H23" s="11" t="s">
        <v>269</v>
      </c>
      <c r="I23" s="25"/>
    </row>
    <row r="24" spans="1:9" x14ac:dyDescent="0.25">
      <c r="A24" s="17">
        <v>23</v>
      </c>
      <c r="B24" s="1">
        <v>23</v>
      </c>
      <c r="C24" s="1" t="s">
        <v>14</v>
      </c>
      <c r="D24" s="1" t="s">
        <v>72</v>
      </c>
      <c r="E24" s="1" t="s">
        <v>108</v>
      </c>
      <c r="F24" s="1" t="s">
        <v>189</v>
      </c>
      <c r="G24" s="1" t="s">
        <v>239</v>
      </c>
      <c r="H24" s="11" t="s">
        <v>269</v>
      </c>
      <c r="I24" s="25"/>
    </row>
    <row r="25" spans="1:9" x14ac:dyDescent="0.25">
      <c r="A25" s="17">
        <v>24</v>
      </c>
      <c r="B25" s="1">
        <v>24</v>
      </c>
      <c r="C25" s="1" t="s">
        <v>15</v>
      </c>
      <c r="D25" s="1" t="s">
        <v>73</v>
      </c>
      <c r="E25" s="1" t="s">
        <v>109</v>
      </c>
      <c r="F25" s="1" t="s">
        <v>190</v>
      </c>
      <c r="G25" s="1" t="s">
        <v>240</v>
      </c>
      <c r="H25" s="11" t="s">
        <v>269</v>
      </c>
      <c r="I25" s="25"/>
    </row>
    <row r="26" spans="1:9" x14ac:dyDescent="0.25">
      <c r="A26" s="17">
        <v>25</v>
      </c>
      <c r="B26" s="1">
        <v>25</v>
      </c>
      <c r="C26" s="1" t="s">
        <v>16</v>
      </c>
      <c r="D26" s="1" t="s">
        <v>74</v>
      </c>
      <c r="E26" s="1" t="s">
        <v>110</v>
      </c>
      <c r="F26" s="1" t="s">
        <v>191</v>
      </c>
      <c r="G26" s="1" t="s">
        <v>241</v>
      </c>
      <c r="H26" s="11" t="s">
        <v>269</v>
      </c>
      <c r="I26" s="25"/>
    </row>
    <row r="27" spans="1:9" x14ac:dyDescent="0.25">
      <c r="A27" s="17">
        <v>26</v>
      </c>
      <c r="B27" s="1">
        <v>26</v>
      </c>
      <c r="C27" s="1" t="s">
        <v>17</v>
      </c>
      <c r="D27" s="1" t="s">
        <v>75</v>
      </c>
      <c r="E27" s="1" t="s">
        <v>111</v>
      </c>
      <c r="F27" s="1" t="s">
        <v>192</v>
      </c>
      <c r="G27" s="1" t="s">
        <v>242</v>
      </c>
      <c r="H27" s="11" t="s">
        <v>269</v>
      </c>
      <c r="I27" s="25"/>
    </row>
    <row r="28" spans="1:9" x14ac:dyDescent="0.25">
      <c r="A28" s="17">
        <v>27</v>
      </c>
      <c r="B28" s="1">
        <v>27</v>
      </c>
      <c r="C28" s="1" t="s">
        <v>18</v>
      </c>
      <c r="D28" s="1" t="s">
        <v>76</v>
      </c>
      <c r="E28" s="1" t="s">
        <v>112</v>
      </c>
      <c r="F28" s="1" t="s">
        <v>193</v>
      </c>
      <c r="G28" s="1" t="s">
        <v>243</v>
      </c>
      <c r="H28" s="11" t="s">
        <v>269</v>
      </c>
      <c r="I28" s="25"/>
    </row>
    <row r="29" spans="1:9" x14ac:dyDescent="0.25">
      <c r="A29" s="17">
        <v>28</v>
      </c>
      <c r="B29" s="1">
        <v>28</v>
      </c>
      <c r="C29" s="1" t="s">
        <v>19</v>
      </c>
      <c r="D29" s="1" t="s">
        <v>77</v>
      </c>
      <c r="E29" s="1" t="s">
        <v>113</v>
      </c>
      <c r="F29" s="1" t="s">
        <v>194</v>
      </c>
      <c r="G29" s="1" t="s">
        <v>244</v>
      </c>
      <c r="H29" s="11" t="s">
        <v>269</v>
      </c>
      <c r="I29" s="25"/>
    </row>
    <row r="30" spans="1:9" x14ac:dyDescent="0.25">
      <c r="A30" s="17">
        <v>29</v>
      </c>
      <c r="B30" s="1">
        <v>29</v>
      </c>
      <c r="C30" s="1" t="s">
        <v>20</v>
      </c>
      <c r="D30" s="1" t="s">
        <v>78</v>
      </c>
      <c r="E30" s="1" t="s">
        <v>114</v>
      </c>
      <c r="F30" s="1" t="s">
        <v>195</v>
      </c>
      <c r="G30" s="1" t="s">
        <v>245</v>
      </c>
      <c r="H30" s="11" t="s">
        <v>269</v>
      </c>
      <c r="I30" s="25"/>
    </row>
    <row r="31" spans="1:9" x14ac:dyDescent="0.25">
      <c r="A31" s="17">
        <v>30</v>
      </c>
      <c r="B31" s="1">
        <v>30</v>
      </c>
      <c r="C31" s="1" t="s">
        <v>21</v>
      </c>
      <c r="D31" s="1" t="s">
        <v>79</v>
      </c>
      <c r="E31" s="1" t="s">
        <v>115</v>
      </c>
      <c r="F31" s="1" t="s">
        <v>196</v>
      </c>
      <c r="G31" s="1" t="s">
        <v>246</v>
      </c>
      <c r="H31" s="11" t="s">
        <v>269</v>
      </c>
      <c r="I31" s="25"/>
    </row>
    <row r="32" spans="1:9" x14ac:dyDescent="0.25">
      <c r="A32" s="17">
        <v>31</v>
      </c>
      <c r="B32" s="1">
        <v>31</v>
      </c>
      <c r="C32" s="1" t="s">
        <v>22</v>
      </c>
      <c r="D32" s="1" t="s">
        <v>80</v>
      </c>
      <c r="E32" s="1" t="s">
        <v>116</v>
      </c>
      <c r="F32" s="1" t="s">
        <v>197</v>
      </c>
      <c r="G32" s="1" t="s">
        <v>247</v>
      </c>
      <c r="H32" s="11" t="s">
        <v>269</v>
      </c>
      <c r="I32" s="25"/>
    </row>
    <row r="33" spans="1:9" x14ac:dyDescent="0.25">
      <c r="A33" s="17">
        <v>32</v>
      </c>
      <c r="B33" s="1">
        <v>32</v>
      </c>
      <c r="C33" s="1" t="s">
        <v>23</v>
      </c>
      <c r="D33" s="1" t="s">
        <v>81</v>
      </c>
      <c r="E33" s="1" t="s">
        <v>117</v>
      </c>
      <c r="F33" s="1" t="s">
        <v>198</v>
      </c>
      <c r="G33" s="1" t="s">
        <v>248</v>
      </c>
      <c r="H33" s="11" t="s">
        <v>269</v>
      </c>
      <c r="I33" s="25"/>
    </row>
    <row r="34" spans="1:9" x14ac:dyDescent="0.25">
      <c r="A34" s="17">
        <v>33</v>
      </c>
      <c r="B34" s="1">
        <v>33</v>
      </c>
      <c r="C34" s="1" t="s">
        <v>24</v>
      </c>
      <c r="D34" s="1" t="s">
        <v>82</v>
      </c>
      <c r="E34" s="1" t="s">
        <v>118</v>
      </c>
      <c r="F34" s="1" t="s">
        <v>199</v>
      </c>
      <c r="G34" s="1" t="s">
        <v>249</v>
      </c>
      <c r="H34" s="11" t="s">
        <v>269</v>
      </c>
      <c r="I34" s="25"/>
    </row>
    <row r="35" spans="1:9" x14ac:dyDescent="0.25">
      <c r="A35" s="17">
        <v>34</v>
      </c>
      <c r="B35" s="1">
        <v>34</v>
      </c>
      <c r="C35" s="1" t="s">
        <v>25</v>
      </c>
      <c r="D35" s="1" t="s">
        <v>83</v>
      </c>
      <c r="E35" s="1" t="s">
        <v>119</v>
      </c>
      <c r="F35" s="1" t="s">
        <v>200</v>
      </c>
      <c r="G35" s="1" t="s">
        <v>250</v>
      </c>
      <c r="H35" s="11" t="s">
        <v>269</v>
      </c>
      <c r="I35" s="25"/>
    </row>
    <row r="36" spans="1:9" x14ac:dyDescent="0.25">
      <c r="A36" s="17">
        <v>35</v>
      </c>
      <c r="B36" s="1">
        <v>35</v>
      </c>
      <c r="C36" s="1" t="s">
        <v>26</v>
      </c>
      <c r="D36" s="1" t="s">
        <v>84</v>
      </c>
      <c r="E36" s="1" t="s">
        <v>120</v>
      </c>
      <c r="F36" s="1" t="s">
        <v>201</v>
      </c>
      <c r="G36" s="1" t="s">
        <v>251</v>
      </c>
      <c r="H36" s="11" t="s">
        <v>269</v>
      </c>
      <c r="I36" s="25"/>
    </row>
    <row r="37" spans="1:9" x14ac:dyDescent="0.25">
      <c r="A37" s="17">
        <v>36</v>
      </c>
      <c r="B37" s="1">
        <v>36</v>
      </c>
      <c r="C37" s="1" t="s">
        <v>27</v>
      </c>
      <c r="D37" s="1" t="s">
        <v>85</v>
      </c>
      <c r="E37" s="1" t="s">
        <v>121</v>
      </c>
      <c r="F37" s="1" t="s">
        <v>202</v>
      </c>
      <c r="G37" s="1" t="s">
        <v>252</v>
      </c>
      <c r="H37" s="11" t="s">
        <v>270</v>
      </c>
      <c r="I37" s="25"/>
    </row>
    <row r="38" spans="1:9" x14ac:dyDescent="0.25">
      <c r="A38" s="17">
        <v>37</v>
      </c>
      <c r="B38" s="1">
        <v>37</v>
      </c>
      <c r="C38" s="1" t="s">
        <v>28</v>
      </c>
      <c r="D38" s="1" t="s">
        <v>86</v>
      </c>
      <c r="E38" s="1" t="s">
        <v>122</v>
      </c>
      <c r="F38" s="1" t="s">
        <v>203</v>
      </c>
      <c r="G38" s="1" t="s">
        <v>253</v>
      </c>
      <c r="H38" s="11" t="s">
        <v>270</v>
      </c>
      <c r="I38" s="25"/>
    </row>
    <row r="39" spans="1:9" x14ac:dyDescent="0.25">
      <c r="A39" s="17">
        <v>38</v>
      </c>
      <c r="B39" s="1">
        <v>38</v>
      </c>
      <c r="C39" s="1" t="s">
        <v>40</v>
      </c>
      <c r="D39" s="1" t="s">
        <v>123</v>
      </c>
      <c r="E39" s="1" t="s">
        <v>124</v>
      </c>
      <c r="F39" s="1" t="s">
        <v>204</v>
      </c>
      <c r="G39" s="1" t="s">
        <v>254</v>
      </c>
      <c r="H39" s="11" t="s">
        <v>270</v>
      </c>
      <c r="I39" s="25"/>
    </row>
    <row r="40" spans="1:9" x14ac:dyDescent="0.25">
      <c r="A40" s="17">
        <v>39</v>
      </c>
      <c r="B40" s="1">
        <v>39</v>
      </c>
      <c r="C40" s="1" t="s">
        <v>41</v>
      </c>
      <c r="D40" s="1" t="s">
        <v>125</v>
      </c>
      <c r="E40" s="1" t="s">
        <v>126</v>
      </c>
      <c r="F40" s="1" t="s">
        <v>205</v>
      </c>
      <c r="G40" s="1" t="s">
        <v>255</v>
      </c>
      <c r="H40" s="11" t="s">
        <v>270</v>
      </c>
      <c r="I40" s="25"/>
    </row>
    <row r="41" spans="1:9" x14ac:dyDescent="0.25">
      <c r="A41" s="17">
        <v>40</v>
      </c>
      <c r="B41" s="1">
        <v>40</v>
      </c>
      <c r="C41" s="1" t="s">
        <v>42</v>
      </c>
      <c r="D41" s="1" t="s">
        <v>127</v>
      </c>
      <c r="E41" s="1" t="s">
        <v>128</v>
      </c>
      <c r="F41" s="1" t="s">
        <v>206</v>
      </c>
      <c r="G41" s="1" t="s">
        <v>256</v>
      </c>
      <c r="H41" s="11" t="s">
        <v>270</v>
      </c>
      <c r="I41" s="25"/>
    </row>
    <row r="42" spans="1:9" x14ac:dyDescent="0.25">
      <c r="A42" s="17">
        <v>41</v>
      </c>
      <c r="B42" s="1">
        <v>41</v>
      </c>
      <c r="C42" s="1" t="s">
        <v>43</v>
      </c>
      <c r="D42" s="1" t="s">
        <v>129</v>
      </c>
      <c r="E42" s="1" t="s">
        <v>130</v>
      </c>
      <c r="F42" s="1" t="s">
        <v>207</v>
      </c>
      <c r="G42" s="1" t="s">
        <v>257</v>
      </c>
      <c r="H42" s="11" t="s">
        <v>270</v>
      </c>
      <c r="I42" s="25"/>
    </row>
    <row r="43" spans="1:9" x14ac:dyDescent="0.25">
      <c r="A43" s="17">
        <v>42</v>
      </c>
      <c r="B43" s="1">
        <v>42</v>
      </c>
      <c r="C43" s="1" t="s">
        <v>44</v>
      </c>
      <c r="D43" s="1" t="s">
        <v>131</v>
      </c>
      <c r="E43" s="1" t="s">
        <v>132</v>
      </c>
      <c r="F43" s="1" t="s">
        <v>208</v>
      </c>
      <c r="G43" s="1" t="s">
        <v>258</v>
      </c>
      <c r="H43" s="11" t="s">
        <v>270</v>
      </c>
      <c r="I43" s="25"/>
    </row>
    <row r="44" spans="1:9" x14ac:dyDescent="0.25">
      <c r="A44" s="17">
        <v>43</v>
      </c>
      <c r="B44" s="1">
        <v>43</v>
      </c>
      <c r="C44" s="1" t="s">
        <v>45</v>
      </c>
      <c r="D44" s="1" t="s">
        <v>133</v>
      </c>
      <c r="E44" s="1" t="s">
        <v>134</v>
      </c>
      <c r="F44" s="1" t="s">
        <v>209</v>
      </c>
      <c r="G44" s="1" t="s">
        <v>259</v>
      </c>
      <c r="H44" s="11" t="s">
        <v>270</v>
      </c>
      <c r="I44" s="25"/>
    </row>
    <row r="45" spans="1:9" x14ac:dyDescent="0.25">
      <c r="A45" s="17">
        <v>44</v>
      </c>
      <c r="B45" s="1">
        <v>44</v>
      </c>
      <c r="C45" s="1" t="s">
        <v>46</v>
      </c>
      <c r="D45" s="1" t="s">
        <v>135</v>
      </c>
      <c r="E45" s="1" t="s">
        <v>136</v>
      </c>
      <c r="F45" s="1" t="s">
        <v>210</v>
      </c>
      <c r="G45" s="1" t="s">
        <v>260</v>
      </c>
      <c r="H45" s="11" t="s">
        <v>270</v>
      </c>
      <c r="I45" s="25"/>
    </row>
    <row r="46" spans="1:9" x14ac:dyDescent="0.25">
      <c r="A46" s="17">
        <v>45</v>
      </c>
      <c r="B46" s="1">
        <v>45</v>
      </c>
      <c r="C46" s="1" t="s">
        <v>47</v>
      </c>
      <c r="D46" s="1" t="s">
        <v>137</v>
      </c>
      <c r="E46" s="1" t="s">
        <v>138</v>
      </c>
      <c r="F46" s="1" t="s">
        <v>211</v>
      </c>
      <c r="G46" s="1" t="s">
        <v>261</v>
      </c>
      <c r="H46" s="11" t="s">
        <v>270</v>
      </c>
      <c r="I46" s="25"/>
    </row>
    <row r="47" spans="1:9" x14ac:dyDescent="0.25">
      <c r="A47" s="17">
        <v>46</v>
      </c>
      <c r="B47" s="1">
        <v>46</v>
      </c>
      <c r="C47" s="1" t="s">
        <v>48</v>
      </c>
      <c r="D47" s="1" t="s">
        <v>139</v>
      </c>
      <c r="E47" s="1" t="s">
        <v>140</v>
      </c>
      <c r="F47" s="1" t="s">
        <v>212</v>
      </c>
      <c r="G47" s="1" t="s">
        <v>262</v>
      </c>
      <c r="H47" s="11" t="s">
        <v>270</v>
      </c>
      <c r="I47" s="25"/>
    </row>
    <row r="48" spans="1:9" x14ac:dyDescent="0.25">
      <c r="A48" s="17">
        <v>47</v>
      </c>
      <c r="B48" s="1">
        <v>47</v>
      </c>
      <c r="C48" s="1" t="s">
        <v>49</v>
      </c>
      <c r="D48" s="1" t="s">
        <v>141</v>
      </c>
      <c r="E48" s="1" t="s">
        <v>142</v>
      </c>
      <c r="F48" s="1" t="s">
        <v>213</v>
      </c>
      <c r="G48" s="1" t="s">
        <v>263</v>
      </c>
      <c r="H48" s="11" t="s">
        <v>270</v>
      </c>
      <c r="I48" s="25"/>
    </row>
    <row r="49" spans="1:9" x14ac:dyDescent="0.25">
      <c r="A49" s="17">
        <v>48</v>
      </c>
      <c r="B49" s="1">
        <v>48</v>
      </c>
      <c r="C49" s="1" t="s">
        <v>50</v>
      </c>
      <c r="D49" s="1" t="s">
        <v>143</v>
      </c>
      <c r="E49" s="1" t="s">
        <v>144</v>
      </c>
      <c r="F49" s="1" t="s">
        <v>214</v>
      </c>
      <c r="G49" s="1" t="s">
        <v>264</v>
      </c>
      <c r="H49" s="11" t="s">
        <v>270</v>
      </c>
      <c r="I49" s="25"/>
    </row>
    <row r="50" spans="1:9" x14ac:dyDescent="0.25">
      <c r="A50" s="36">
        <v>49</v>
      </c>
      <c r="B50" s="1">
        <v>49</v>
      </c>
      <c r="C50" s="1" t="s">
        <v>145</v>
      </c>
      <c r="D50" s="1" t="s">
        <v>146</v>
      </c>
      <c r="E50" s="1" t="s">
        <v>147</v>
      </c>
      <c r="F50" s="1" t="s">
        <v>215</v>
      </c>
      <c r="G50" s="1" t="s">
        <v>265</v>
      </c>
      <c r="H50" s="11" t="s">
        <v>270</v>
      </c>
      <c r="I50" s="25"/>
    </row>
    <row r="51" spans="1:9" x14ac:dyDescent="0.25">
      <c r="A51" s="17">
        <v>50</v>
      </c>
      <c r="B51" s="1">
        <v>50</v>
      </c>
      <c r="C51" s="1" t="s">
        <v>148</v>
      </c>
      <c r="D51" s="1" t="s">
        <v>149</v>
      </c>
      <c r="E51" s="1" t="s">
        <v>150</v>
      </c>
      <c r="F51" s="1" t="s">
        <v>216</v>
      </c>
      <c r="G51" s="1" t="s">
        <v>266</v>
      </c>
      <c r="H51" s="11" t="s">
        <v>270</v>
      </c>
      <c r="I51" s="25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Programme!$D$2:$D$4</xm:f>
          </x14:formula1>
          <xm:sqref>H2:H51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13"/>
  <sheetViews>
    <sheetView tabSelected="1" topLeftCell="B1" zoomScaleNormal="100" workbookViewId="0">
      <selection activeCell="L17" sqref="L17"/>
    </sheetView>
  </sheetViews>
  <sheetFormatPr baseColWidth="10" defaultRowHeight="14.25" x14ac:dyDescent="0.25"/>
  <cols>
    <col min="1" max="1" width="3.28515625" style="3" hidden="1" customWidth="1"/>
    <col min="2" max="2" width="13.5703125" style="2" bestFit="1" customWidth="1"/>
    <col min="3" max="8" width="11.42578125" style="2"/>
    <col min="9" max="9" width="11.42578125" style="2" customWidth="1"/>
    <col min="10" max="10" width="10.28515625" style="3" bestFit="1" customWidth="1"/>
    <col min="11" max="16384" width="11.42578125" style="2"/>
  </cols>
  <sheetData>
    <row r="1" spans="1:10" x14ac:dyDescent="0.25">
      <c r="A1" s="3">
        <v>31</v>
      </c>
      <c r="B1" s="4" t="s">
        <v>151</v>
      </c>
      <c r="C1" s="5"/>
      <c r="D1" s="5"/>
      <c r="E1" s="5"/>
      <c r="F1" s="5"/>
      <c r="G1" s="5"/>
      <c r="H1" s="5"/>
      <c r="I1" s="19"/>
      <c r="J1" s="8"/>
    </row>
    <row r="2" spans="1:10" x14ac:dyDescent="0.25">
      <c r="A2" s="3">
        <v>13</v>
      </c>
      <c r="B2" s="6" t="s">
        <v>152</v>
      </c>
      <c r="C2" s="7"/>
      <c r="D2" s="7"/>
      <c r="E2" s="7"/>
      <c r="F2" s="7"/>
      <c r="G2" s="7"/>
      <c r="H2" s="7"/>
      <c r="I2" s="7"/>
      <c r="J2" s="8"/>
    </row>
    <row r="3" spans="1:10" x14ac:dyDescent="0.25">
      <c r="A3" s="3">
        <v>18</v>
      </c>
      <c r="B3" s="9" t="s">
        <v>153</v>
      </c>
      <c r="C3" s="10"/>
      <c r="D3" s="10"/>
      <c r="E3" s="10"/>
      <c r="F3" s="10"/>
      <c r="G3" s="10"/>
      <c r="H3" s="10"/>
      <c r="I3" s="20"/>
      <c r="J3" s="21"/>
    </row>
    <row r="4" spans="1:10" x14ac:dyDescent="0.25">
      <c r="A4" s="3">
        <v>9</v>
      </c>
    </row>
    <row r="5" spans="1:10" x14ac:dyDescent="0.25">
      <c r="A5" s="3">
        <v>33</v>
      </c>
      <c r="B5" s="42" t="s">
        <v>155</v>
      </c>
      <c r="C5" s="43"/>
      <c r="D5" s="43"/>
      <c r="E5" s="43"/>
      <c r="F5" s="43"/>
      <c r="G5" s="43"/>
      <c r="H5" s="44"/>
      <c r="I5" s="43" t="s">
        <v>270</v>
      </c>
      <c r="J5" s="44"/>
    </row>
    <row r="6" spans="1:10" x14ac:dyDescent="0.25">
      <c r="A6" s="3">
        <v>20</v>
      </c>
      <c r="B6" s="45"/>
      <c r="C6" s="46"/>
      <c r="D6" s="46"/>
      <c r="E6" s="46"/>
      <c r="F6" s="46"/>
      <c r="G6" s="46"/>
      <c r="H6" s="47"/>
      <c r="I6" s="46"/>
      <c r="J6" s="47"/>
    </row>
    <row r="7" spans="1:10" x14ac:dyDescent="0.25">
      <c r="A7" s="3">
        <v>12</v>
      </c>
    </row>
    <row r="8" spans="1:10" x14ac:dyDescent="0.25">
      <c r="A8" s="3">
        <v>22</v>
      </c>
      <c r="B8" s="48" t="s">
        <v>154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3">
        <v>45</v>
      </c>
    </row>
    <row r="10" spans="1:10" s="3" customFormat="1" x14ac:dyDescent="0.25">
      <c r="A10" s="3">
        <v>39</v>
      </c>
      <c r="B10" s="11" t="s">
        <v>156</v>
      </c>
      <c r="C10" s="39">
        <f>IF(VLOOKUP($A$1,Tableau1[],2,FALSE)=0,"",VLOOKUP($A$1,Tableau1[],2,FALSE))</f>
        <v>31</v>
      </c>
      <c r="D10" s="39"/>
      <c r="E10" s="39"/>
      <c r="F10" s="39"/>
      <c r="G10" s="39"/>
      <c r="H10" s="39"/>
      <c r="I10" s="40"/>
      <c r="J10" s="29" t="s">
        <v>166</v>
      </c>
    </row>
    <row r="11" spans="1:10" s="3" customFormat="1" x14ac:dyDescent="0.25">
      <c r="A11" s="8">
        <v>11</v>
      </c>
      <c r="B11" s="27" t="str">
        <f t="shared" ref="B11:B15" si="0">IF(C11="","","r")</f>
        <v>r</v>
      </c>
      <c r="C11" s="51" t="str">
        <f>IF(VLOOKUP($A$1,Tableau1[],3,FALSE)=0,"",VLOOKUP($A$1,Tableau1[],3,FALSE))</f>
        <v>a31</v>
      </c>
      <c r="D11" s="51"/>
      <c r="E11" s="51"/>
      <c r="F11" s="51"/>
      <c r="G11" s="51"/>
      <c r="H11" s="51"/>
      <c r="I11" s="51"/>
      <c r="J11" s="28" t="str">
        <f>IF(C11="","","r")</f>
        <v>r</v>
      </c>
    </row>
    <row r="12" spans="1:10" s="3" customFormat="1" x14ac:dyDescent="0.25">
      <c r="A12" s="8">
        <v>48</v>
      </c>
      <c r="B12" s="15" t="str">
        <f t="shared" si="0"/>
        <v>r</v>
      </c>
      <c r="C12" s="49" t="str">
        <f>IF(VLOOKUP($A$1,Tableau1[],4,FALSE)=0,"",VLOOKUP($A$1,Tableau1[],4,FALSE))</f>
        <v>b31</v>
      </c>
      <c r="D12" s="49"/>
      <c r="E12" s="49"/>
      <c r="F12" s="49"/>
      <c r="G12" s="49"/>
      <c r="H12" s="49"/>
      <c r="I12" s="49"/>
      <c r="J12" s="30" t="str">
        <f t="shared" ref="J12:J15" si="1">IF(C12="","","r")</f>
        <v>r</v>
      </c>
    </row>
    <row r="13" spans="1:10" s="3" customFormat="1" x14ac:dyDescent="0.25">
      <c r="A13" s="8">
        <v>30</v>
      </c>
      <c r="B13" s="15" t="str">
        <f t="shared" si="0"/>
        <v>r</v>
      </c>
      <c r="C13" s="49" t="str">
        <f>IF(VLOOKUP($A$1,Tableau1[],5,FALSE)=0,"",VLOOKUP($A$1,Tableau1[],5,FALSE))</f>
        <v>c31</v>
      </c>
      <c r="D13" s="49"/>
      <c r="E13" s="49"/>
      <c r="F13" s="49"/>
      <c r="G13" s="49"/>
      <c r="H13" s="49"/>
      <c r="I13" s="49"/>
      <c r="J13" s="30" t="str">
        <f t="shared" si="1"/>
        <v>r</v>
      </c>
    </row>
    <row r="14" spans="1:10" s="3" customFormat="1" x14ac:dyDescent="0.25">
      <c r="A14" s="8">
        <v>19</v>
      </c>
      <c r="B14" s="15" t="str">
        <f t="shared" si="0"/>
        <v>r</v>
      </c>
      <c r="C14" s="49" t="str">
        <f>IF(VLOOKUP($A$1,Tableau1[],6,FALSE)=0,"",VLOOKUP($A$1,Tableau1[],6,FALSE))</f>
        <v>d31</v>
      </c>
      <c r="D14" s="49"/>
      <c r="E14" s="49"/>
      <c r="F14" s="49"/>
      <c r="G14" s="49"/>
      <c r="H14" s="49"/>
      <c r="I14" s="49"/>
      <c r="J14" s="30" t="str">
        <f t="shared" si="1"/>
        <v>r</v>
      </c>
    </row>
    <row r="15" spans="1:10" s="3" customFormat="1" x14ac:dyDescent="0.25">
      <c r="A15" s="8">
        <v>32</v>
      </c>
      <c r="B15" s="16" t="str">
        <f t="shared" si="0"/>
        <v>r</v>
      </c>
      <c r="C15" s="50" t="str">
        <f>IF(VLOOKUP($A$1,Tableau1[],7,FALSE)=0,"",VLOOKUP($A$1,Tableau1[],7,FALSE))</f>
        <v>e31</v>
      </c>
      <c r="D15" s="50"/>
      <c r="E15" s="50"/>
      <c r="F15" s="50"/>
      <c r="G15" s="50"/>
      <c r="H15" s="50"/>
      <c r="I15" s="50"/>
      <c r="J15" s="31" t="str">
        <f t="shared" si="1"/>
        <v>r</v>
      </c>
    </row>
    <row r="16" spans="1:10" s="3" customFormat="1" x14ac:dyDescent="0.25">
      <c r="B16" s="18"/>
      <c r="C16" s="18"/>
    </row>
    <row r="17" spans="2:10" x14ac:dyDescent="0.25">
      <c r="B17" s="11" t="s">
        <v>157</v>
      </c>
      <c r="C17" s="39">
        <f>IF(VLOOKUP($A$2,Tableau1[],2,FALSE)=0,"",VLOOKUP($A$2,Tableau1[],2,FALSE))</f>
        <v>13</v>
      </c>
      <c r="D17" s="39"/>
      <c r="E17" s="39"/>
      <c r="F17" s="39"/>
      <c r="G17" s="39"/>
      <c r="H17" s="39"/>
      <c r="I17" s="40"/>
      <c r="J17" s="29" t="s">
        <v>166</v>
      </c>
    </row>
    <row r="18" spans="2:10" x14ac:dyDescent="0.25">
      <c r="B18" s="27" t="str">
        <f t="shared" ref="B18:B22" si="2">IF(C18="","","r")</f>
        <v>r</v>
      </c>
      <c r="C18" s="41" t="str">
        <f>IF(VLOOKUP($A$2,Tableau1[],3,FALSE)=0,"",VLOOKUP($A$2,Tableau1[],3,FALSE))</f>
        <v>a13</v>
      </c>
      <c r="D18" s="41"/>
      <c r="E18" s="41"/>
      <c r="F18" s="41"/>
      <c r="G18" s="41"/>
      <c r="H18" s="41"/>
      <c r="I18" s="41"/>
      <c r="J18" s="28" t="str">
        <f>IF(C18="","","r")</f>
        <v>r</v>
      </c>
    </row>
    <row r="19" spans="2:10" x14ac:dyDescent="0.25">
      <c r="B19" s="15" t="str">
        <f t="shared" si="2"/>
        <v>r</v>
      </c>
      <c r="C19" s="37" t="str">
        <f>IF(VLOOKUP($A$2,Tableau1[],4,FALSE)=0,"",VLOOKUP($A$2,Tableau1[],4,FALSE))</f>
        <v>b13</v>
      </c>
      <c r="D19" s="37"/>
      <c r="E19" s="37"/>
      <c r="F19" s="37"/>
      <c r="G19" s="37"/>
      <c r="H19" s="37"/>
      <c r="I19" s="37"/>
      <c r="J19" s="30" t="str">
        <f t="shared" ref="J19:J22" si="3">IF(C19="","","r")</f>
        <v>r</v>
      </c>
    </row>
    <row r="20" spans="2:10" x14ac:dyDescent="0.25">
      <c r="B20" s="15" t="str">
        <f t="shared" si="2"/>
        <v>r</v>
      </c>
      <c r="C20" s="37" t="str">
        <f>IF(VLOOKUP($A$2,Tableau1[],5,FALSE)=0,"",VLOOKUP($A$2,Tableau1[],5,FALSE))</f>
        <v>c13</v>
      </c>
      <c r="D20" s="37"/>
      <c r="E20" s="37"/>
      <c r="F20" s="37"/>
      <c r="G20" s="37"/>
      <c r="H20" s="37"/>
      <c r="I20" s="37"/>
      <c r="J20" s="30" t="str">
        <f t="shared" si="3"/>
        <v>r</v>
      </c>
    </row>
    <row r="21" spans="2:10" x14ac:dyDescent="0.25">
      <c r="B21" s="15" t="str">
        <f t="shared" si="2"/>
        <v>r</v>
      </c>
      <c r="C21" s="37" t="str">
        <f>IF(VLOOKUP($A$2,Tableau1[],6,FALSE)=0,"",VLOOKUP($A$2,Tableau1[],6,FALSE))</f>
        <v>d13</v>
      </c>
      <c r="D21" s="37"/>
      <c r="E21" s="37"/>
      <c r="F21" s="37"/>
      <c r="G21" s="37"/>
      <c r="H21" s="37"/>
      <c r="I21" s="37"/>
      <c r="J21" s="30" t="str">
        <f t="shared" si="3"/>
        <v>r</v>
      </c>
    </row>
    <row r="22" spans="2:10" x14ac:dyDescent="0.25">
      <c r="B22" s="16" t="str">
        <f t="shared" si="2"/>
        <v>r</v>
      </c>
      <c r="C22" s="38" t="str">
        <f>IF(VLOOKUP($A$2,Tableau1[],7,FALSE)=0,"",VLOOKUP($A$2,Tableau1[],7,FALSE))</f>
        <v>e13</v>
      </c>
      <c r="D22" s="38"/>
      <c r="E22" s="38"/>
      <c r="F22" s="38"/>
      <c r="G22" s="38"/>
      <c r="H22" s="38"/>
      <c r="I22" s="38"/>
      <c r="J22" s="31" t="str">
        <f t="shared" si="3"/>
        <v>r</v>
      </c>
    </row>
    <row r="24" spans="2:10" x14ac:dyDescent="0.25">
      <c r="B24" s="11" t="s">
        <v>294</v>
      </c>
      <c r="C24" s="39">
        <f>IF(VLOOKUP($A$3,Tableau1[],2,FALSE)=0,"",VLOOKUP($A$3,Tableau1[],2,FALSE))</f>
        <v>18</v>
      </c>
      <c r="D24" s="39"/>
      <c r="E24" s="39"/>
      <c r="F24" s="39"/>
      <c r="G24" s="39"/>
      <c r="H24" s="39"/>
      <c r="I24" s="40"/>
      <c r="J24" s="29" t="s">
        <v>166</v>
      </c>
    </row>
    <row r="25" spans="2:10" x14ac:dyDescent="0.25">
      <c r="B25" s="27" t="str">
        <f t="shared" ref="B25:B29" si="4">IF(C25="","","r")</f>
        <v>r</v>
      </c>
      <c r="C25" s="41" t="str">
        <f>IF(VLOOKUP($A$3,Tableau1[],3,FALSE)=0,"",VLOOKUP($A$3,Tableau1[],3,FALSE))</f>
        <v>a18</v>
      </c>
      <c r="D25" s="41"/>
      <c r="E25" s="41"/>
      <c r="F25" s="41"/>
      <c r="G25" s="41"/>
      <c r="H25" s="41"/>
      <c r="I25" s="41"/>
      <c r="J25" s="28" t="str">
        <f>IF(C25="","","r")</f>
        <v>r</v>
      </c>
    </row>
    <row r="26" spans="2:10" x14ac:dyDescent="0.25">
      <c r="B26" s="15" t="str">
        <f t="shared" si="4"/>
        <v>r</v>
      </c>
      <c r="C26" s="37" t="str">
        <f>IF(VLOOKUP($A$3,Tableau1[],4,FALSE)=0,"",VLOOKUP($A$3,Tableau1[],4,FALSE))</f>
        <v>b18</v>
      </c>
      <c r="D26" s="37"/>
      <c r="E26" s="37"/>
      <c r="F26" s="37"/>
      <c r="G26" s="37"/>
      <c r="H26" s="37"/>
      <c r="I26" s="37"/>
      <c r="J26" s="30" t="str">
        <f t="shared" ref="J26:J29" si="5">IF(C26="","","r")</f>
        <v>r</v>
      </c>
    </row>
    <row r="27" spans="2:10" x14ac:dyDescent="0.25">
      <c r="B27" s="15" t="str">
        <f t="shared" si="4"/>
        <v>r</v>
      </c>
      <c r="C27" s="37" t="str">
        <f>IF(VLOOKUP($A$3,Tableau1[],5,FALSE)=0,"",VLOOKUP($A$3,Tableau1[],5,FALSE))</f>
        <v>c18</v>
      </c>
      <c r="D27" s="37"/>
      <c r="E27" s="37"/>
      <c r="F27" s="37"/>
      <c r="G27" s="37"/>
      <c r="H27" s="37"/>
      <c r="I27" s="37"/>
      <c r="J27" s="30" t="str">
        <f t="shared" si="5"/>
        <v>r</v>
      </c>
    </row>
    <row r="28" spans="2:10" x14ac:dyDescent="0.25">
      <c r="B28" s="15" t="str">
        <f t="shared" si="4"/>
        <v>r</v>
      </c>
      <c r="C28" s="37" t="str">
        <f>IF(VLOOKUP($A$3,Tableau1[],6,FALSE)=0,"",VLOOKUP($A$3,Tableau1[],6,FALSE))</f>
        <v>d18</v>
      </c>
      <c r="D28" s="37"/>
      <c r="E28" s="37"/>
      <c r="F28" s="37"/>
      <c r="G28" s="37"/>
      <c r="H28" s="37"/>
      <c r="I28" s="37"/>
      <c r="J28" s="30" t="str">
        <f t="shared" si="5"/>
        <v>r</v>
      </c>
    </row>
    <row r="29" spans="2:10" x14ac:dyDescent="0.25">
      <c r="B29" s="16" t="str">
        <f t="shared" si="4"/>
        <v>r</v>
      </c>
      <c r="C29" s="38" t="str">
        <f>IF(VLOOKUP($A$3,Tableau1[],7,FALSE)=0,"",VLOOKUP($A$3,Tableau1[],7,FALSE))</f>
        <v>e18</v>
      </c>
      <c r="D29" s="38"/>
      <c r="E29" s="38"/>
      <c r="F29" s="38"/>
      <c r="G29" s="38"/>
      <c r="H29" s="38"/>
      <c r="I29" s="38"/>
      <c r="J29" s="31" t="str">
        <f t="shared" si="5"/>
        <v>r</v>
      </c>
    </row>
    <row r="31" spans="2:10" x14ac:dyDescent="0.25">
      <c r="B31" s="11" t="s">
        <v>293</v>
      </c>
      <c r="C31" s="39">
        <f>IF(VLOOKUP($A$4,Tableau1[],2,FALSE)=0,"",VLOOKUP($A$4,Tableau1[],2,FALSE))</f>
        <v>9</v>
      </c>
      <c r="D31" s="39"/>
      <c r="E31" s="39"/>
      <c r="F31" s="39"/>
      <c r="G31" s="39"/>
      <c r="H31" s="39"/>
      <c r="I31" s="40"/>
      <c r="J31" s="29" t="s">
        <v>166</v>
      </c>
    </row>
    <row r="32" spans="2:10" x14ac:dyDescent="0.25">
      <c r="B32" s="27" t="str">
        <f t="shared" ref="B32:B36" si="6">IF(C32="","","r")</f>
        <v>r</v>
      </c>
      <c r="C32" s="41" t="str">
        <f>IF(VLOOKUP($A$4,Tableau1[],3,FALSE)=0,"",VLOOKUP($A$4,Tableau1[],3,FALSE))</f>
        <v>a9</v>
      </c>
      <c r="D32" s="41"/>
      <c r="E32" s="41"/>
      <c r="F32" s="41"/>
      <c r="G32" s="41"/>
      <c r="H32" s="41"/>
      <c r="I32" s="41"/>
      <c r="J32" s="28" t="str">
        <f>IF(C32="","","r")</f>
        <v>r</v>
      </c>
    </row>
    <row r="33" spans="2:10" x14ac:dyDescent="0.25">
      <c r="B33" s="15" t="str">
        <f t="shared" si="6"/>
        <v>r</v>
      </c>
      <c r="C33" s="37" t="str">
        <f>IF(VLOOKUP($A$4,Tableau1[],4,FALSE)=0,"",VLOOKUP($A$4,Tableau1[],4,FALSE))</f>
        <v>b9</v>
      </c>
      <c r="D33" s="37"/>
      <c r="E33" s="37"/>
      <c r="F33" s="37"/>
      <c r="G33" s="37"/>
      <c r="H33" s="37"/>
      <c r="I33" s="37"/>
      <c r="J33" s="30" t="str">
        <f t="shared" ref="J33:J36" si="7">IF(C33="","","r")</f>
        <v>r</v>
      </c>
    </row>
    <row r="34" spans="2:10" x14ac:dyDescent="0.25">
      <c r="B34" s="15" t="str">
        <f t="shared" si="6"/>
        <v>r</v>
      </c>
      <c r="C34" s="37" t="str">
        <f>IF(VLOOKUP($A$4,Tableau1[],5,FALSE)=0,"",VLOOKUP($A$4,Tableau1[],5,FALSE))</f>
        <v>c9</v>
      </c>
      <c r="D34" s="37"/>
      <c r="E34" s="37"/>
      <c r="F34" s="37"/>
      <c r="G34" s="37"/>
      <c r="H34" s="37"/>
      <c r="I34" s="37"/>
      <c r="J34" s="30" t="str">
        <f t="shared" si="7"/>
        <v>r</v>
      </c>
    </row>
    <row r="35" spans="2:10" x14ac:dyDescent="0.25">
      <c r="B35" s="15" t="str">
        <f t="shared" si="6"/>
        <v>r</v>
      </c>
      <c r="C35" s="37" t="str">
        <f>IF(VLOOKUP($A$4,Tableau1[],6,FALSE)=0,"",VLOOKUP($A$4,Tableau1[],6,FALSE))</f>
        <v>d9</v>
      </c>
      <c r="D35" s="37"/>
      <c r="E35" s="37"/>
      <c r="F35" s="37"/>
      <c r="G35" s="37"/>
      <c r="H35" s="37"/>
      <c r="I35" s="37"/>
      <c r="J35" s="30" t="str">
        <f t="shared" si="7"/>
        <v>r</v>
      </c>
    </row>
    <row r="36" spans="2:10" x14ac:dyDescent="0.25">
      <c r="B36" s="16" t="str">
        <f t="shared" si="6"/>
        <v>r</v>
      </c>
      <c r="C36" s="38" t="str">
        <f>IF(VLOOKUP($A$4,Tableau1[],7,FALSE)=0,"",VLOOKUP($A$4,Tableau1[],7,FALSE))</f>
        <v>e9</v>
      </c>
      <c r="D36" s="38"/>
      <c r="E36" s="38"/>
      <c r="F36" s="38"/>
      <c r="G36" s="38"/>
      <c r="H36" s="38"/>
      <c r="I36" s="38"/>
      <c r="J36" s="31" t="str">
        <f t="shared" si="7"/>
        <v>r</v>
      </c>
    </row>
    <row r="38" spans="2:10" x14ac:dyDescent="0.25">
      <c r="B38" s="11" t="s">
        <v>292</v>
      </c>
      <c r="C38" s="39">
        <f>IF(VLOOKUP($A$5,Tableau1[],2,FALSE)=0,"",VLOOKUP($A$5,Tableau1[],2,FALSE))</f>
        <v>33</v>
      </c>
      <c r="D38" s="39"/>
      <c r="E38" s="39"/>
      <c r="F38" s="39"/>
      <c r="G38" s="39"/>
      <c r="H38" s="39"/>
      <c r="I38" s="40"/>
      <c r="J38" s="29" t="s">
        <v>166</v>
      </c>
    </row>
    <row r="39" spans="2:10" x14ac:dyDescent="0.25">
      <c r="B39" s="27" t="str">
        <f t="shared" ref="B39:B43" si="8">IF(C39="","","r")</f>
        <v>r</v>
      </c>
      <c r="C39" s="41" t="str">
        <f>IF(VLOOKUP($A$5,Tableau1[],3,FALSE)=0,"",VLOOKUP($A$5,Tableau1[],3,FALSE))</f>
        <v>a33</v>
      </c>
      <c r="D39" s="41"/>
      <c r="E39" s="41"/>
      <c r="F39" s="41"/>
      <c r="G39" s="41"/>
      <c r="H39" s="41"/>
      <c r="I39" s="41"/>
      <c r="J39" s="28" t="str">
        <f>IF(C39="","","r")</f>
        <v>r</v>
      </c>
    </row>
    <row r="40" spans="2:10" x14ac:dyDescent="0.25">
      <c r="B40" s="15" t="str">
        <f t="shared" si="8"/>
        <v>r</v>
      </c>
      <c r="C40" s="37" t="str">
        <f>IF(VLOOKUP($A$5,Tableau1[],4,FALSE)=0,"",VLOOKUP($A$5,Tableau1[],4,FALSE))</f>
        <v>b33</v>
      </c>
      <c r="D40" s="37"/>
      <c r="E40" s="37"/>
      <c r="F40" s="37"/>
      <c r="G40" s="37"/>
      <c r="H40" s="37"/>
      <c r="I40" s="37"/>
      <c r="J40" s="30" t="str">
        <f t="shared" ref="J40:J43" si="9">IF(C40="","","r")</f>
        <v>r</v>
      </c>
    </row>
    <row r="41" spans="2:10" x14ac:dyDescent="0.25">
      <c r="B41" s="15" t="str">
        <f t="shared" si="8"/>
        <v>r</v>
      </c>
      <c r="C41" s="37" t="str">
        <f>IF(VLOOKUP($A$5,Tableau1[],5,FALSE)=0,"",VLOOKUP($A$5,Tableau1[],5,FALSE))</f>
        <v>c33</v>
      </c>
      <c r="D41" s="37"/>
      <c r="E41" s="37"/>
      <c r="F41" s="37"/>
      <c r="G41" s="37"/>
      <c r="H41" s="37"/>
      <c r="I41" s="37"/>
      <c r="J41" s="30" t="str">
        <f t="shared" si="9"/>
        <v>r</v>
      </c>
    </row>
    <row r="42" spans="2:10" x14ac:dyDescent="0.25">
      <c r="B42" s="15" t="str">
        <f t="shared" si="8"/>
        <v>r</v>
      </c>
      <c r="C42" s="37" t="str">
        <f>IF(VLOOKUP($A$5,Tableau1[],6,FALSE)=0,"",VLOOKUP($A$5,Tableau1[],6,FALSE))</f>
        <v>d33</v>
      </c>
      <c r="D42" s="37"/>
      <c r="E42" s="37"/>
      <c r="F42" s="37"/>
      <c r="G42" s="37"/>
      <c r="H42" s="37"/>
      <c r="I42" s="37"/>
      <c r="J42" s="30" t="str">
        <f t="shared" si="9"/>
        <v>r</v>
      </c>
    </row>
    <row r="43" spans="2:10" x14ac:dyDescent="0.25">
      <c r="B43" s="16" t="str">
        <f t="shared" si="8"/>
        <v>r</v>
      </c>
      <c r="C43" s="38" t="str">
        <f>IF(VLOOKUP($A$5,Tableau1[],7,FALSE)=0,"",VLOOKUP($A$5,Tableau1[],7,FALSE))</f>
        <v>e33</v>
      </c>
      <c r="D43" s="38"/>
      <c r="E43" s="38"/>
      <c r="F43" s="38"/>
      <c r="G43" s="38"/>
      <c r="H43" s="38"/>
      <c r="I43" s="38"/>
      <c r="J43" s="31" t="str">
        <f t="shared" si="9"/>
        <v>r</v>
      </c>
    </row>
    <row r="45" spans="2:10" x14ac:dyDescent="0.25">
      <c r="B45" s="11" t="s">
        <v>291</v>
      </c>
      <c r="C45" s="39">
        <f>IF(VLOOKUP($A$6,Tableau1[],2,FALSE)=0,"",VLOOKUP($A$6,Tableau1[],2,FALSE))</f>
        <v>20</v>
      </c>
      <c r="D45" s="39"/>
      <c r="E45" s="39"/>
      <c r="F45" s="39"/>
      <c r="G45" s="39"/>
      <c r="H45" s="39"/>
      <c r="I45" s="40"/>
      <c r="J45" s="29" t="s">
        <v>166</v>
      </c>
    </row>
    <row r="46" spans="2:10" x14ac:dyDescent="0.25">
      <c r="B46" s="27" t="str">
        <f t="shared" ref="B46:B50" si="10">IF(C46="","","r")</f>
        <v>r</v>
      </c>
      <c r="C46" s="41" t="str">
        <f>IF(VLOOKUP($A$6,Tableau1[],3,FALSE)=0,"",VLOOKUP($A$6,Tableau1[],3,FALSE))</f>
        <v>a20</v>
      </c>
      <c r="D46" s="41"/>
      <c r="E46" s="41"/>
      <c r="F46" s="41"/>
      <c r="G46" s="41"/>
      <c r="H46" s="41"/>
      <c r="I46" s="41"/>
      <c r="J46" s="28" t="str">
        <f>IF(C46="","","r")</f>
        <v>r</v>
      </c>
    </row>
    <row r="47" spans="2:10" x14ac:dyDescent="0.25">
      <c r="B47" s="15" t="str">
        <f t="shared" si="10"/>
        <v>r</v>
      </c>
      <c r="C47" s="37" t="str">
        <f>IF(VLOOKUP($A$6,Tableau1[],4,FALSE)=0,"",VLOOKUP($A$6,Tableau1[],4,FALSE))</f>
        <v>b20</v>
      </c>
      <c r="D47" s="37"/>
      <c r="E47" s="37"/>
      <c r="F47" s="37"/>
      <c r="G47" s="37"/>
      <c r="H47" s="37"/>
      <c r="I47" s="37"/>
      <c r="J47" s="30" t="str">
        <f t="shared" ref="J47:J50" si="11">IF(C47="","","r")</f>
        <v>r</v>
      </c>
    </row>
    <row r="48" spans="2:10" x14ac:dyDescent="0.25">
      <c r="B48" s="15" t="str">
        <f t="shared" si="10"/>
        <v>r</v>
      </c>
      <c r="C48" s="37" t="str">
        <f>IF(VLOOKUP($A$6,Tableau1[],5,FALSE)=0,"",VLOOKUP($A$6,Tableau1[],5,FALSE))</f>
        <v>c20</v>
      </c>
      <c r="D48" s="37"/>
      <c r="E48" s="37"/>
      <c r="F48" s="37"/>
      <c r="G48" s="37"/>
      <c r="H48" s="37"/>
      <c r="I48" s="37"/>
      <c r="J48" s="30" t="str">
        <f t="shared" si="11"/>
        <v>r</v>
      </c>
    </row>
    <row r="49" spans="2:10" x14ac:dyDescent="0.25">
      <c r="B49" s="15" t="str">
        <f t="shared" si="10"/>
        <v>r</v>
      </c>
      <c r="C49" s="37" t="str">
        <f>IF(VLOOKUP($A$6,Tableau1[],6,FALSE)=0,"",VLOOKUP($A$6,Tableau1[],6,FALSE))</f>
        <v>d20</v>
      </c>
      <c r="D49" s="37"/>
      <c r="E49" s="37"/>
      <c r="F49" s="37"/>
      <c r="G49" s="37"/>
      <c r="H49" s="37"/>
      <c r="I49" s="37"/>
      <c r="J49" s="30" t="str">
        <f t="shared" si="11"/>
        <v>r</v>
      </c>
    </row>
    <row r="50" spans="2:10" x14ac:dyDescent="0.25">
      <c r="B50" s="16" t="str">
        <f t="shared" si="10"/>
        <v>r</v>
      </c>
      <c r="C50" s="38" t="str">
        <f>IF(VLOOKUP($A$6,Tableau1[],7,FALSE)=0,"",VLOOKUP($A$6,Tableau1[],7,FALSE))</f>
        <v>e20</v>
      </c>
      <c r="D50" s="38"/>
      <c r="E50" s="38"/>
      <c r="F50" s="38"/>
      <c r="G50" s="38"/>
      <c r="H50" s="38"/>
      <c r="I50" s="38"/>
      <c r="J50" s="31" t="str">
        <f t="shared" si="11"/>
        <v>r</v>
      </c>
    </row>
    <row r="52" spans="2:10" x14ac:dyDescent="0.25">
      <c r="B52" s="11" t="s">
        <v>290</v>
      </c>
      <c r="C52" s="39">
        <f>IF(VLOOKUP($A$7,Tableau1[],2,FALSE)=0,"",VLOOKUP($A$7,Tableau1[],2,FALSE))</f>
        <v>12</v>
      </c>
      <c r="D52" s="39"/>
      <c r="E52" s="39"/>
      <c r="F52" s="39"/>
      <c r="G52" s="39"/>
      <c r="H52" s="39"/>
      <c r="I52" s="40"/>
      <c r="J52" s="29" t="s">
        <v>166</v>
      </c>
    </row>
    <row r="53" spans="2:10" x14ac:dyDescent="0.25">
      <c r="B53" s="27" t="str">
        <f t="shared" ref="B53:B57" si="12">IF(C53="","","r")</f>
        <v>r</v>
      </c>
      <c r="C53" s="41" t="str">
        <f>IF(VLOOKUP($A$7,Tableau1[],3,FALSE)=0,"",VLOOKUP($A$7,Tableau1[],3,FALSE))</f>
        <v>a12</v>
      </c>
      <c r="D53" s="41"/>
      <c r="E53" s="41"/>
      <c r="F53" s="41"/>
      <c r="G53" s="41"/>
      <c r="H53" s="41"/>
      <c r="I53" s="41"/>
      <c r="J53" s="28" t="str">
        <f>IF(C53="","","r")</f>
        <v>r</v>
      </c>
    </row>
    <row r="54" spans="2:10" x14ac:dyDescent="0.25">
      <c r="B54" s="15" t="str">
        <f t="shared" si="12"/>
        <v>r</v>
      </c>
      <c r="C54" s="37" t="str">
        <f>IF(VLOOKUP($A$7,Tableau1[],4,FALSE)=0,"",VLOOKUP($A$7,Tableau1[],4,FALSE))</f>
        <v>b12</v>
      </c>
      <c r="D54" s="37"/>
      <c r="E54" s="37"/>
      <c r="F54" s="37"/>
      <c r="G54" s="37"/>
      <c r="H54" s="37"/>
      <c r="I54" s="37"/>
      <c r="J54" s="30" t="str">
        <f t="shared" ref="J54:J57" si="13">IF(C54="","","r")</f>
        <v>r</v>
      </c>
    </row>
    <row r="55" spans="2:10" x14ac:dyDescent="0.25">
      <c r="B55" s="15" t="str">
        <f t="shared" si="12"/>
        <v>r</v>
      </c>
      <c r="C55" s="37" t="str">
        <f>IF(VLOOKUP($A$7,Tableau1[],5,FALSE)=0,"",VLOOKUP($A$7,Tableau1[],5,FALSE))</f>
        <v>c12</v>
      </c>
      <c r="D55" s="37"/>
      <c r="E55" s="37"/>
      <c r="F55" s="37"/>
      <c r="G55" s="37"/>
      <c r="H55" s="37"/>
      <c r="I55" s="37"/>
      <c r="J55" s="30" t="str">
        <f t="shared" si="13"/>
        <v>r</v>
      </c>
    </row>
    <row r="56" spans="2:10" x14ac:dyDescent="0.25">
      <c r="B56" s="15" t="str">
        <f t="shared" si="12"/>
        <v>r</v>
      </c>
      <c r="C56" s="37" t="str">
        <f>IF(VLOOKUP($A$7,Tableau1[],6,FALSE)=0,"",VLOOKUP($A$7,Tableau1[],6,FALSE))</f>
        <v>d12</v>
      </c>
      <c r="D56" s="37"/>
      <c r="E56" s="37"/>
      <c r="F56" s="37"/>
      <c r="G56" s="37"/>
      <c r="H56" s="37"/>
      <c r="I56" s="37"/>
      <c r="J56" s="30" t="str">
        <f t="shared" si="13"/>
        <v>r</v>
      </c>
    </row>
    <row r="57" spans="2:10" x14ac:dyDescent="0.25">
      <c r="B57" s="16" t="str">
        <f t="shared" si="12"/>
        <v>r</v>
      </c>
      <c r="C57" s="38" t="str">
        <f>IF(VLOOKUP($A$7,Tableau1[],7,FALSE)=0,"",VLOOKUP($A$7,Tableau1[],7,FALSE))</f>
        <v>e12</v>
      </c>
      <c r="D57" s="38"/>
      <c r="E57" s="38"/>
      <c r="F57" s="38"/>
      <c r="G57" s="38"/>
      <c r="H57" s="38"/>
      <c r="I57" s="38"/>
      <c r="J57" s="31" t="str">
        <f t="shared" si="13"/>
        <v>r</v>
      </c>
    </row>
    <row r="59" spans="2:10" x14ac:dyDescent="0.25">
      <c r="B59" s="11" t="s">
        <v>289</v>
      </c>
      <c r="C59" s="39">
        <f>IF(VLOOKUP($A$8,Tableau1[],2,FALSE)=0,"",VLOOKUP($A$8,Tableau1[],2,FALSE))</f>
        <v>22</v>
      </c>
      <c r="D59" s="39"/>
      <c r="E59" s="39"/>
      <c r="F59" s="39"/>
      <c r="G59" s="39"/>
      <c r="H59" s="39"/>
      <c r="I59" s="40"/>
      <c r="J59" s="29" t="s">
        <v>166</v>
      </c>
    </row>
    <row r="60" spans="2:10" x14ac:dyDescent="0.25">
      <c r="B60" s="27" t="str">
        <f t="shared" ref="B60:B64" si="14">IF(C60="","","r")</f>
        <v>r</v>
      </c>
      <c r="C60" s="41" t="str">
        <f>IF(VLOOKUP($A$8,Tableau1[],3,FALSE)=0,"",VLOOKUP($A$8,Tableau1[],3,FALSE))</f>
        <v>a22</v>
      </c>
      <c r="D60" s="41"/>
      <c r="E60" s="41"/>
      <c r="F60" s="41"/>
      <c r="G60" s="41"/>
      <c r="H60" s="41"/>
      <c r="I60" s="41"/>
      <c r="J60" s="28" t="str">
        <f>IF(C60="","","r")</f>
        <v>r</v>
      </c>
    </row>
    <row r="61" spans="2:10" x14ac:dyDescent="0.25">
      <c r="B61" s="15" t="str">
        <f t="shared" si="14"/>
        <v>r</v>
      </c>
      <c r="C61" s="37" t="str">
        <f>IF(VLOOKUP($A$8,Tableau1[],4,FALSE)=0,"",VLOOKUP($A$8,Tableau1[],4,FALSE))</f>
        <v>b22</v>
      </c>
      <c r="D61" s="37"/>
      <c r="E61" s="37"/>
      <c r="F61" s="37"/>
      <c r="G61" s="37"/>
      <c r="H61" s="37"/>
      <c r="I61" s="37"/>
      <c r="J61" s="30" t="str">
        <f t="shared" ref="J61:J64" si="15">IF(C61="","","r")</f>
        <v>r</v>
      </c>
    </row>
    <row r="62" spans="2:10" x14ac:dyDescent="0.25">
      <c r="B62" s="15" t="str">
        <f t="shared" si="14"/>
        <v>r</v>
      </c>
      <c r="C62" s="37" t="str">
        <f>IF(VLOOKUP($A$8,Tableau1[],5,FALSE)=0,"",VLOOKUP($A$8,Tableau1[],5,FALSE))</f>
        <v>c22</v>
      </c>
      <c r="D62" s="37"/>
      <c r="E62" s="37"/>
      <c r="F62" s="37"/>
      <c r="G62" s="37"/>
      <c r="H62" s="37"/>
      <c r="I62" s="37"/>
      <c r="J62" s="30" t="str">
        <f t="shared" si="15"/>
        <v>r</v>
      </c>
    </row>
    <row r="63" spans="2:10" x14ac:dyDescent="0.25">
      <c r="B63" s="15" t="str">
        <f t="shared" si="14"/>
        <v>r</v>
      </c>
      <c r="C63" s="37" t="str">
        <f>IF(VLOOKUP($A$8,Tableau1[],6,FALSE)=0,"",VLOOKUP($A$8,Tableau1[],6,FALSE))</f>
        <v>d22</v>
      </c>
      <c r="D63" s="37"/>
      <c r="E63" s="37"/>
      <c r="F63" s="37"/>
      <c r="G63" s="37"/>
      <c r="H63" s="37"/>
      <c r="I63" s="37"/>
      <c r="J63" s="30" t="str">
        <f t="shared" si="15"/>
        <v>r</v>
      </c>
    </row>
    <row r="64" spans="2:10" x14ac:dyDescent="0.25">
      <c r="B64" s="16" t="str">
        <f t="shared" si="14"/>
        <v>r</v>
      </c>
      <c r="C64" s="38" t="str">
        <f>IF(VLOOKUP($A$8,Tableau1[],7,FALSE)=0,"",VLOOKUP($A$8,Tableau1[],7,FALSE))</f>
        <v>e22</v>
      </c>
      <c r="D64" s="38"/>
      <c r="E64" s="38"/>
      <c r="F64" s="38"/>
      <c r="G64" s="38"/>
      <c r="H64" s="38"/>
      <c r="I64" s="38"/>
      <c r="J64" s="31" t="str">
        <f t="shared" si="15"/>
        <v>r</v>
      </c>
    </row>
    <row r="66" spans="2:10" x14ac:dyDescent="0.25">
      <c r="B66" s="11" t="s">
        <v>288</v>
      </c>
      <c r="C66" s="39">
        <f>IF(VLOOKUP($A$9,Tableau1[],2,FALSE)=0,"",VLOOKUP($A$9,Tableau1[],2,FALSE))</f>
        <v>45</v>
      </c>
      <c r="D66" s="39"/>
      <c r="E66" s="39"/>
      <c r="F66" s="39"/>
      <c r="G66" s="39"/>
      <c r="H66" s="39"/>
      <c r="I66" s="40"/>
      <c r="J66" s="29" t="s">
        <v>166</v>
      </c>
    </row>
    <row r="67" spans="2:10" x14ac:dyDescent="0.25">
      <c r="B67" s="27" t="str">
        <f t="shared" ref="B67:B71" si="16">IF(C67="","","r")</f>
        <v>r</v>
      </c>
      <c r="C67" s="41" t="str">
        <f>IF(VLOOKUP($A$9,Tableau1[],3,FALSE)=0,"",VLOOKUP($A$9,Tableau1[],3,FALSE))</f>
        <v>a45</v>
      </c>
      <c r="D67" s="41"/>
      <c r="E67" s="41"/>
      <c r="F67" s="41"/>
      <c r="G67" s="41"/>
      <c r="H67" s="41"/>
      <c r="I67" s="41"/>
      <c r="J67" s="28" t="str">
        <f>IF(C67="","","r")</f>
        <v>r</v>
      </c>
    </row>
    <row r="68" spans="2:10" x14ac:dyDescent="0.25">
      <c r="B68" s="15" t="str">
        <f t="shared" si="16"/>
        <v>r</v>
      </c>
      <c r="C68" s="37" t="str">
        <f>IF(VLOOKUP($A$9,Tableau1[],4,FALSE)=0,"",VLOOKUP($A$9,Tableau1[],4,FALSE))</f>
        <v>b45</v>
      </c>
      <c r="D68" s="37"/>
      <c r="E68" s="37"/>
      <c r="F68" s="37"/>
      <c r="G68" s="37"/>
      <c r="H68" s="37"/>
      <c r="I68" s="37"/>
      <c r="J68" s="30" t="str">
        <f t="shared" ref="J68:J71" si="17">IF(C68="","","r")</f>
        <v>r</v>
      </c>
    </row>
    <row r="69" spans="2:10" x14ac:dyDescent="0.25">
      <c r="B69" s="15" t="str">
        <f t="shared" si="16"/>
        <v>r</v>
      </c>
      <c r="C69" s="37" t="str">
        <f>IF(VLOOKUP($A$9,Tableau1[],5,FALSE)=0,"",VLOOKUP($A$9,Tableau1[],5,FALSE))</f>
        <v>c45</v>
      </c>
      <c r="D69" s="37"/>
      <c r="E69" s="37"/>
      <c r="F69" s="37"/>
      <c r="G69" s="37"/>
      <c r="H69" s="37"/>
      <c r="I69" s="37"/>
      <c r="J69" s="30" t="str">
        <f t="shared" si="17"/>
        <v>r</v>
      </c>
    </row>
    <row r="70" spans="2:10" x14ac:dyDescent="0.25">
      <c r="B70" s="15" t="str">
        <f t="shared" si="16"/>
        <v>r</v>
      </c>
      <c r="C70" s="37" t="str">
        <f>IF(VLOOKUP($A$9,Tableau1[],6,FALSE)=0,"",VLOOKUP($A$9,Tableau1[],6,FALSE))</f>
        <v>d45</v>
      </c>
      <c r="D70" s="37"/>
      <c r="E70" s="37"/>
      <c r="F70" s="37"/>
      <c r="G70" s="37"/>
      <c r="H70" s="37"/>
      <c r="I70" s="37"/>
      <c r="J70" s="30" t="str">
        <f t="shared" si="17"/>
        <v>r</v>
      </c>
    </row>
    <row r="71" spans="2:10" x14ac:dyDescent="0.25">
      <c r="B71" s="16" t="str">
        <f t="shared" si="16"/>
        <v>r</v>
      </c>
      <c r="C71" s="38" t="str">
        <f>IF(VLOOKUP($A$9,Tableau1[],7,FALSE)=0,"",VLOOKUP($A$9,Tableau1[],7,FALSE))</f>
        <v>e45</v>
      </c>
      <c r="D71" s="38"/>
      <c r="E71" s="38"/>
      <c r="F71" s="38"/>
      <c r="G71" s="38"/>
      <c r="H71" s="38"/>
      <c r="I71" s="38"/>
      <c r="J71" s="31" t="str">
        <f t="shared" si="17"/>
        <v>r</v>
      </c>
    </row>
    <row r="73" spans="2:10" x14ac:dyDescent="0.25">
      <c r="B73" s="11" t="s">
        <v>287</v>
      </c>
      <c r="C73" s="39">
        <f>IF(VLOOKUP($A$10,Tableau1[],2,FALSE)=0,"",VLOOKUP($A$10,Tableau1[],2,FALSE))</f>
        <v>39</v>
      </c>
      <c r="D73" s="39"/>
      <c r="E73" s="39"/>
      <c r="F73" s="39"/>
      <c r="G73" s="39"/>
      <c r="H73" s="39"/>
      <c r="I73" s="40"/>
      <c r="J73" s="29" t="s">
        <v>166</v>
      </c>
    </row>
    <row r="74" spans="2:10" x14ac:dyDescent="0.25">
      <c r="B74" s="27" t="str">
        <f t="shared" ref="B74:B78" si="18">IF(C74="","","r")</f>
        <v>r</v>
      </c>
      <c r="C74" s="41" t="str">
        <f>IF(VLOOKUP($A$10,Tableau1[],3,FALSE)=0,"",VLOOKUP($A$10,Tableau1[],3,FALSE))</f>
        <v>a39</v>
      </c>
      <c r="D74" s="41"/>
      <c r="E74" s="41"/>
      <c r="F74" s="41"/>
      <c r="G74" s="41"/>
      <c r="H74" s="41"/>
      <c r="I74" s="41"/>
      <c r="J74" s="28" t="str">
        <f>IF(C74="","","r")</f>
        <v>r</v>
      </c>
    </row>
    <row r="75" spans="2:10" x14ac:dyDescent="0.25">
      <c r="B75" s="15" t="str">
        <f t="shared" si="18"/>
        <v>r</v>
      </c>
      <c r="C75" s="37" t="str">
        <f>IF(VLOOKUP($A$10,Tableau1[],4,FALSE)=0,"",VLOOKUP($A$10,Tableau1[],4,FALSE))</f>
        <v>b39</v>
      </c>
      <c r="D75" s="37"/>
      <c r="E75" s="37"/>
      <c r="F75" s="37"/>
      <c r="G75" s="37"/>
      <c r="H75" s="37"/>
      <c r="I75" s="37"/>
      <c r="J75" s="30" t="str">
        <f t="shared" ref="J75:J78" si="19">IF(C75="","","r")</f>
        <v>r</v>
      </c>
    </row>
    <row r="76" spans="2:10" x14ac:dyDescent="0.25">
      <c r="B76" s="15" t="str">
        <f t="shared" si="18"/>
        <v>r</v>
      </c>
      <c r="C76" s="37" t="str">
        <f>IF(VLOOKUP($A$10,Tableau1[],5,FALSE)=0,"",VLOOKUP($A$10,Tableau1[],5,FALSE))</f>
        <v>c39</v>
      </c>
      <c r="D76" s="37"/>
      <c r="E76" s="37"/>
      <c r="F76" s="37"/>
      <c r="G76" s="37"/>
      <c r="H76" s="37"/>
      <c r="I76" s="37"/>
      <c r="J76" s="30" t="str">
        <f t="shared" si="19"/>
        <v>r</v>
      </c>
    </row>
    <row r="77" spans="2:10" x14ac:dyDescent="0.25">
      <c r="B77" s="15" t="str">
        <f t="shared" si="18"/>
        <v>r</v>
      </c>
      <c r="C77" s="37" t="str">
        <f>IF(VLOOKUP($A$10,Tableau1[],6,FALSE)=0,"",VLOOKUP($A$10,Tableau1[],6,FALSE))</f>
        <v>d39</v>
      </c>
      <c r="D77" s="37"/>
      <c r="E77" s="37"/>
      <c r="F77" s="37"/>
      <c r="G77" s="37"/>
      <c r="H77" s="37"/>
      <c r="I77" s="37"/>
      <c r="J77" s="30" t="str">
        <f t="shared" si="19"/>
        <v>r</v>
      </c>
    </row>
    <row r="78" spans="2:10" x14ac:dyDescent="0.25">
      <c r="B78" s="16" t="str">
        <f t="shared" si="18"/>
        <v>r</v>
      </c>
      <c r="C78" s="38" t="str">
        <f>IF(VLOOKUP($A$10,Tableau1[],7,FALSE)=0,"",VLOOKUP($A$10,Tableau1[],7,FALSE))</f>
        <v>e39</v>
      </c>
      <c r="D78" s="38"/>
      <c r="E78" s="38"/>
      <c r="F78" s="38"/>
      <c r="G78" s="38"/>
      <c r="H78" s="38"/>
      <c r="I78" s="38"/>
      <c r="J78" s="31" t="str">
        <f t="shared" si="19"/>
        <v>r</v>
      </c>
    </row>
    <row r="80" spans="2:10" x14ac:dyDescent="0.25">
      <c r="B80" s="11" t="s">
        <v>286</v>
      </c>
      <c r="C80" s="39">
        <f>IF(VLOOKUP($A$11,Tableau1[],2,FALSE)=0,"",VLOOKUP($A$11,Tableau1[],2,FALSE))</f>
        <v>11</v>
      </c>
      <c r="D80" s="39"/>
      <c r="E80" s="39"/>
      <c r="F80" s="39"/>
      <c r="G80" s="39"/>
      <c r="H80" s="39"/>
      <c r="I80" s="40"/>
      <c r="J80" s="29" t="s">
        <v>166</v>
      </c>
    </row>
    <row r="81" spans="2:10" x14ac:dyDescent="0.25">
      <c r="B81" s="27" t="str">
        <f t="shared" ref="B81:B85" si="20">IF(C81="","","r")</f>
        <v>r</v>
      </c>
      <c r="C81" s="41" t="str">
        <f>IF(VLOOKUP($A$11,Tableau1[],3,FALSE)=0,"",VLOOKUP($A$11,Tableau1[],3,FALSE))</f>
        <v>a11</v>
      </c>
      <c r="D81" s="41"/>
      <c r="E81" s="41"/>
      <c r="F81" s="41"/>
      <c r="G81" s="41"/>
      <c r="H81" s="41"/>
      <c r="I81" s="41"/>
      <c r="J81" s="28" t="str">
        <f>IF(C81="","","r")</f>
        <v>r</v>
      </c>
    </row>
    <row r="82" spans="2:10" x14ac:dyDescent="0.25">
      <c r="B82" s="15" t="str">
        <f t="shared" si="20"/>
        <v>r</v>
      </c>
      <c r="C82" s="37" t="str">
        <f>IF(VLOOKUP($A$11,Tableau1[],4,FALSE)=0,"",VLOOKUP($A$11,Tableau1[],4,FALSE))</f>
        <v>b11</v>
      </c>
      <c r="D82" s="37"/>
      <c r="E82" s="37"/>
      <c r="F82" s="37"/>
      <c r="G82" s="37"/>
      <c r="H82" s="37"/>
      <c r="I82" s="37"/>
      <c r="J82" s="30" t="str">
        <f t="shared" ref="J82:J85" si="21">IF(C82="","","r")</f>
        <v>r</v>
      </c>
    </row>
    <row r="83" spans="2:10" x14ac:dyDescent="0.25">
      <c r="B83" s="15" t="str">
        <f t="shared" si="20"/>
        <v>r</v>
      </c>
      <c r="C83" s="37" t="str">
        <f>IF(VLOOKUP($A$11,Tableau1[],5,FALSE)=0,"",VLOOKUP($A$11,Tableau1[],5,FALSE))</f>
        <v>c11</v>
      </c>
      <c r="D83" s="37"/>
      <c r="E83" s="37"/>
      <c r="F83" s="37"/>
      <c r="G83" s="37"/>
      <c r="H83" s="37"/>
      <c r="I83" s="37"/>
      <c r="J83" s="30" t="str">
        <f t="shared" si="21"/>
        <v>r</v>
      </c>
    </row>
    <row r="84" spans="2:10" x14ac:dyDescent="0.25">
      <c r="B84" s="15" t="str">
        <f t="shared" si="20"/>
        <v>r</v>
      </c>
      <c r="C84" s="37" t="str">
        <f>IF(VLOOKUP($A$11,Tableau1[],6,FALSE)=0,"",VLOOKUP($A$11,Tableau1[],6,FALSE))</f>
        <v>d11</v>
      </c>
      <c r="D84" s="37"/>
      <c r="E84" s="37"/>
      <c r="F84" s="37"/>
      <c r="G84" s="37"/>
      <c r="H84" s="37"/>
      <c r="I84" s="37"/>
      <c r="J84" s="30" t="str">
        <f t="shared" si="21"/>
        <v>r</v>
      </c>
    </row>
    <row r="85" spans="2:10" x14ac:dyDescent="0.25">
      <c r="B85" s="16" t="str">
        <f t="shared" si="20"/>
        <v>r</v>
      </c>
      <c r="C85" s="38" t="str">
        <f>IF(VLOOKUP($A$11,Tableau1[],7,FALSE)=0,"",VLOOKUP($A$11,Tableau1[],7,FALSE))</f>
        <v>e11</v>
      </c>
      <c r="D85" s="38"/>
      <c r="E85" s="38"/>
      <c r="F85" s="38"/>
      <c r="G85" s="38"/>
      <c r="H85" s="38"/>
      <c r="I85" s="38"/>
      <c r="J85" s="31" t="str">
        <f t="shared" si="21"/>
        <v>r</v>
      </c>
    </row>
    <row r="87" spans="2:10" x14ac:dyDescent="0.25">
      <c r="B87" s="11" t="s">
        <v>285</v>
      </c>
      <c r="C87" s="39">
        <f>IF(VLOOKUP($A$12,Tableau1[],2,FALSE)=0,"",VLOOKUP($A$12,Tableau1[],2,FALSE))</f>
        <v>48</v>
      </c>
      <c r="D87" s="39"/>
      <c r="E87" s="39"/>
      <c r="F87" s="39"/>
      <c r="G87" s="39"/>
      <c r="H87" s="39"/>
      <c r="I87" s="40"/>
      <c r="J87" s="29" t="s">
        <v>166</v>
      </c>
    </row>
    <row r="88" spans="2:10" x14ac:dyDescent="0.25">
      <c r="B88" s="27" t="str">
        <f t="shared" ref="B88:B92" si="22">IF(C88="","","r")</f>
        <v>r</v>
      </c>
      <c r="C88" s="41" t="str">
        <f>IF(VLOOKUP($A$12,Tableau1[],3,FALSE)=0,"",VLOOKUP($A$12,Tableau1[],3,FALSE))</f>
        <v>a48</v>
      </c>
      <c r="D88" s="41"/>
      <c r="E88" s="41"/>
      <c r="F88" s="41"/>
      <c r="G88" s="41"/>
      <c r="H88" s="41"/>
      <c r="I88" s="41"/>
      <c r="J88" s="28" t="str">
        <f>IF(C88="","","r")</f>
        <v>r</v>
      </c>
    </row>
    <row r="89" spans="2:10" x14ac:dyDescent="0.25">
      <c r="B89" s="15" t="str">
        <f t="shared" si="22"/>
        <v>r</v>
      </c>
      <c r="C89" s="37" t="str">
        <f>IF(VLOOKUP($A$12,Tableau1[],4,FALSE)=0,"",VLOOKUP($A$12,Tableau1[],4,FALSE))</f>
        <v>b48</v>
      </c>
      <c r="D89" s="37"/>
      <c r="E89" s="37"/>
      <c r="F89" s="37"/>
      <c r="G89" s="37"/>
      <c r="H89" s="37"/>
      <c r="I89" s="37"/>
      <c r="J89" s="30" t="str">
        <f t="shared" ref="J89:J92" si="23">IF(C89="","","r")</f>
        <v>r</v>
      </c>
    </row>
    <row r="90" spans="2:10" x14ac:dyDescent="0.25">
      <c r="B90" s="15" t="str">
        <f t="shared" si="22"/>
        <v>r</v>
      </c>
      <c r="C90" s="37" t="str">
        <f>IF(VLOOKUP($A$12,Tableau1[],5,FALSE)=0,"",VLOOKUP($A$12,Tableau1[],5,FALSE))</f>
        <v>c48</v>
      </c>
      <c r="D90" s="37"/>
      <c r="E90" s="37"/>
      <c r="F90" s="37"/>
      <c r="G90" s="37"/>
      <c r="H90" s="37"/>
      <c r="I90" s="37"/>
      <c r="J90" s="30" t="str">
        <f t="shared" si="23"/>
        <v>r</v>
      </c>
    </row>
    <row r="91" spans="2:10" x14ac:dyDescent="0.25">
      <c r="B91" s="15" t="str">
        <f t="shared" si="22"/>
        <v>r</v>
      </c>
      <c r="C91" s="37" t="str">
        <f>IF(VLOOKUP($A$12,Tableau1[],6,FALSE)=0,"",VLOOKUP($A$12,Tableau1[],6,FALSE))</f>
        <v>d48</v>
      </c>
      <c r="D91" s="37"/>
      <c r="E91" s="37"/>
      <c r="F91" s="37"/>
      <c r="G91" s="37"/>
      <c r="H91" s="37"/>
      <c r="I91" s="37"/>
      <c r="J91" s="30" t="str">
        <f t="shared" si="23"/>
        <v>r</v>
      </c>
    </row>
    <row r="92" spans="2:10" x14ac:dyDescent="0.25">
      <c r="B92" s="16" t="str">
        <f t="shared" si="22"/>
        <v>r</v>
      </c>
      <c r="C92" s="38" t="str">
        <f>IF(VLOOKUP($A$12,Tableau1[],7,FALSE)=0,"",VLOOKUP($A$12,Tableau1[],7,FALSE))</f>
        <v>e48</v>
      </c>
      <c r="D92" s="38"/>
      <c r="E92" s="38"/>
      <c r="F92" s="38"/>
      <c r="G92" s="38"/>
      <c r="H92" s="38"/>
      <c r="I92" s="38"/>
      <c r="J92" s="31" t="str">
        <f t="shared" si="23"/>
        <v>r</v>
      </c>
    </row>
    <row r="94" spans="2:10" x14ac:dyDescent="0.25">
      <c r="B94" s="11" t="s">
        <v>284</v>
      </c>
      <c r="C94" s="39">
        <f>IF(VLOOKUP($A$13,Tableau1[],2,FALSE)=0,"",VLOOKUP($A$13,Tableau1[],2,FALSE))</f>
        <v>30</v>
      </c>
      <c r="D94" s="39"/>
      <c r="E94" s="39"/>
      <c r="F94" s="39"/>
      <c r="G94" s="39"/>
      <c r="H94" s="39"/>
      <c r="I94" s="40"/>
      <c r="J94" s="29" t="s">
        <v>166</v>
      </c>
    </row>
    <row r="95" spans="2:10" x14ac:dyDescent="0.25">
      <c r="B95" s="27" t="str">
        <f t="shared" ref="B95:B99" si="24">IF(C95="","","r")</f>
        <v>r</v>
      </c>
      <c r="C95" s="41" t="str">
        <f>IF(VLOOKUP($A$13,Tableau1[],3,FALSE)=0,"",VLOOKUP($A$13,Tableau1[],3,FALSE))</f>
        <v>a30</v>
      </c>
      <c r="D95" s="41"/>
      <c r="E95" s="41"/>
      <c r="F95" s="41"/>
      <c r="G95" s="41"/>
      <c r="H95" s="41"/>
      <c r="I95" s="41"/>
      <c r="J95" s="28" t="str">
        <f>IF(C95="","","r")</f>
        <v>r</v>
      </c>
    </row>
    <row r="96" spans="2:10" x14ac:dyDescent="0.25">
      <c r="B96" s="15" t="str">
        <f t="shared" si="24"/>
        <v>r</v>
      </c>
      <c r="C96" s="37" t="str">
        <f>IF(VLOOKUP($A$13,Tableau1[],4,FALSE)=0,"",VLOOKUP($A$13,Tableau1[],4,FALSE))</f>
        <v>b30</v>
      </c>
      <c r="D96" s="37"/>
      <c r="E96" s="37"/>
      <c r="F96" s="37"/>
      <c r="G96" s="37"/>
      <c r="H96" s="37"/>
      <c r="I96" s="37"/>
      <c r="J96" s="30" t="str">
        <f t="shared" ref="J96:J99" si="25">IF(C96="","","r")</f>
        <v>r</v>
      </c>
    </row>
    <row r="97" spans="2:10" x14ac:dyDescent="0.25">
      <c r="B97" s="15" t="str">
        <f t="shared" si="24"/>
        <v>r</v>
      </c>
      <c r="C97" s="37" t="str">
        <f>IF(VLOOKUP($A$13,Tableau1[],5,FALSE)=0,"",VLOOKUP($A$13,Tableau1[],5,FALSE))</f>
        <v>c30</v>
      </c>
      <c r="D97" s="37"/>
      <c r="E97" s="37"/>
      <c r="F97" s="37"/>
      <c r="G97" s="37"/>
      <c r="H97" s="37"/>
      <c r="I97" s="37"/>
      <c r="J97" s="30" t="str">
        <f t="shared" si="25"/>
        <v>r</v>
      </c>
    </row>
    <row r="98" spans="2:10" x14ac:dyDescent="0.25">
      <c r="B98" s="15" t="str">
        <f t="shared" si="24"/>
        <v>r</v>
      </c>
      <c r="C98" s="37" t="str">
        <f>IF(VLOOKUP($A$13,Tableau1[],6,FALSE)=0,"",VLOOKUP($A$13,Tableau1[],6,FALSE))</f>
        <v>d30</v>
      </c>
      <c r="D98" s="37"/>
      <c r="E98" s="37"/>
      <c r="F98" s="37"/>
      <c r="G98" s="37"/>
      <c r="H98" s="37"/>
      <c r="I98" s="37"/>
      <c r="J98" s="30" t="str">
        <f t="shared" si="25"/>
        <v>r</v>
      </c>
    </row>
    <row r="99" spans="2:10" x14ac:dyDescent="0.25">
      <c r="B99" s="16" t="str">
        <f t="shared" si="24"/>
        <v>r</v>
      </c>
      <c r="C99" s="38" t="str">
        <f>IF(VLOOKUP($A$13,Tableau1[],7,FALSE)=0,"",VLOOKUP($A$13,Tableau1[],7,FALSE))</f>
        <v>e30</v>
      </c>
      <c r="D99" s="38"/>
      <c r="E99" s="38"/>
      <c r="F99" s="38"/>
      <c r="G99" s="38"/>
      <c r="H99" s="38"/>
      <c r="I99" s="38"/>
      <c r="J99" s="31" t="str">
        <f t="shared" si="25"/>
        <v>r</v>
      </c>
    </row>
    <row r="101" spans="2:10" x14ac:dyDescent="0.25">
      <c r="B101" s="11" t="s">
        <v>283</v>
      </c>
      <c r="C101" s="39">
        <f>IF(VLOOKUP($A$14,Tableau1[],2,FALSE)=0,"",VLOOKUP($A$14,Tableau1[],2,FALSE))</f>
        <v>19</v>
      </c>
      <c r="D101" s="39"/>
      <c r="E101" s="39"/>
      <c r="F101" s="39"/>
      <c r="G101" s="39"/>
      <c r="H101" s="39"/>
      <c r="I101" s="40"/>
      <c r="J101" s="29" t="s">
        <v>166</v>
      </c>
    </row>
    <row r="102" spans="2:10" x14ac:dyDescent="0.25">
      <c r="B102" s="27" t="str">
        <f t="shared" ref="B102:B106" si="26">IF(C102="","","r")</f>
        <v>r</v>
      </c>
      <c r="C102" s="41" t="str">
        <f>IF(VLOOKUP($A$14,Tableau1[],3,FALSE)=0,"",VLOOKUP($A$14,Tableau1[],3,FALSE))</f>
        <v>a19</v>
      </c>
      <c r="D102" s="41"/>
      <c r="E102" s="41"/>
      <c r="F102" s="41"/>
      <c r="G102" s="41"/>
      <c r="H102" s="41"/>
      <c r="I102" s="41"/>
      <c r="J102" s="28" t="str">
        <f>IF(C102="","","r")</f>
        <v>r</v>
      </c>
    </row>
    <row r="103" spans="2:10" x14ac:dyDescent="0.25">
      <c r="B103" s="15" t="str">
        <f t="shared" si="26"/>
        <v>r</v>
      </c>
      <c r="C103" s="37" t="str">
        <f>IF(VLOOKUP($A$14,Tableau1[],4,FALSE)=0,"",VLOOKUP($A$14,Tableau1[],4,FALSE))</f>
        <v>b19</v>
      </c>
      <c r="D103" s="37"/>
      <c r="E103" s="37"/>
      <c r="F103" s="37"/>
      <c r="G103" s="37"/>
      <c r="H103" s="37"/>
      <c r="I103" s="37"/>
      <c r="J103" s="30" t="str">
        <f t="shared" ref="J103:J106" si="27">IF(C103="","","r")</f>
        <v>r</v>
      </c>
    </row>
    <row r="104" spans="2:10" x14ac:dyDescent="0.25">
      <c r="B104" s="15" t="str">
        <f t="shared" si="26"/>
        <v>r</v>
      </c>
      <c r="C104" s="37" t="str">
        <f>IF(VLOOKUP($A$14,Tableau1[],5,FALSE)=0,"",VLOOKUP($A$14,Tableau1[],5,FALSE))</f>
        <v>c19</v>
      </c>
      <c r="D104" s="37"/>
      <c r="E104" s="37"/>
      <c r="F104" s="37"/>
      <c r="G104" s="37"/>
      <c r="H104" s="37"/>
      <c r="I104" s="37"/>
      <c r="J104" s="30" t="str">
        <f t="shared" si="27"/>
        <v>r</v>
      </c>
    </row>
    <row r="105" spans="2:10" x14ac:dyDescent="0.25">
      <c r="B105" s="15" t="str">
        <f t="shared" si="26"/>
        <v>r</v>
      </c>
      <c r="C105" s="37" t="str">
        <f>IF(VLOOKUP($A$14,Tableau1[],6,FALSE)=0,"",VLOOKUP($A$14,Tableau1[],6,FALSE))</f>
        <v>d19</v>
      </c>
      <c r="D105" s="37"/>
      <c r="E105" s="37"/>
      <c r="F105" s="37"/>
      <c r="G105" s="37"/>
      <c r="H105" s="37"/>
      <c r="I105" s="37"/>
      <c r="J105" s="30" t="str">
        <f t="shared" si="27"/>
        <v>r</v>
      </c>
    </row>
    <row r="106" spans="2:10" x14ac:dyDescent="0.25">
      <c r="B106" s="16" t="str">
        <f t="shared" si="26"/>
        <v>r</v>
      </c>
      <c r="C106" s="38" t="str">
        <f>IF(VLOOKUP($A$14,Tableau1[],7,FALSE)=0,"",VLOOKUP($A$14,Tableau1[],7,FALSE))</f>
        <v>e19</v>
      </c>
      <c r="D106" s="38"/>
      <c r="E106" s="38"/>
      <c r="F106" s="38"/>
      <c r="G106" s="38"/>
      <c r="H106" s="38"/>
      <c r="I106" s="38"/>
      <c r="J106" s="31" t="str">
        <f t="shared" si="27"/>
        <v>r</v>
      </c>
    </row>
    <row r="108" spans="2:10" x14ac:dyDescent="0.25">
      <c r="B108" s="11" t="s">
        <v>282</v>
      </c>
      <c r="C108" s="39">
        <f>IF(VLOOKUP($A$15,Tableau1[],2,FALSE)=0,"",VLOOKUP($A$15,Tableau1[],2,FALSE))</f>
        <v>32</v>
      </c>
      <c r="D108" s="39"/>
      <c r="E108" s="39"/>
      <c r="F108" s="39"/>
      <c r="G108" s="39"/>
      <c r="H108" s="39"/>
      <c r="I108" s="40"/>
      <c r="J108" s="29" t="s">
        <v>166</v>
      </c>
    </row>
    <row r="109" spans="2:10" x14ac:dyDescent="0.25">
      <c r="B109" s="27" t="str">
        <f t="shared" ref="B109:B113" si="28">IF(C109="","","r")</f>
        <v>r</v>
      </c>
      <c r="C109" s="41" t="str">
        <f>IF(VLOOKUP($A$15,Tableau1[],3,FALSE)=0,"",VLOOKUP($A$15,Tableau1[],3,FALSE))</f>
        <v>a32</v>
      </c>
      <c r="D109" s="41"/>
      <c r="E109" s="41"/>
      <c r="F109" s="41"/>
      <c r="G109" s="41"/>
      <c r="H109" s="41"/>
      <c r="I109" s="41"/>
      <c r="J109" s="28" t="str">
        <f>IF(C109="","","r")</f>
        <v>r</v>
      </c>
    </row>
    <row r="110" spans="2:10" x14ac:dyDescent="0.25">
      <c r="B110" s="15" t="str">
        <f t="shared" si="28"/>
        <v>r</v>
      </c>
      <c r="C110" s="37" t="str">
        <f>IF(VLOOKUP($A$15,Tableau1[],4,FALSE)=0,"",VLOOKUP($A$15,Tableau1[],4,FALSE))</f>
        <v>b32</v>
      </c>
      <c r="D110" s="37"/>
      <c r="E110" s="37"/>
      <c r="F110" s="37"/>
      <c r="G110" s="37"/>
      <c r="H110" s="37"/>
      <c r="I110" s="37"/>
      <c r="J110" s="30" t="str">
        <f t="shared" ref="J110:J113" si="29">IF(C110="","","r")</f>
        <v>r</v>
      </c>
    </row>
    <row r="111" spans="2:10" x14ac:dyDescent="0.25">
      <c r="B111" s="15" t="str">
        <f t="shared" si="28"/>
        <v>r</v>
      </c>
      <c r="C111" s="37" t="str">
        <f>IF(VLOOKUP($A$15,Tableau1[],5,FALSE)=0,"",VLOOKUP($A$15,Tableau1[],5,FALSE))</f>
        <v>c32</v>
      </c>
      <c r="D111" s="37"/>
      <c r="E111" s="37"/>
      <c r="F111" s="37"/>
      <c r="G111" s="37"/>
      <c r="H111" s="37"/>
      <c r="I111" s="37"/>
      <c r="J111" s="30" t="str">
        <f t="shared" si="29"/>
        <v>r</v>
      </c>
    </row>
    <row r="112" spans="2:10" x14ac:dyDescent="0.25">
      <c r="B112" s="15" t="str">
        <f t="shared" si="28"/>
        <v>r</v>
      </c>
      <c r="C112" s="37" t="str">
        <f>IF(VLOOKUP($A$15,Tableau1[],6,FALSE)=0,"",VLOOKUP($A$15,Tableau1[],6,FALSE))</f>
        <v>d32</v>
      </c>
      <c r="D112" s="37"/>
      <c r="E112" s="37"/>
      <c r="F112" s="37"/>
      <c r="G112" s="37"/>
      <c r="H112" s="37"/>
      <c r="I112" s="37"/>
      <c r="J112" s="30" t="str">
        <f t="shared" si="29"/>
        <v>r</v>
      </c>
    </row>
    <row r="113" spans="2:10" x14ac:dyDescent="0.25">
      <c r="B113" s="16" t="str">
        <f t="shared" si="28"/>
        <v>r</v>
      </c>
      <c r="C113" s="38" t="str">
        <f>IF(VLOOKUP($A$15,Tableau1[],7,FALSE)=0,"",VLOOKUP($A$15,Tableau1[],7,FALSE))</f>
        <v>e32</v>
      </c>
      <c r="D113" s="38"/>
      <c r="E113" s="38"/>
      <c r="F113" s="38"/>
      <c r="G113" s="38"/>
      <c r="H113" s="38"/>
      <c r="I113" s="38"/>
      <c r="J113" s="31" t="str">
        <f t="shared" si="29"/>
        <v>r</v>
      </c>
    </row>
  </sheetData>
  <mergeCells count="93">
    <mergeCell ref="B5:H6"/>
    <mergeCell ref="I5:J6"/>
    <mergeCell ref="B8:J8"/>
    <mergeCell ref="C22:I22"/>
    <mergeCell ref="C17:I17"/>
    <mergeCell ref="C18:I18"/>
    <mergeCell ref="C19:I19"/>
    <mergeCell ref="C20:I20"/>
    <mergeCell ref="C21:I21"/>
    <mergeCell ref="C10:I10"/>
    <mergeCell ref="C14:I14"/>
    <mergeCell ref="C15:I15"/>
    <mergeCell ref="C11:I11"/>
    <mergeCell ref="C12:I12"/>
    <mergeCell ref="C13:I13"/>
    <mergeCell ref="C24:I24"/>
    <mergeCell ref="C25:I25"/>
    <mergeCell ref="C26:I26"/>
    <mergeCell ref="C27:I27"/>
    <mergeCell ref="C28:I28"/>
    <mergeCell ref="C29:I29"/>
    <mergeCell ref="C31:I31"/>
    <mergeCell ref="C32:I32"/>
    <mergeCell ref="C33:I33"/>
    <mergeCell ref="C34:I34"/>
    <mergeCell ref="C35:I35"/>
    <mergeCell ref="C36:I36"/>
    <mergeCell ref="C38:I38"/>
    <mergeCell ref="C39:I39"/>
    <mergeCell ref="C40:I40"/>
    <mergeCell ref="C41:I41"/>
    <mergeCell ref="C42:I42"/>
    <mergeCell ref="C43:I43"/>
    <mergeCell ref="C45:I45"/>
    <mergeCell ref="C46:I46"/>
    <mergeCell ref="C47:I47"/>
    <mergeCell ref="C48:I48"/>
    <mergeCell ref="C49:I49"/>
    <mergeCell ref="C50:I50"/>
    <mergeCell ref="C52:I52"/>
    <mergeCell ref="C53:I53"/>
    <mergeCell ref="C54:I54"/>
    <mergeCell ref="C55:I55"/>
    <mergeCell ref="C56:I56"/>
    <mergeCell ref="C57:I57"/>
    <mergeCell ref="C59:I59"/>
    <mergeCell ref="C60:I60"/>
    <mergeCell ref="C61:I61"/>
    <mergeCell ref="C62:I62"/>
    <mergeCell ref="C63:I63"/>
    <mergeCell ref="C64:I64"/>
    <mergeCell ref="C66:I66"/>
    <mergeCell ref="C67:I67"/>
    <mergeCell ref="C68:I68"/>
    <mergeCell ref="C69:I69"/>
    <mergeCell ref="C70:I70"/>
    <mergeCell ref="C71:I71"/>
    <mergeCell ref="C73:I73"/>
    <mergeCell ref="C74:I74"/>
    <mergeCell ref="C75:I75"/>
    <mergeCell ref="C76:I76"/>
    <mergeCell ref="C77:I77"/>
    <mergeCell ref="C78:I78"/>
    <mergeCell ref="C80:I80"/>
    <mergeCell ref="C81:I81"/>
    <mergeCell ref="C82:I82"/>
    <mergeCell ref="C83:I83"/>
    <mergeCell ref="C84:I84"/>
    <mergeCell ref="C85:I85"/>
    <mergeCell ref="C87:I87"/>
    <mergeCell ref="C88:I88"/>
    <mergeCell ref="C89:I89"/>
    <mergeCell ref="C90:I90"/>
    <mergeCell ref="C91:I91"/>
    <mergeCell ref="C92:I92"/>
    <mergeCell ref="C94:I94"/>
    <mergeCell ref="C95:I95"/>
    <mergeCell ref="C96:I96"/>
    <mergeCell ref="C97:I97"/>
    <mergeCell ref="C98:I98"/>
    <mergeCell ref="C99:I99"/>
    <mergeCell ref="C101:I101"/>
    <mergeCell ref="C102:I102"/>
    <mergeCell ref="C103:I103"/>
    <mergeCell ref="C104:I104"/>
    <mergeCell ref="C111:I111"/>
    <mergeCell ref="C112:I112"/>
    <mergeCell ref="C113:I113"/>
    <mergeCell ref="C105:I105"/>
    <mergeCell ref="C106:I106"/>
    <mergeCell ref="C108:I108"/>
    <mergeCell ref="C109:I109"/>
    <mergeCell ref="C110:I1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Mode Opératoire</vt:lpstr>
      <vt:lpstr>Programme</vt:lpstr>
      <vt:lpstr>Base de Données</vt:lpstr>
      <vt:lpstr>Questionnaire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ROULLIER, Tom</dc:creator>
  <cp:lastModifiedBy>ROULLIER, Tom</cp:lastModifiedBy>
  <dcterms:created xsi:type="dcterms:W3CDTF">2024-05-24T12:11:34Z</dcterms:created>
  <dcterms:modified xsi:type="dcterms:W3CDTF">2024-05-30T09:42:56Z</dcterms:modified>
</cp:coreProperties>
</file>