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Sectorisation planning\"/>
    </mc:Choice>
  </mc:AlternateContent>
  <xr:revisionPtr revIDLastSave="0" documentId="8_{1BFBA8EC-D4A6-48DD-87DA-962F5622799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5" r:id="rId1"/>
  </sheets>
  <functionGroups builtInGroupCount="19"/>
  <definedNames>
    <definedName name="FONCTIONS">Feuil1!$S$2:$S$3</definedName>
    <definedName name="LIBELLES">Tableau1[LIBELLE]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EMAINES">Feuil1!$T$2:$T$11</definedName>
    <definedName name="SEXES">Feuil1!$S$6:$S$7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5" l="1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39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7" i="5"/>
  <c r="C8" i="5"/>
  <c r="C9" i="5"/>
  <c r="C10" i="5"/>
  <c r="C11" i="5"/>
  <c r="C12" i="5"/>
  <c r="C13" i="5"/>
  <c r="C14" i="5"/>
  <c r="C15" i="5"/>
  <c r="C16" i="5"/>
  <c r="C6" i="5"/>
  <c r="D104" i="5"/>
  <c r="D71" i="5"/>
  <c r="D38" i="5"/>
  <c r="D5" i="5"/>
  <c r="Q10" i="5"/>
  <c r="P14" i="5" l="1"/>
  <c r="P17" i="5" s="1"/>
  <c r="P13" i="5"/>
  <c r="P16" i="5"/>
  <c r="P15" i="5"/>
  <c r="A4" i="5"/>
  <c r="O13" i="5" s="1"/>
  <c r="A6" i="5"/>
  <c r="A72" i="5" s="1"/>
  <c r="A105" i="5" l="1"/>
  <c r="A70" i="5"/>
  <c r="O15" i="5" s="1"/>
  <c r="A39" i="5"/>
  <c r="A103" i="5"/>
  <c r="O16" i="5" s="1"/>
  <c r="A37" i="5"/>
  <c r="O14" i="5" s="1"/>
  <c r="A106" i="5" l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40" i="5"/>
  <c r="A7" i="5"/>
  <c r="A8" i="5" l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</calcChain>
</file>

<file path=xl/sharedStrings.xml><?xml version="1.0" encoding="utf-8"?>
<sst xmlns="http://schemas.openxmlformats.org/spreadsheetml/2006/main" count="60" uniqueCount="42">
  <si>
    <t>HORAIRE</t>
  </si>
  <si>
    <t>STAGE</t>
  </si>
  <si>
    <t>PERIODE DU</t>
  </si>
  <si>
    <t>NOM :</t>
  </si>
  <si>
    <t>FONCTION :</t>
  </si>
  <si>
    <t xml:space="preserve"> 7h-19h</t>
  </si>
  <si>
    <t>LIBELLE</t>
  </si>
  <si>
    <t>PLAGE</t>
  </si>
  <si>
    <t>TEMPS</t>
  </si>
  <si>
    <t>NB HEURES</t>
  </si>
  <si>
    <t>EAS</t>
  </si>
  <si>
    <t>SEMAINE</t>
  </si>
  <si>
    <t>ESI</t>
  </si>
  <si>
    <t>N1</t>
  </si>
  <si>
    <t>J</t>
  </si>
  <si>
    <t>FONCTION</t>
  </si>
  <si>
    <t>BO</t>
  </si>
  <si>
    <t>DATE</t>
  </si>
  <si>
    <t>REFERENTS</t>
  </si>
  <si>
    <t>SEXE</t>
  </si>
  <si>
    <t>M.</t>
  </si>
  <si>
    <t>Mme.</t>
  </si>
  <si>
    <t>M</t>
  </si>
  <si>
    <t>AM</t>
  </si>
  <si>
    <t>13h45 - 21h15</t>
  </si>
  <si>
    <t>6h45 - 14h15</t>
  </si>
  <si>
    <t>9h - 16h30</t>
  </si>
  <si>
    <t>TEST1</t>
  </si>
  <si>
    <t>TEST2</t>
  </si>
  <si>
    <t>TEST3</t>
  </si>
  <si>
    <t>TEST4</t>
  </si>
  <si>
    <t>TEST5</t>
  </si>
  <si>
    <t>01/03/2021</t>
  </si>
  <si>
    <t>nb</t>
  </si>
  <si>
    <t>19h - 7h</t>
  </si>
  <si>
    <t>TOTAL :</t>
  </si>
  <si>
    <t>REF1</t>
  </si>
  <si>
    <t>REF2</t>
  </si>
  <si>
    <t>REF3</t>
  </si>
  <si>
    <t>REF4</t>
  </si>
  <si>
    <t>REF5</t>
  </si>
  <si>
    <t>TEST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</si>
</sst>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0&quot; semaines&quot;"/>
    <numFmt numFmtId="166" formatCode="0&quot;h&quot;"/>
    <numFmt numFmtId="167" formatCode="0.0&quot;h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D7D3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499984740745262"/>
      </left>
      <right style="thin">
        <color theme="0" tint="-0.249977111117893"/>
      </right>
      <top style="thin">
        <color theme="0" tint="-0.249977111117893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499984740745262"/>
      </right>
      <top/>
      <bottom style="thin">
        <color theme="0" tint="-0.249977111117893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249977111117893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249977111117893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65" fontId="0" fillId="0" borderId="0" xfId="0" applyNumberFormat="1" applyBorder="1"/>
    <xf numFmtId="14" fontId="0" fillId="0" borderId="0" xfId="0" applyNumberFormat="1" applyBorder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Font="1" applyFill="1" applyAlignment="1"/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3" fillId="7" borderId="16" xfId="1" applyFont="1" applyFill="1" applyBorder="1" applyAlignment="1">
      <alignment horizontal="center" vertical="center" wrapText="1"/>
    </xf>
    <xf numFmtId="0" fontId="3" fillId="7" borderId="17" xfId="1" applyFont="1" applyFill="1" applyBorder="1" applyAlignment="1">
      <alignment horizontal="center" vertical="center" wrapText="1"/>
    </xf>
    <xf numFmtId="164" fontId="3" fillId="7" borderId="15" xfId="1" applyNumberFormat="1" applyFont="1" applyFill="1" applyBorder="1" applyAlignment="1">
      <alignment horizontal="center" vertical="center" wrapText="1"/>
    </xf>
    <xf numFmtId="14" fontId="0" fillId="0" borderId="9" xfId="0" applyNumberFormat="1" applyFont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66" fontId="0" fillId="0" borderId="0" xfId="0" applyNumberFormat="1"/>
    <xf numFmtId="14" fontId="0" fillId="0" borderId="2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locked="0" hidden="1"/>
    </xf>
    <xf numFmtId="0" fontId="0" fillId="0" borderId="0" xfId="0" applyProtection="1">
      <protection locked="0" hidden="1"/>
    </xf>
    <xf numFmtId="0" fontId="0" fillId="3" borderId="0" xfId="0" applyFill="1" applyAlignment="1" applyProtection="1">
      <alignment horizontal="center"/>
      <protection locked="0" hidden="1"/>
    </xf>
    <xf numFmtId="167" fontId="0" fillId="0" borderId="0" xfId="0" applyNumberFormat="1" applyAlignment="1" applyProtection="1">
      <alignment horizontal="center"/>
      <protection locked="0" hidden="1"/>
    </xf>
    <xf numFmtId="0" fontId="6" fillId="4" borderId="0" xfId="0" applyFont="1" applyFill="1" applyAlignment="1" applyProtection="1">
      <alignment horizontal="center"/>
      <protection locked="0" hidden="1"/>
    </xf>
    <xf numFmtId="0" fontId="0" fillId="5" borderId="0" xfId="0" applyFill="1" applyAlignment="1" applyProtection="1">
      <alignment horizontal="center"/>
      <protection locked="0" hidden="1"/>
    </xf>
    <xf numFmtId="0" fontId="0" fillId="8" borderId="0" xfId="0" applyFill="1" applyAlignment="1" applyProtection="1">
      <alignment horizontal="center"/>
      <protection locked="0" hidden="1"/>
    </xf>
    <xf numFmtId="0" fontId="0" fillId="9" borderId="0" xfId="0" applyFill="1" applyAlignment="1" applyProtection="1">
      <alignment horizontal="center"/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0" fontId="0" fillId="2" borderId="2" xfId="0" applyFill="1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2" borderId="2" xfId="0" applyFill="1" applyBorder="1" applyAlignment="1" applyProtection="1">
      <alignment horizontal="center"/>
      <protection locked="0" hidden="1"/>
    </xf>
    <xf numFmtId="14" fontId="0" fillId="2" borderId="3" xfId="0" applyNumberFormat="1" applyFill="1" applyBorder="1" applyAlignment="1" applyProtection="1">
      <alignment horizontal="center"/>
      <protection locked="0" hidden="1"/>
    </xf>
    <xf numFmtId="165" fontId="0" fillId="2" borderId="2" xfId="0" applyNumberFormat="1" applyFill="1" applyBorder="1" applyProtection="1">
      <protection locked="0" hidden="1"/>
    </xf>
    <xf numFmtId="0" fontId="0" fillId="0" borderId="0" xfId="0" applyFill="1" applyBorder="1" applyProtection="1">
      <protection locked="0" hidden="1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167" fontId="0" fillId="0" borderId="10" xfId="0" applyNumberFormat="1" applyBorder="1" applyAlignment="1" applyProtection="1">
      <alignment horizontal="center"/>
      <protection hidden="1"/>
    </xf>
    <xf numFmtId="167" fontId="0" fillId="0" borderId="0" xfId="0" applyNumberFormat="1" applyProtection="1">
      <protection hidden="1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14" fontId="8" fillId="6" borderId="12" xfId="0" applyNumberFormat="1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14" fontId="8" fillId="6" borderId="6" xfId="0" applyNumberFormat="1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5" xfId="2" xr:uid="{12735386-28AA-4BED-A8BF-02225D7BDD02}"/>
  </cellStyles>
  <dxfs count="15">
    <dxf>
      <protection locked="0" hidden="1"/>
    </dxf>
    <dxf>
      <protection locked="0" hidden="1"/>
    </dxf>
    <dxf>
      <protection locked="0" hidden="1"/>
    </dxf>
    <dxf>
      <protection locked="0" hidden="1"/>
    </dxf>
    <dxf>
      <numFmt numFmtId="0" formatCode="General"/>
      <alignment horizontal="center" vertical="bottom" textRotation="0" wrapText="0" indent="0" justifyLastLine="0" shrinkToFit="0" readingOrder="0"/>
      <protection locked="0" hidden="1"/>
    </dxf>
    <dxf>
      <alignment horizontal="center" vertical="bottom" textRotation="0" wrapText="0" indent="0" justifyLastLine="0" shrinkToFit="0" readingOrder="0"/>
      <protection locked="0" hidden="1"/>
    </dxf>
    <dxf>
      <alignment horizontal="center" vertical="bottom" textRotation="0" wrapText="0" indent="0" justifyLastLine="0" shrinkToFit="0" readingOrder="0"/>
      <protection locked="0" hidden="1"/>
    </dxf>
    <dxf>
      <protection locked="0" hidden="1"/>
    </dxf>
    <dxf>
      <protection locked="0" hidden="1"/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D7D31"/>
      <color rgb="FFFFD966"/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6.svg"/><Relationship Id="rId1" Type="http://schemas.openxmlformats.org/officeDocument/2006/relationships/image" Target="../media/image45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4.emf"/><Relationship Id="rId13" Type="http://schemas.openxmlformats.org/officeDocument/2006/relationships/image" Target="../media/image29.emf"/><Relationship Id="rId18" Type="http://schemas.openxmlformats.org/officeDocument/2006/relationships/image" Target="../media/image16.emf"/><Relationship Id="rId26" Type="http://schemas.openxmlformats.org/officeDocument/2006/relationships/image" Target="../media/image39.emf"/><Relationship Id="rId39" Type="http://schemas.openxmlformats.org/officeDocument/2006/relationships/image" Target="../media/image6.emf"/><Relationship Id="rId3" Type="http://schemas.openxmlformats.org/officeDocument/2006/relationships/image" Target="../media/image19.emf"/><Relationship Id="rId21" Type="http://schemas.openxmlformats.org/officeDocument/2006/relationships/image" Target="../media/image34.emf"/><Relationship Id="rId34" Type="http://schemas.openxmlformats.org/officeDocument/2006/relationships/image" Target="../media/image11.emf"/><Relationship Id="rId42" Type="http://schemas.openxmlformats.org/officeDocument/2006/relationships/image" Target="../media/image3.emf"/><Relationship Id="rId7" Type="http://schemas.openxmlformats.org/officeDocument/2006/relationships/image" Target="../media/image23.emf"/><Relationship Id="rId12" Type="http://schemas.openxmlformats.org/officeDocument/2006/relationships/image" Target="../media/image28.emf"/><Relationship Id="rId17" Type="http://schemas.openxmlformats.org/officeDocument/2006/relationships/image" Target="../media/image33.emf"/><Relationship Id="rId25" Type="http://schemas.openxmlformats.org/officeDocument/2006/relationships/image" Target="../media/image38.emf"/><Relationship Id="rId33" Type="http://schemas.openxmlformats.org/officeDocument/2006/relationships/image" Target="../media/image12.emf"/><Relationship Id="rId38" Type="http://schemas.openxmlformats.org/officeDocument/2006/relationships/image" Target="../media/image7.emf"/><Relationship Id="rId2" Type="http://schemas.openxmlformats.org/officeDocument/2006/relationships/image" Target="../media/image18.emf"/><Relationship Id="rId16" Type="http://schemas.openxmlformats.org/officeDocument/2006/relationships/image" Target="../media/image32.emf"/><Relationship Id="rId20" Type="http://schemas.openxmlformats.org/officeDocument/2006/relationships/image" Target="../media/image14.emf"/><Relationship Id="rId29" Type="http://schemas.openxmlformats.org/officeDocument/2006/relationships/image" Target="../media/image42.emf"/><Relationship Id="rId41" Type="http://schemas.openxmlformats.org/officeDocument/2006/relationships/image" Target="../media/image4.emf"/><Relationship Id="rId1" Type="http://schemas.openxmlformats.org/officeDocument/2006/relationships/image" Target="../media/image17.emf"/><Relationship Id="rId6" Type="http://schemas.openxmlformats.org/officeDocument/2006/relationships/image" Target="../media/image22.emf"/><Relationship Id="rId11" Type="http://schemas.openxmlformats.org/officeDocument/2006/relationships/image" Target="../media/image27.emf"/><Relationship Id="rId24" Type="http://schemas.openxmlformats.org/officeDocument/2006/relationships/image" Target="../media/image37.emf"/><Relationship Id="rId32" Type="http://schemas.openxmlformats.org/officeDocument/2006/relationships/image" Target="../media/image13.emf"/><Relationship Id="rId37" Type="http://schemas.openxmlformats.org/officeDocument/2006/relationships/image" Target="../media/image8.emf"/><Relationship Id="rId40" Type="http://schemas.openxmlformats.org/officeDocument/2006/relationships/image" Target="../media/image5.emf"/><Relationship Id="rId5" Type="http://schemas.openxmlformats.org/officeDocument/2006/relationships/image" Target="../media/image21.emf"/><Relationship Id="rId15" Type="http://schemas.openxmlformats.org/officeDocument/2006/relationships/image" Target="../media/image31.emf"/><Relationship Id="rId23" Type="http://schemas.openxmlformats.org/officeDocument/2006/relationships/image" Target="../media/image36.emf"/><Relationship Id="rId28" Type="http://schemas.openxmlformats.org/officeDocument/2006/relationships/image" Target="../media/image41.emf"/><Relationship Id="rId36" Type="http://schemas.openxmlformats.org/officeDocument/2006/relationships/image" Target="../media/image9.emf"/><Relationship Id="rId10" Type="http://schemas.openxmlformats.org/officeDocument/2006/relationships/image" Target="../media/image26.emf"/><Relationship Id="rId19" Type="http://schemas.openxmlformats.org/officeDocument/2006/relationships/image" Target="../media/image15.emf"/><Relationship Id="rId31" Type="http://schemas.openxmlformats.org/officeDocument/2006/relationships/image" Target="../media/image44.emf"/><Relationship Id="rId44" Type="http://schemas.openxmlformats.org/officeDocument/2006/relationships/image" Target="../media/image1.emf"/><Relationship Id="rId4" Type="http://schemas.openxmlformats.org/officeDocument/2006/relationships/image" Target="../media/image20.emf"/><Relationship Id="rId9" Type="http://schemas.openxmlformats.org/officeDocument/2006/relationships/image" Target="../media/image25.emf"/><Relationship Id="rId14" Type="http://schemas.openxmlformats.org/officeDocument/2006/relationships/image" Target="../media/image30.emf"/><Relationship Id="rId22" Type="http://schemas.openxmlformats.org/officeDocument/2006/relationships/image" Target="../media/image35.emf"/><Relationship Id="rId27" Type="http://schemas.openxmlformats.org/officeDocument/2006/relationships/image" Target="../media/image40.emf"/><Relationship Id="rId30" Type="http://schemas.openxmlformats.org/officeDocument/2006/relationships/image" Target="../media/image43.emf"/><Relationship Id="rId35" Type="http://schemas.openxmlformats.org/officeDocument/2006/relationships/image" Target="../media/image10.emf"/><Relationship Id="rId43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781050</xdr:colOff>
          <xdr:row>29</xdr:row>
          <xdr:rowOff>161925</xdr:rowOff>
        </xdr:from>
        <xdr:to>
          <xdr:col>10</xdr:col>
          <xdr:colOff>314325</xdr:colOff>
          <xdr:row>32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ENTIREROW.HIDDEN = FALSE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19050</xdr:colOff>
      <xdr:row>0</xdr:row>
      <xdr:rowOff>28574</xdr:rowOff>
    </xdr:from>
    <xdr:to>
      <xdr:col>7</xdr:col>
      <xdr:colOff>381000</xdr:colOff>
      <xdr:row>2</xdr:row>
      <xdr:rowOff>314324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9050" y="28574"/>
          <a:ext cx="7581900" cy="885825"/>
        </a:xfrm>
        <a:prstGeom prst="rect">
          <a:avLst/>
        </a:prstGeom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1</xdr:row>
          <xdr:rowOff>142875</xdr:rowOff>
        </xdr:from>
        <xdr:to>
          <xdr:col>7</xdr:col>
          <xdr:colOff>361950</xdr:colOff>
          <xdr:row>2</xdr:row>
          <xdr:rowOff>247650</xdr:rowOff>
        </xdr:to>
        <xdr:sp macro="" textlink="">
          <xdr:nvSpPr>
            <xdr:cNvPr id="1093" name="RoulementTxt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447673</xdr:colOff>
      <xdr:row>9</xdr:row>
      <xdr:rowOff>190498</xdr:rowOff>
    </xdr:from>
    <xdr:to>
      <xdr:col>10</xdr:col>
      <xdr:colOff>581024</xdr:colOff>
      <xdr:row>24</xdr:row>
      <xdr:rowOff>57150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7667623" y="2438398"/>
          <a:ext cx="2676526" cy="2752727"/>
          <a:chOff x="4733924" y="895348"/>
          <a:chExt cx="2676526" cy="2752727"/>
        </a:xfrm>
        <a:effectLst>
          <a:outerShdw blurRad="50800" dist="38100" dir="5400000" algn="t" rotWithShape="0">
            <a:prstClr val="black">
              <a:alpha val="40000"/>
            </a:prstClr>
          </a:outerShdw>
        </a:effectLst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4733924" y="895348"/>
            <a:ext cx="2676526" cy="2752727"/>
          </a:xfrm>
          <a:prstGeom prst="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4783010" y="952500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NOM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2" name="Researchbox2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4810126" y="1314450"/>
                <a:ext cx="25241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4783011" y="1666875"/>
            <a:ext cx="1246315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FONCTION</a:t>
            </a: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783010" y="2419350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PERIODE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SemaineBox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5591175" y="3209925"/>
                <a:ext cx="5143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86" name="DateDeb" hidden="1">
                <a:extLst>
                  <a:ext uri="{63B3BB69-23CF-44E3-9099-C40C66FF867C}">
                    <a14:compatExt spid="_x0000_s1086"/>
                  </a:ext>
                  <a:ext uri="{FF2B5EF4-FFF2-40B4-BE49-F238E27FC236}">
                    <a16:creationId xmlns:a16="http://schemas.microsoft.com/office/drawing/2014/main" id="{00000000-0008-0000-0000-00003E040000}"/>
                  </a:ext>
                </a:extLst>
              </xdr:cNvPr>
              <xdr:cNvSpPr/>
            </xdr:nvSpPr>
            <xdr:spPr bwMode="auto">
              <a:xfrm>
                <a:off x="4905375" y="2800350"/>
                <a:ext cx="990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88" name="Label1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id="{00000000-0008-0000-0000-000040040000}"/>
                  </a:ext>
                </a:extLst>
              </xdr:cNvPr>
              <xdr:cNvSpPr/>
            </xdr:nvSpPr>
            <xdr:spPr bwMode="auto">
              <a:xfrm>
                <a:off x="4752975" y="3248025"/>
                <a:ext cx="96202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89" name="semainelabel" hidden="1">
                <a:extLst>
                  <a:ext uri="{63B3BB69-23CF-44E3-9099-C40C66FF867C}">
                    <a14:compatExt spid="_x0000_s1089"/>
                  </a:ext>
                  <a:ext uri="{FF2B5EF4-FFF2-40B4-BE49-F238E27FC236}">
                    <a16:creationId xmlns:a16="http://schemas.microsoft.com/office/drawing/2014/main" id="{00000000-0008-0000-0000-000041040000}"/>
                  </a:ext>
                </a:extLst>
              </xdr:cNvPr>
              <xdr:cNvSpPr/>
            </xdr:nvSpPr>
            <xdr:spPr bwMode="auto">
              <a:xfrm>
                <a:off x="6029325" y="3248025"/>
                <a:ext cx="96202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90" name="FonctionBox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4953000" y="2038350"/>
                <a:ext cx="8477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97" name="Datefin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6276975" y="2800350"/>
                <a:ext cx="990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7" name="Label2" hidden="1">
                <a:extLst>
                  <a:ext uri="{63B3BB69-23CF-44E3-9099-C40C66FF867C}">
                    <a14:compatExt spid="_x0000_s1107"/>
                  </a:ext>
                  <a:ext uri="{FF2B5EF4-FFF2-40B4-BE49-F238E27FC236}">
                    <a16:creationId xmlns:a16="http://schemas.microsoft.com/office/drawing/2014/main" id="{00000000-0008-0000-0000-000053040000}"/>
                  </a:ext>
                </a:extLst>
              </xdr:cNvPr>
              <xdr:cNvSpPr/>
            </xdr:nvSpPr>
            <xdr:spPr bwMode="auto">
              <a:xfrm>
                <a:off x="5867401" y="2838450"/>
                <a:ext cx="447676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60" name="Rectangle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6096001" y="1666875"/>
            <a:ext cx="1247775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M/MME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14" name="Sexebox" hidden="1">
                <a:extLst>
                  <a:ext uri="{63B3BB69-23CF-44E3-9099-C40C66FF867C}">
                    <a14:compatExt spid="_x0000_s1114"/>
                  </a:ext>
                  <a:ext uri="{FF2B5EF4-FFF2-40B4-BE49-F238E27FC236}">
                    <a16:creationId xmlns:a16="http://schemas.microsoft.com/office/drawing/2014/main" id="{00000000-0008-0000-0000-00005A040000}"/>
                  </a:ext>
                </a:extLst>
              </xdr:cNvPr>
              <xdr:cNvSpPr/>
            </xdr:nvSpPr>
            <xdr:spPr bwMode="auto">
              <a:xfrm>
                <a:off x="6334125" y="2038350"/>
                <a:ext cx="8477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  <xdr:twoCellAnchor editAs="oneCell">
    <xdr:from>
      <xdr:col>0</xdr:col>
      <xdr:colOff>47627</xdr:colOff>
      <xdr:row>0</xdr:row>
      <xdr:rowOff>209552</xdr:rowOff>
    </xdr:from>
    <xdr:to>
      <xdr:col>1</xdr:col>
      <xdr:colOff>47625</xdr:colOff>
      <xdr:row>2</xdr:row>
      <xdr:rowOff>123136</xdr:rowOff>
    </xdr:to>
    <xdr:pic>
      <xdr:nvPic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1877" t="4182" r="1877" b="3815"/>
        <a:stretch/>
      </xdr:blipFill>
      <xdr:spPr>
        <a:xfrm>
          <a:off x="47627" y="209552"/>
          <a:ext cx="1047748" cy="5136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38100</xdr:rowOff>
        </xdr:from>
        <xdr:to>
          <xdr:col>7</xdr:col>
          <xdr:colOff>381000</xdr:colOff>
          <xdr:row>0</xdr:row>
          <xdr:rowOff>333375</xdr:rowOff>
        </xdr:to>
        <xdr:sp macro="" textlink="">
          <xdr:nvSpPr>
            <xdr:cNvPr id="1098" name="SiteTitre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285750</xdr:rowOff>
        </xdr:from>
        <xdr:to>
          <xdr:col>7</xdr:col>
          <xdr:colOff>361950</xdr:colOff>
          <xdr:row>1</xdr:row>
          <xdr:rowOff>171450</xdr:rowOff>
        </xdr:to>
        <xdr:sp macro="" textlink="">
          <xdr:nvSpPr>
            <xdr:cNvPr id="1105" name="ServiceTitre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447675</xdr:colOff>
      <xdr:row>0</xdr:row>
      <xdr:rowOff>38100</xdr:rowOff>
    </xdr:from>
    <xdr:to>
      <xdr:col>10</xdr:col>
      <xdr:colOff>581026</xdr:colOff>
      <xdr:row>9</xdr:row>
      <xdr:rowOff>104775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7667625" y="38100"/>
          <a:ext cx="2676526" cy="2314575"/>
          <a:chOff x="7715250" y="4600575"/>
          <a:chExt cx="2676526" cy="2314575"/>
        </a:xfrm>
      </xdr:grpSpPr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7715250" y="4600575"/>
            <a:ext cx="2676526" cy="2314575"/>
          </a:xfrm>
          <a:prstGeom prst="rect">
            <a:avLst/>
          </a:prstGeom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7764336" y="4657727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SITE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2" name="SiteTxt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8010525" y="5048250"/>
                <a:ext cx="2133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/>
        </xdr:nvSpPr>
        <xdr:spPr>
          <a:xfrm>
            <a:off x="7764336" y="5381627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SERVICE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4" name="ServiceTxt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000-000050040000}"/>
                  </a:ext>
                </a:extLst>
              </xdr:cNvPr>
              <xdr:cNvSpPr/>
            </xdr:nvSpPr>
            <xdr:spPr bwMode="auto">
              <a:xfrm>
                <a:off x="7762874" y="5791200"/>
                <a:ext cx="258127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>
            <a:off x="7764336" y="6172202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AILE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6" name="ChoixAileTxt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8629649" y="6534150"/>
                <a:ext cx="819151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  <xdr:twoCellAnchor>
    <xdr:from>
      <xdr:col>1</xdr:col>
      <xdr:colOff>119063</xdr:colOff>
      <xdr:row>0</xdr:row>
      <xdr:rowOff>23813</xdr:rowOff>
    </xdr:from>
    <xdr:to>
      <xdr:col>1</xdr:col>
      <xdr:colOff>119063</xdr:colOff>
      <xdr:row>2</xdr:row>
      <xdr:rowOff>306161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66813" y="23813"/>
          <a:ext cx="0" cy="881062"/>
        </a:xfrm>
        <a:prstGeom prst="line">
          <a:avLst/>
        </a:prstGeom>
        <a:ln w="19050"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2</xdr:row>
          <xdr:rowOff>133350</xdr:rowOff>
        </xdr:from>
        <xdr:to>
          <xdr:col>7</xdr:col>
          <xdr:colOff>361950</xdr:colOff>
          <xdr:row>3</xdr:row>
          <xdr:rowOff>47625</xdr:rowOff>
        </xdr:to>
        <xdr:sp macro="" textlink="">
          <xdr:nvSpPr>
            <xdr:cNvPr id="1115" name="NometudiantTxt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66672</xdr:colOff>
      <xdr:row>2</xdr:row>
      <xdr:rowOff>380999</xdr:rowOff>
    </xdr:from>
    <xdr:to>
      <xdr:col>7</xdr:col>
      <xdr:colOff>380999</xdr:colOff>
      <xdr:row>12</xdr:row>
      <xdr:rowOff>123825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5086347" y="981074"/>
          <a:ext cx="2514602" cy="1990726"/>
          <a:chOff x="5086347" y="981074"/>
          <a:chExt cx="2514602" cy="1990726"/>
        </a:xfrm>
      </xdr:grpSpPr>
      <xdr:sp macro="" textlink="">
        <xdr:nvSpPr>
          <xdr:cNvPr id="35" name="Rectangle 34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5086347" y="981074"/>
            <a:ext cx="2514602" cy="1990726"/>
          </a:xfrm>
          <a:prstGeom prst="rect">
            <a:avLst/>
          </a:prstGeom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5135434" y="1028699"/>
            <a:ext cx="2396218" cy="276225"/>
          </a:xfrm>
          <a:prstGeom prst="rect">
            <a:avLst/>
          </a:prstGeom>
          <a:ln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LEGENDE</a:t>
            </a:r>
          </a:p>
        </xdr:txBody>
      </xdr:sp>
      <xdr:sp macro="" textlink="">
        <xdr:nvSpPr>
          <xdr:cNvPr id="27" name="Rectangl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>
            <a:off x="5135435" y="1371600"/>
            <a:ext cx="651051" cy="190500"/>
          </a:xfrm>
          <a:prstGeom prst="rect">
            <a:avLst/>
          </a:prstGeom>
          <a:ln w="12700">
            <a:solidFill>
              <a:schemeClr val="bg1">
                <a:lumMod val="50000"/>
              </a:schemeClr>
            </a:solidFill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LIBELLE</a:t>
            </a:r>
          </a:p>
        </xdr:txBody>
      </xdr:sp>
      <xdr:sp macro="" textlink="">
        <xdr:nvSpPr>
          <xdr:cNvPr id="29" name="Rectangle 28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5833380" y="1371600"/>
            <a:ext cx="977027" cy="190500"/>
          </a:xfrm>
          <a:prstGeom prst="rect">
            <a:avLst/>
          </a:prstGeom>
          <a:ln w="12700">
            <a:solidFill>
              <a:schemeClr val="bg1">
                <a:lumMod val="50000"/>
              </a:schemeClr>
            </a:solidFill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PLAGE</a:t>
            </a:r>
          </a:p>
        </xdr:txBody>
      </xdr:sp>
      <xdr:sp macro="" textlink="">
        <xdr:nvSpPr>
          <xdr:cNvPr id="30" name="Rectangle 29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6860342" y="1371600"/>
            <a:ext cx="662648" cy="190500"/>
          </a:xfrm>
          <a:prstGeom prst="rect">
            <a:avLst/>
          </a:prstGeom>
          <a:ln w="12700">
            <a:solidFill>
              <a:schemeClr val="bg1">
                <a:lumMod val="50000"/>
              </a:schemeClr>
            </a:solidFill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TEMPS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114299</xdr:colOff>
          <xdr:row>5</xdr:row>
          <xdr:rowOff>152400</xdr:rowOff>
        </xdr:from>
        <xdr:to>
          <xdr:col>7</xdr:col>
          <xdr:colOff>317780</xdr:colOff>
          <xdr:row>12</xdr:row>
          <xdr:rowOff>38100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5133974" y="1609725"/>
              <a:ext cx="2403756" cy="1276350"/>
              <a:chOff x="5133974" y="1609725"/>
              <a:chExt cx="2403756" cy="1276350"/>
            </a:xfrm>
          </xdr:grpSpPr>
          <xdr:sp macro="" textlink="">
            <xdr:nvSpPr>
              <xdr:cNvPr id="1051" name="Libel1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5133974" y="1609725"/>
                <a:ext cx="65724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Libel2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5133974" y="1866900"/>
                <a:ext cx="65724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Libel3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5133974" y="2124075"/>
                <a:ext cx="65724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Libel4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5133974" y="2390775"/>
                <a:ext cx="65724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Libel5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5133974" y="2657475"/>
                <a:ext cx="65724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8" name="TextBox8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5829313" y="1609725"/>
                <a:ext cx="99062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TextBox9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5829313" y="1866900"/>
                <a:ext cx="99062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0" name="TextBox10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5829313" y="2124075"/>
                <a:ext cx="99062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1" name="TextBox11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5829313" y="2390775"/>
                <a:ext cx="99062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2" name="TextBox12" hidden="1">
                <a:extLst>
                  <a:ext uri="{63B3BB69-23CF-44E3-9099-C40C66FF867C}">
                    <a14:compatExt spid="_x0000_s1072"/>
                  </a:ext>
                  <a:ext uri="{FF2B5EF4-FFF2-40B4-BE49-F238E27FC236}">
                    <a16:creationId xmlns:a16="http://schemas.microsoft.com/office/drawing/2014/main" id="{00000000-0008-0000-0000-000030040000}"/>
                  </a:ext>
                </a:extLst>
              </xdr:cNvPr>
              <xdr:cNvSpPr/>
            </xdr:nvSpPr>
            <xdr:spPr bwMode="auto">
              <a:xfrm>
                <a:off x="5829313" y="2657475"/>
                <a:ext cx="99062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7" name="Temps1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6851916" y="1609725"/>
                <a:ext cx="685814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8" name="Temps2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6851916" y="1866900"/>
                <a:ext cx="685814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9" name="Temps3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6851916" y="2124075"/>
                <a:ext cx="685814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0" name="Temps4" hidden="1">
                <a:extLst>
                  <a:ext uri="{63B3BB69-23CF-44E3-9099-C40C66FF867C}">
                    <a14:compatExt spid="_x0000_s1080"/>
                  </a:ext>
                  <a:ext uri="{FF2B5EF4-FFF2-40B4-BE49-F238E27FC236}">
                    <a16:creationId xmlns:a16="http://schemas.microsoft.com/office/drawing/2014/main" id="{00000000-0008-0000-0000-000038040000}"/>
                  </a:ext>
                </a:extLst>
              </xdr:cNvPr>
              <xdr:cNvSpPr/>
            </xdr:nvSpPr>
            <xdr:spPr bwMode="auto">
              <a:xfrm>
                <a:off x="6851916" y="2390775"/>
                <a:ext cx="685814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1" name="Temps5" hidden="1">
                <a:extLst>
                  <a:ext uri="{63B3BB69-23CF-44E3-9099-C40C66FF867C}">
                    <a14:compatExt spid="_x0000_s1081"/>
                  </a:ext>
                  <a:ext uri="{FF2B5EF4-FFF2-40B4-BE49-F238E27FC236}">
                    <a16:creationId xmlns:a16="http://schemas.microsoft.com/office/drawing/2014/main" id="{00000000-0008-0000-0000-000039040000}"/>
                  </a:ext>
                </a:extLst>
              </xdr:cNvPr>
              <xdr:cNvSpPr/>
            </xdr:nvSpPr>
            <xdr:spPr bwMode="auto">
              <a:xfrm>
                <a:off x="6851916" y="2657475"/>
                <a:ext cx="685814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xdr:twoCellAnchor editAs="absolute">
    <xdr:from>
      <xdr:col>4</xdr:col>
      <xdr:colOff>66672</xdr:colOff>
      <xdr:row>12</xdr:row>
      <xdr:rowOff>190499</xdr:rowOff>
    </xdr:from>
    <xdr:to>
      <xdr:col>7</xdr:col>
      <xdr:colOff>380999</xdr:colOff>
      <xdr:row>25</xdr:row>
      <xdr:rowOff>19050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5086347" y="3038474"/>
          <a:ext cx="2514602" cy="2305051"/>
        </a:xfrm>
        <a:prstGeom prst="rect">
          <a:avLst/>
        </a:prstGeom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115759</xdr:colOff>
      <xdr:row>13</xdr:row>
      <xdr:rowOff>47624</xdr:rowOff>
    </xdr:from>
    <xdr:to>
      <xdr:col>7</xdr:col>
      <xdr:colOff>324695</xdr:colOff>
      <xdr:row>14</xdr:row>
      <xdr:rowOff>133349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5135434" y="3086099"/>
          <a:ext cx="2409211" cy="276225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REFERENTS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161925</xdr:colOff>
          <xdr:row>15</xdr:row>
          <xdr:rowOff>66675</xdr:rowOff>
        </xdr:from>
        <xdr:to>
          <xdr:col>7</xdr:col>
          <xdr:colOff>285750</xdr:colOff>
          <xdr:row>16</xdr:row>
          <xdr:rowOff>161925</xdr:rowOff>
        </xdr:to>
        <xdr:sp macro="" textlink="">
          <xdr:nvSpPr>
            <xdr:cNvPr id="1117" name="Referent1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161925</xdr:colOff>
          <xdr:row>17</xdr:row>
          <xdr:rowOff>47625</xdr:rowOff>
        </xdr:from>
        <xdr:to>
          <xdr:col>7</xdr:col>
          <xdr:colOff>285750</xdr:colOff>
          <xdr:row>18</xdr:row>
          <xdr:rowOff>142875</xdr:rowOff>
        </xdr:to>
        <xdr:sp macro="" textlink="">
          <xdr:nvSpPr>
            <xdr:cNvPr id="1118" name="Referent2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161925</xdr:colOff>
          <xdr:row>19</xdr:row>
          <xdr:rowOff>47625</xdr:rowOff>
        </xdr:from>
        <xdr:to>
          <xdr:col>7</xdr:col>
          <xdr:colOff>285750</xdr:colOff>
          <xdr:row>20</xdr:row>
          <xdr:rowOff>142875</xdr:rowOff>
        </xdr:to>
        <xdr:sp macro="" textlink="">
          <xdr:nvSpPr>
            <xdr:cNvPr id="1119" name="Referent3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161925</xdr:colOff>
          <xdr:row>21</xdr:row>
          <xdr:rowOff>28575</xdr:rowOff>
        </xdr:from>
        <xdr:to>
          <xdr:col>7</xdr:col>
          <xdr:colOff>285750</xdr:colOff>
          <xdr:row>22</xdr:row>
          <xdr:rowOff>123825</xdr:rowOff>
        </xdr:to>
        <xdr:sp macro="" textlink="">
          <xdr:nvSpPr>
            <xdr:cNvPr id="1120" name="Referent4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161925</xdr:colOff>
          <xdr:row>23</xdr:row>
          <xdr:rowOff>19050</xdr:rowOff>
        </xdr:from>
        <xdr:to>
          <xdr:col>7</xdr:col>
          <xdr:colOff>285750</xdr:colOff>
          <xdr:row>24</xdr:row>
          <xdr:rowOff>114300</xdr:rowOff>
        </xdr:to>
        <xdr:sp macro="" textlink="">
          <xdr:nvSpPr>
            <xdr:cNvPr id="1121" name="Referent5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absolute">
    <xdr:from>
      <xdr:col>4</xdr:col>
      <xdr:colOff>66672</xdr:colOff>
      <xdr:row>25</xdr:row>
      <xdr:rowOff>95249</xdr:rowOff>
    </xdr:from>
    <xdr:to>
      <xdr:col>7</xdr:col>
      <xdr:colOff>380999</xdr:colOff>
      <xdr:row>37</xdr:row>
      <xdr:rowOff>19050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5086347" y="5419724"/>
          <a:ext cx="2514602" cy="2305051"/>
          <a:chOff x="5086347" y="5419724"/>
          <a:chExt cx="2514602" cy="2305051"/>
        </a:xfrm>
      </xdr:grpSpPr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/>
        </xdr:nvSpPr>
        <xdr:spPr>
          <a:xfrm>
            <a:off x="5086347" y="5419724"/>
            <a:ext cx="2514602" cy="2305051"/>
          </a:xfrm>
          <a:prstGeom prst="rect">
            <a:avLst/>
          </a:prstGeom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5" name="Rectangle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/>
        </xdr:nvSpPr>
        <xdr:spPr>
          <a:xfrm>
            <a:off x="5133972" y="5486399"/>
            <a:ext cx="2409211" cy="276225"/>
          </a:xfrm>
          <a:prstGeom prst="rect">
            <a:avLst/>
          </a:prstGeom>
          <a:ln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COMPTEUR</a:t>
            </a:r>
            <a:r>
              <a:rPr lang="fr-FR" sz="20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TEMPS</a:t>
            </a:r>
            <a:endPara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7" name="TextBox1" hidden="1">
                <a:extLst>
                  <a:ext uri="{63B3BB69-23CF-44E3-9099-C40C66FF867C}">
                    <a14:compatExt spid="_x0000_s1127"/>
                  </a:ext>
                  <a:ext uri="{FF2B5EF4-FFF2-40B4-BE49-F238E27FC236}">
                    <a16:creationId xmlns:a16="http://schemas.microsoft.com/office/drawing/2014/main" id="{00000000-0008-0000-0000-000067040000}"/>
                  </a:ext>
                </a:extLst>
              </xdr:cNvPr>
              <xdr:cNvSpPr/>
            </xdr:nvSpPr>
            <xdr:spPr bwMode="auto">
              <a:xfrm>
                <a:off x="6543675" y="5905500"/>
                <a:ext cx="94297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8" name="TextBox2" hidden="1">
                <a:extLst>
                  <a:ext uri="{63B3BB69-23CF-44E3-9099-C40C66FF867C}">
                    <a14:compatExt spid="_x0000_s1128"/>
                  </a:ext>
                  <a:ext uri="{FF2B5EF4-FFF2-40B4-BE49-F238E27FC236}">
                    <a16:creationId xmlns:a16="http://schemas.microsoft.com/office/drawing/2014/main" id="{00000000-0008-0000-0000-000068040000}"/>
                  </a:ext>
                </a:extLst>
              </xdr:cNvPr>
              <xdr:cNvSpPr/>
            </xdr:nvSpPr>
            <xdr:spPr bwMode="auto">
              <a:xfrm>
                <a:off x="5372100" y="5905500"/>
                <a:ext cx="82867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0" name="TextBox3" hidden="1">
                <a:extLst>
                  <a:ext uri="{63B3BB69-23CF-44E3-9099-C40C66FF867C}">
                    <a14:compatExt spid="_x0000_s1130"/>
                  </a:ext>
                  <a:ext uri="{FF2B5EF4-FFF2-40B4-BE49-F238E27FC236}">
                    <a16:creationId xmlns:a16="http://schemas.microsoft.com/office/drawing/2014/main" id="{00000000-0008-0000-0000-00006A040000}"/>
                  </a:ext>
                </a:extLst>
              </xdr:cNvPr>
              <xdr:cNvSpPr/>
            </xdr:nvSpPr>
            <xdr:spPr bwMode="auto">
              <a:xfrm>
                <a:off x="5372100" y="6286500"/>
                <a:ext cx="82867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1" name="TextBox4" hidden="1">
                <a:extLst>
                  <a:ext uri="{63B3BB69-23CF-44E3-9099-C40C66FF867C}">
                    <a14:compatExt spid="_x0000_s1131"/>
                  </a:ext>
                  <a:ext uri="{FF2B5EF4-FFF2-40B4-BE49-F238E27FC236}">
                    <a16:creationId xmlns:a16="http://schemas.microsoft.com/office/drawing/2014/main" id="{00000000-0008-0000-0000-00006B040000}"/>
                  </a:ext>
                </a:extLst>
              </xdr:cNvPr>
              <xdr:cNvSpPr/>
            </xdr:nvSpPr>
            <xdr:spPr bwMode="auto">
              <a:xfrm>
                <a:off x="6543675" y="6286500"/>
                <a:ext cx="94297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2" name="TextBox5" hidden="1">
                <a:extLst>
                  <a:ext uri="{63B3BB69-23CF-44E3-9099-C40C66FF867C}">
                    <a14:compatExt spid="_x0000_s1132"/>
                  </a:ext>
                  <a:ext uri="{FF2B5EF4-FFF2-40B4-BE49-F238E27FC236}">
                    <a16:creationId xmlns:a16="http://schemas.microsoft.com/office/drawing/2014/main" id="{00000000-0008-0000-0000-00006C040000}"/>
                  </a:ext>
                </a:extLst>
              </xdr:cNvPr>
              <xdr:cNvSpPr/>
            </xdr:nvSpPr>
            <xdr:spPr bwMode="auto">
              <a:xfrm>
                <a:off x="5372100" y="6667500"/>
                <a:ext cx="8191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3" name="TextBox6" hidden="1">
                <a:extLst>
                  <a:ext uri="{63B3BB69-23CF-44E3-9099-C40C66FF867C}">
                    <a14:compatExt spid="_x0000_s1133"/>
                  </a:ext>
                  <a:ext uri="{FF2B5EF4-FFF2-40B4-BE49-F238E27FC236}">
                    <a16:creationId xmlns:a16="http://schemas.microsoft.com/office/drawing/2014/main" id="{00000000-0008-0000-0000-00006D040000}"/>
                  </a:ext>
                </a:extLst>
              </xdr:cNvPr>
              <xdr:cNvSpPr/>
            </xdr:nvSpPr>
            <xdr:spPr bwMode="auto">
              <a:xfrm>
                <a:off x="6543675" y="6657975"/>
                <a:ext cx="94297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4" name="TextBox7" hidden="1">
                <a:extLst>
                  <a:ext uri="{63B3BB69-23CF-44E3-9099-C40C66FF867C}">
                    <a14:compatExt spid="_x0000_s1134"/>
                  </a:ext>
                  <a:ext uri="{FF2B5EF4-FFF2-40B4-BE49-F238E27FC236}">
                    <a16:creationId xmlns:a16="http://schemas.microsoft.com/office/drawing/2014/main" id="{00000000-0008-0000-0000-00006E040000}"/>
                  </a:ext>
                </a:extLst>
              </xdr:cNvPr>
              <xdr:cNvSpPr/>
            </xdr:nvSpPr>
            <xdr:spPr bwMode="auto">
              <a:xfrm>
                <a:off x="5372100" y="7029450"/>
                <a:ext cx="8191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5" name="TextBox13" hidden="1">
                <a:extLst>
                  <a:ext uri="{63B3BB69-23CF-44E3-9099-C40C66FF867C}">
                    <a14:compatExt spid="_x0000_s1135"/>
                  </a:ext>
                  <a:ext uri="{FF2B5EF4-FFF2-40B4-BE49-F238E27FC236}">
                    <a16:creationId xmlns:a16="http://schemas.microsoft.com/office/drawing/2014/main" id="{00000000-0008-0000-0000-00006F040000}"/>
                  </a:ext>
                </a:extLst>
              </xdr:cNvPr>
              <xdr:cNvSpPr/>
            </xdr:nvSpPr>
            <xdr:spPr bwMode="auto">
              <a:xfrm>
                <a:off x="6543675" y="7019925"/>
                <a:ext cx="94297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12E565-6EEF-4917-963A-69DE964B1D58}" name="Tableau1" displayName="Tableau1" ref="O1:Q6" totalsRowShown="0" headerRowDxfId="8" dataDxfId="7">
  <autoFilter ref="O1:Q6" xr:uid="{5D1340FC-EFB8-4524-9A8A-BC3B0E7F2C03}"/>
  <tableColumns count="3">
    <tableColumn id="1" xr3:uid="{8CC26858-621D-4216-8053-28AA4576CFED}" name="LIBELLE" dataDxfId="6"/>
    <tableColumn id="2" xr3:uid="{F8FC99FF-91B0-4D9B-A716-9570E186EB1D}" name="PLAGE" dataDxfId="5"/>
    <tableColumn id="3" xr3:uid="{345F840C-6C9B-449E-8ADB-E007A84250A2}" name="TEMPS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39784F-5DA0-4661-9991-F3C0F7DFE6C2}" name="Tableau2" displayName="Tableau2" ref="V1:W6" totalsRowShown="0" headerRowDxfId="3" dataDxfId="2">
  <autoFilter ref="V1:W6" xr:uid="{4E929678-F04B-4B4D-A782-9EA8CD05D715}"/>
  <tableColumns count="2">
    <tableColumn id="2" xr3:uid="{68333403-8BA5-49D8-A409-48BCB59BB71C}" name="nb" dataDxfId="1"/>
    <tableColumn id="3" xr3:uid="{189E536C-4B04-4E33-A3DA-78B6B1EA8EE4}" name="REFERENT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87" Type="http://schemas.openxmlformats.org/officeDocument/2006/relationships/image" Target="../media/image42.emf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90" Type="http://schemas.openxmlformats.org/officeDocument/2006/relationships/control" Target="../activeX/activeX44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9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B0A5B-0C3B-4073-AFEB-FEE6884B6B15}">
  <sheetPr codeName="Feuil3">
    <pageSetUpPr fitToPage="1"/>
  </sheetPr>
  <dimension ref="A1:W137"/>
  <sheetViews>
    <sheetView showGridLines="0" tabSelected="1" topLeftCell="B1" zoomScaleNormal="100" workbookViewId="0">
      <selection activeCell="O19" sqref="O19"/>
    </sheetView>
  </sheetViews>
  <sheetFormatPr baseColWidth="10" defaultRowHeight="15" x14ac:dyDescent="0.25"/>
  <cols>
    <col min="1" max="1" width="15.7109375" style="1" customWidth="1"/>
    <col min="2" max="2" width="13.28515625" customWidth="1"/>
    <col min="3" max="3" width="14.85546875" customWidth="1"/>
    <col min="4" max="4" width="31.42578125" customWidth="1"/>
    <col min="5" max="5" width="4" customWidth="1"/>
    <col min="6" max="6" width="12.42578125" customWidth="1"/>
    <col min="7" max="7" width="16.5703125" customWidth="1"/>
    <col min="8" max="8" width="13.85546875" customWidth="1"/>
    <col min="10" max="10" width="12.85546875" customWidth="1"/>
    <col min="12" max="12" width="2.28515625" customWidth="1"/>
    <col min="13" max="13" width="4" customWidth="1"/>
    <col min="14" max="14" width="2.5703125" customWidth="1"/>
    <col min="15" max="15" width="12.140625" style="23" customWidth="1"/>
    <col min="16" max="16" width="12.5703125" style="23" customWidth="1"/>
    <col min="17" max="17" width="13.28515625" style="23" customWidth="1"/>
    <col min="18" max="19" width="11.42578125" style="23" customWidth="1"/>
    <col min="20" max="20" width="9" style="23" customWidth="1"/>
    <col min="21" max="21" width="5.85546875" style="23" customWidth="1"/>
    <col min="22" max="22" width="7.5703125" style="23" customWidth="1"/>
    <col min="23" max="23" width="11.42578125" style="23" customWidth="1"/>
  </cols>
  <sheetData>
    <row r="1" spans="1:23" ht="32.25" customHeight="1" x14ac:dyDescent="0.25">
      <c r="O1" s="22" t="s">
        <v>6</v>
      </c>
      <c r="P1" s="22" t="s">
        <v>7</v>
      </c>
      <c r="Q1" s="23" t="s">
        <v>8</v>
      </c>
      <c r="S1" s="23" t="s">
        <v>15</v>
      </c>
      <c r="T1" s="23" t="s">
        <v>11</v>
      </c>
      <c r="V1" s="23" t="s">
        <v>33</v>
      </c>
      <c r="W1" s="23" t="s">
        <v>18</v>
      </c>
    </row>
    <row r="2" spans="1:23" x14ac:dyDescent="0.25">
      <c r="I2" s="2"/>
      <c r="J2" s="3"/>
      <c r="O2" s="24" t="s">
        <v>16</v>
      </c>
      <c r="P2" s="22" t="s">
        <v>5</v>
      </c>
      <c r="Q2" s="25">
        <v>12.5</v>
      </c>
      <c r="S2" s="23" t="s">
        <v>12</v>
      </c>
      <c r="T2" s="23">
        <v>10</v>
      </c>
      <c r="V2" s="23" t="s">
        <v>36</v>
      </c>
      <c r="W2" s="23" t="s">
        <v>27</v>
      </c>
    </row>
    <row r="3" spans="1:23" ht="30" customHeight="1" thickBot="1" x14ac:dyDescent="0.3">
      <c r="H3" s="2"/>
      <c r="I3" s="2"/>
      <c r="J3" s="2"/>
      <c r="O3" s="26" t="s">
        <v>13</v>
      </c>
      <c r="P3" s="22" t="s">
        <v>34</v>
      </c>
      <c r="Q3" s="25">
        <v>12</v>
      </c>
      <c r="S3" s="23" t="s">
        <v>10</v>
      </c>
      <c r="T3" s="23">
        <v>5</v>
      </c>
      <c r="V3" s="23" t="s">
        <v>37</v>
      </c>
      <c r="W3" s="23" t="s">
        <v>28</v>
      </c>
    </row>
    <row r="4" spans="1:23" ht="21.75" thickBot="1" x14ac:dyDescent="0.4">
      <c r="A4" s="41" t="str">
        <f>UPPER(TEXT(P10,"mmmm"))</f>
        <v>MARS</v>
      </c>
      <c r="B4" s="42"/>
      <c r="C4" s="42"/>
      <c r="D4" s="43"/>
      <c r="H4" s="4"/>
      <c r="I4" s="2"/>
      <c r="J4" s="2"/>
      <c r="M4" s="20"/>
      <c r="O4" s="27" t="s">
        <v>14</v>
      </c>
      <c r="P4" s="22" t="s">
        <v>26</v>
      </c>
      <c r="Q4" s="25">
        <v>7.5</v>
      </c>
      <c r="T4" s="23">
        <v>1</v>
      </c>
      <c r="V4" s="23" t="s">
        <v>38</v>
      </c>
      <c r="W4" s="23" t="s">
        <v>29</v>
      </c>
    </row>
    <row r="5" spans="1:23" ht="15.75" thickBot="1" x14ac:dyDescent="0.3">
      <c r="A5" s="13" t="s">
        <v>17</v>
      </c>
      <c r="B5" s="11" t="s">
        <v>0</v>
      </c>
      <c r="C5" s="11" t="s">
        <v>9</v>
      </c>
      <c r="D5" s="12" t="str">
        <f>IF(P9="ESI","REFERENT IDE","REFERENT AS")</f>
        <v>REFERENT IDE</v>
      </c>
      <c r="H5" s="4"/>
      <c r="I5" s="2"/>
      <c r="J5" s="2"/>
      <c r="O5" s="28" t="s">
        <v>22</v>
      </c>
      <c r="P5" s="22" t="s">
        <v>25</v>
      </c>
      <c r="Q5" s="25">
        <v>7.5</v>
      </c>
      <c r="S5" s="23" t="s">
        <v>19</v>
      </c>
      <c r="T5" s="23">
        <v>2</v>
      </c>
      <c r="V5" s="23" t="s">
        <v>39</v>
      </c>
      <c r="W5" s="23" t="s">
        <v>30</v>
      </c>
    </row>
    <row r="6" spans="1:23" x14ac:dyDescent="0.25">
      <c r="A6" s="14" t="str">
        <f>P10</f>
        <v>01/03/2021</v>
      </c>
      <c r="B6" s="37" t="s">
        <v>16</v>
      </c>
      <c r="C6" s="39">
        <f>IFERROR(VLOOKUP(B6,Tableau1[],3,FALSE),"")</f>
        <v>12.5</v>
      </c>
      <c r="D6" s="38"/>
      <c r="O6" s="29" t="s">
        <v>23</v>
      </c>
      <c r="P6" s="22" t="s">
        <v>24</v>
      </c>
      <c r="Q6" s="25">
        <v>7.5</v>
      </c>
      <c r="S6" s="23" t="s">
        <v>20</v>
      </c>
      <c r="T6" s="23">
        <v>3</v>
      </c>
      <c r="V6" s="23" t="s">
        <v>40</v>
      </c>
      <c r="W6" s="23" t="s">
        <v>31</v>
      </c>
    </row>
    <row r="7" spans="1:23" ht="15.75" thickBot="1" x14ac:dyDescent="0.3">
      <c r="A7" s="15">
        <f>IFERROR(IF(MONTH(A6+1)&lt;&gt;MONTH($A6),"",A6+1),"")</f>
        <v>44257</v>
      </c>
      <c r="B7" s="37"/>
      <c r="C7" s="39" t="str">
        <f>IFERROR(VLOOKUP(B7,Tableau1[],3,FALSE),"")</f>
        <v/>
      </c>
      <c r="D7" s="38"/>
      <c r="S7" s="23" t="s">
        <v>21</v>
      </c>
      <c r="T7" s="23">
        <v>4</v>
      </c>
    </row>
    <row r="8" spans="1:23" ht="15.75" thickBot="1" x14ac:dyDescent="0.3">
      <c r="A8" s="15">
        <f t="shared" ref="A8:A35" si="0">IFERROR(IF(MONTH(A7+1)&lt;&gt;MONTH($A7),"",A7+1),"")</f>
        <v>44258</v>
      </c>
      <c r="B8" s="37" t="s">
        <v>16</v>
      </c>
      <c r="C8" s="39">
        <f>IFERROR(VLOOKUP(B8,Tableau1[],3,FALSE),"")</f>
        <v>12.5</v>
      </c>
      <c r="D8" s="38"/>
      <c r="O8" s="30" t="s">
        <v>3</v>
      </c>
      <c r="P8" s="31" t="s">
        <v>41</v>
      </c>
      <c r="T8" s="23">
        <v>6</v>
      </c>
    </row>
    <row r="9" spans="1:23" ht="15.75" thickBot="1" x14ac:dyDescent="0.3">
      <c r="A9" s="15">
        <f t="shared" si="0"/>
        <v>44259</v>
      </c>
      <c r="B9" s="37"/>
      <c r="C9" s="39" t="str">
        <f>IFERROR(VLOOKUP(B9,Tableau1[],3,FALSE),"")</f>
        <v/>
      </c>
      <c r="D9" s="38"/>
      <c r="O9" s="32" t="s">
        <v>4</v>
      </c>
      <c r="P9" s="33" t="s">
        <v>12</v>
      </c>
      <c r="T9" s="23">
        <v>7</v>
      </c>
    </row>
    <row r="10" spans="1:23" ht="15.75" thickBot="1" x14ac:dyDescent="0.3">
      <c r="A10" s="15">
        <f t="shared" si="0"/>
        <v>44260</v>
      </c>
      <c r="B10" s="37"/>
      <c r="C10" s="39" t="str">
        <f>IFERROR(VLOOKUP(B10,Tableau1[],3,FALSE),"")</f>
        <v/>
      </c>
      <c r="D10" s="38"/>
      <c r="O10" s="32" t="s">
        <v>2</v>
      </c>
      <c r="P10" s="34" t="s">
        <v>32</v>
      </c>
      <c r="Q10" s="21">
        <f>IF(P10&lt;&gt;"",P10+P11*7,"")</f>
        <v>44291</v>
      </c>
      <c r="T10" s="23">
        <v>8</v>
      </c>
    </row>
    <row r="11" spans="1:23" ht="15.75" thickBot="1" x14ac:dyDescent="0.3">
      <c r="A11" s="15">
        <f t="shared" si="0"/>
        <v>44261</v>
      </c>
      <c r="B11" s="37"/>
      <c r="C11" s="39" t="str">
        <f>IFERROR(VLOOKUP(B11,Tableau1[],3,FALSE),"")</f>
        <v/>
      </c>
      <c r="D11" s="38"/>
      <c r="O11" s="32" t="s">
        <v>1</v>
      </c>
      <c r="P11" s="35">
        <v>5</v>
      </c>
      <c r="T11" s="23">
        <v>9</v>
      </c>
    </row>
    <row r="12" spans="1:23" ht="15.75" x14ac:dyDescent="0.25">
      <c r="A12" s="15">
        <f t="shared" si="0"/>
        <v>44262</v>
      </c>
      <c r="B12" s="37" t="s">
        <v>13</v>
      </c>
      <c r="C12" s="39">
        <f>IFERROR(VLOOKUP(B12,Tableau1[],3,FALSE),"")</f>
        <v>12</v>
      </c>
      <c r="D12" s="38"/>
      <c r="F12" s="7"/>
      <c r="G12" s="7"/>
      <c r="H12" s="7"/>
      <c r="O12" s="36"/>
    </row>
    <row r="13" spans="1:23" x14ac:dyDescent="0.25">
      <c r="A13" s="15">
        <f t="shared" si="0"/>
        <v>44263</v>
      </c>
      <c r="B13" s="37"/>
      <c r="C13" s="39" t="str">
        <f>IFERROR(VLOOKUP(B13,Tableau1[],3,FALSE),"")</f>
        <v/>
      </c>
      <c r="D13" s="38"/>
      <c r="F13" s="1"/>
      <c r="G13" s="1"/>
      <c r="O13" s="40" t="str">
        <f>A4</f>
        <v>MARS</v>
      </c>
      <c r="P13" s="40">
        <f>SUM(C6:C36)</f>
        <v>74</v>
      </c>
    </row>
    <row r="14" spans="1:23" x14ac:dyDescent="0.25">
      <c r="A14" s="15">
        <f t="shared" si="0"/>
        <v>44264</v>
      </c>
      <c r="B14" s="37"/>
      <c r="C14" s="39" t="str">
        <f>IFERROR(VLOOKUP(B14,Tableau1[],3,FALSE),"")</f>
        <v/>
      </c>
      <c r="D14" s="38"/>
      <c r="F14" s="1"/>
      <c r="G14" s="1"/>
      <c r="H14" s="6"/>
      <c r="O14" s="40" t="str">
        <f>A37</f>
        <v>AVRIL</v>
      </c>
      <c r="P14" s="40">
        <f>SUM(C39:C69)</f>
        <v>24.5</v>
      </c>
    </row>
    <row r="15" spans="1:23" x14ac:dyDescent="0.25">
      <c r="A15" s="15">
        <f t="shared" si="0"/>
        <v>44265</v>
      </c>
      <c r="B15" s="37"/>
      <c r="C15" s="39" t="str">
        <f>IFERROR(VLOOKUP(B15,Tableau1[],3,FALSE),"")</f>
        <v/>
      </c>
      <c r="D15" s="38"/>
      <c r="F15" s="1"/>
      <c r="G15" s="1"/>
      <c r="H15" s="6"/>
      <c r="O15" s="40" t="str">
        <f>A70</f>
        <v>MAI</v>
      </c>
      <c r="P15" s="40">
        <f>SUM(C72:C102)</f>
        <v>0</v>
      </c>
    </row>
    <row r="16" spans="1:23" x14ac:dyDescent="0.25">
      <c r="A16" s="15">
        <f t="shared" si="0"/>
        <v>44266</v>
      </c>
      <c r="B16" s="37" t="s">
        <v>13</v>
      </c>
      <c r="C16" s="39">
        <f>IFERROR(VLOOKUP(B16,Tableau1[],3,FALSE),"")</f>
        <v>12</v>
      </c>
      <c r="D16" s="38"/>
      <c r="F16" s="1"/>
      <c r="G16" s="1"/>
      <c r="H16" s="6"/>
      <c r="O16" s="40" t="str">
        <f>A103</f>
        <v>JUIN</v>
      </c>
      <c r="P16" s="40">
        <f>SUM(C105:C135)</f>
        <v>0</v>
      </c>
    </row>
    <row r="17" spans="1:16" x14ac:dyDescent="0.25">
      <c r="A17" s="15">
        <f t="shared" si="0"/>
        <v>44267</v>
      </c>
      <c r="B17" s="37"/>
      <c r="C17" s="39" t="str">
        <f>IFERROR(VLOOKUP(B17,Tableau1[],3,FALSE),"")</f>
        <v/>
      </c>
      <c r="D17" s="38"/>
      <c r="F17" s="1"/>
      <c r="G17" s="1"/>
      <c r="H17" s="6"/>
      <c r="O17" s="23" t="s">
        <v>35</v>
      </c>
      <c r="P17" s="40">
        <f>SUM(P13:P16)</f>
        <v>98.5</v>
      </c>
    </row>
    <row r="18" spans="1:16" x14ac:dyDescent="0.25">
      <c r="A18" s="15">
        <f t="shared" si="0"/>
        <v>44268</v>
      </c>
      <c r="B18" s="37"/>
      <c r="C18" s="39" t="str">
        <f>IFERROR(VLOOKUP(B18,Tableau1[],3,FALSE),"")</f>
        <v/>
      </c>
      <c r="D18" s="38"/>
      <c r="F18" s="1"/>
      <c r="G18" s="1"/>
      <c r="H18" s="6"/>
    </row>
    <row r="19" spans="1:16" x14ac:dyDescent="0.25">
      <c r="A19" s="15">
        <f t="shared" si="0"/>
        <v>44269</v>
      </c>
      <c r="B19" s="37" t="s">
        <v>16</v>
      </c>
      <c r="C19" s="39">
        <f>IFERROR(VLOOKUP(B19,Tableau1[],3,FALSE),"")</f>
        <v>12.5</v>
      </c>
      <c r="D19" s="38"/>
    </row>
    <row r="20" spans="1:16" x14ac:dyDescent="0.25">
      <c r="A20" s="8">
        <f t="shared" si="0"/>
        <v>44270</v>
      </c>
      <c r="B20" s="37"/>
      <c r="C20" s="39" t="str">
        <f>IFERROR(VLOOKUP(B20,Tableau1[],3,FALSE),"")</f>
        <v/>
      </c>
      <c r="D20" s="38"/>
    </row>
    <row r="21" spans="1:16" x14ac:dyDescent="0.25">
      <c r="A21" s="8">
        <f t="shared" si="0"/>
        <v>44271</v>
      </c>
      <c r="B21" s="37"/>
      <c r="C21" s="39" t="str">
        <f>IFERROR(VLOOKUP(B21,Tableau1[],3,FALSE),"")</f>
        <v/>
      </c>
      <c r="D21" s="38"/>
    </row>
    <row r="22" spans="1:16" x14ac:dyDescent="0.25">
      <c r="A22" s="8">
        <f t="shared" si="0"/>
        <v>44272</v>
      </c>
      <c r="B22" s="37" t="s">
        <v>16</v>
      </c>
      <c r="C22" s="39">
        <f>IFERROR(VLOOKUP(B22,Tableau1[],3,FALSE),"")</f>
        <v>12.5</v>
      </c>
      <c r="D22" s="38"/>
    </row>
    <row r="23" spans="1:16" x14ac:dyDescent="0.25">
      <c r="A23" s="8">
        <f t="shared" si="0"/>
        <v>44273</v>
      </c>
      <c r="B23" s="37"/>
      <c r="C23" s="39" t="str">
        <f>IFERROR(VLOOKUP(B23,Tableau1[],3,FALSE),"")</f>
        <v/>
      </c>
      <c r="D23" s="38"/>
      <c r="H23" s="5"/>
    </row>
    <row r="24" spans="1:16" x14ac:dyDescent="0.25">
      <c r="A24" s="8">
        <f t="shared" si="0"/>
        <v>44274</v>
      </c>
      <c r="B24" s="37"/>
      <c r="C24" s="39" t="str">
        <f>IFERROR(VLOOKUP(B24,Tableau1[],3,FALSE),"")</f>
        <v/>
      </c>
      <c r="D24" s="38"/>
      <c r="H24" s="5"/>
    </row>
    <row r="25" spans="1:16" x14ac:dyDescent="0.25">
      <c r="A25" s="8">
        <f t="shared" si="0"/>
        <v>44275</v>
      </c>
      <c r="B25" s="37"/>
      <c r="C25" s="39" t="str">
        <f>IFERROR(VLOOKUP(B25,Tableau1[],3,FALSE),"")</f>
        <v/>
      </c>
      <c r="D25" s="38"/>
      <c r="H25" s="5"/>
    </row>
    <row r="26" spans="1:16" x14ac:dyDescent="0.25">
      <c r="A26" s="8">
        <f t="shared" si="0"/>
        <v>44276</v>
      </c>
      <c r="B26" s="37"/>
      <c r="C26" s="39" t="str">
        <f>IFERROR(VLOOKUP(B26,Tableau1[],3,FALSE),"")</f>
        <v/>
      </c>
      <c r="D26" s="38"/>
      <c r="H26" s="5"/>
    </row>
    <row r="27" spans="1:16" x14ac:dyDescent="0.25">
      <c r="A27" s="8">
        <f t="shared" si="0"/>
        <v>44277</v>
      </c>
      <c r="B27" s="37"/>
      <c r="C27" s="39" t="str">
        <f>IFERROR(VLOOKUP(B27,Tableau1[],3,FALSE),"")</f>
        <v/>
      </c>
      <c r="D27" s="38"/>
      <c r="H27" s="5"/>
    </row>
    <row r="28" spans="1:16" x14ac:dyDescent="0.25">
      <c r="A28" s="8">
        <f t="shared" si="0"/>
        <v>44278</v>
      </c>
      <c r="B28" s="37"/>
      <c r="C28" s="39" t="str">
        <f>IFERROR(VLOOKUP(B28,Tableau1[],3,FALSE),"")</f>
        <v/>
      </c>
      <c r="D28" s="38"/>
      <c r="H28" s="5"/>
    </row>
    <row r="29" spans="1:16" x14ac:dyDescent="0.25">
      <c r="A29" s="8">
        <f t="shared" si="0"/>
        <v>44279</v>
      </c>
      <c r="B29" s="37"/>
      <c r="C29" s="39" t="str">
        <f>IFERROR(VLOOKUP(B29,Tableau1[],3,FALSE),"")</f>
        <v/>
      </c>
      <c r="D29" s="38"/>
      <c r="H29" s="5"/>
    </row>
    <row r="30" spans="1:16" x14ac:dyDescent="0.25">
      <c r="A30" s="8">
        <f t="shared" si="0"/>
        <v>44280</v>
      </c>
      <c r="B30" s="37"/>
      <c r="C30" s="39" t="str">
        <f>IFERROR(VLOOKUP(B30,Tableau1[],3,FALSE),"")</f>
        <v/>
      </c>
      <c r="D30" s="38"/>
      <c r="H30" s="5"/>
    </row>
    <row r="31" spans="1:16" x14ac:dyDescent="0.25">
      <c r="A31" s="8">
        <f t="shared" si="0"/>
        <v>44281</v>
      </c>
      <c r="B31" s="37"/>
      <c r="C31" s="39" t="str">
        <f>IFERROR(VLOOKUP(B31,Tableau1[],3,FALSE),"")</f>
        <v/>
      </c>
      <c r="D31" s="38"/>
      <c r="H31" s="5"/>
    </row>
    <row r="32" spans="1:16" x14ac:dyDescent="0.25">
      <c r="A32" s="8">
        <f t="shared" si="0"/>
        <v>44282</v>
      </c>
      <c r="B32" s="37"/>
      <c r="C32" s="39" t="str">
        <f>IFERROR(VLOOKUP(B32,Tableau1[],3,FALSE),"")</f>
        <v/>
      </c>
      <c r="D32" s="38"/>
      <c r="H32" s="5"/>
    </row>
    <row r="33" spans="1:8" x14ac:dyDescent="0.25">
      <c r="A33" s="8">
        <f t="shared" si="0"/>
        <v>44283</v>
      </c>
      <c r="B33" s="37"/>
      <c r="C33" s="39" t="str">
        <f>IFERROR(VLOOKUP(B33,Tableau1[],3,FALSE),"")</f>
        <v/>
      </c>
      <c r="D33" s="38"/>
      <c r="H33" s="5"/>
    </row>
    <row r="34" spans="1:8" x14ac:dyDescent="0.25">
      <c r="A34" s="8">
        <f t="shared" si="0"/>
        <v>44284</v>
      </c>
      <c r="B34" s="37"/>
      <c r="C34" s="39" t="str">
        <f>IFERROR(VLOOKUP(B34,Tableau1[],3,FALSE),"")</f>
        <v/>
      </c>
      <c r="D34" s="38"/>
      <c r="H34" s="5"/>
    </row>
    <row r="35" spans="1:8" x14ac:dyDescent="0.25">
      <c r="A35" s="8">
        <f t="shared" si="0"/>
        <v>44285</v>
      </c>
      <c r="B35" s="37"/>
      <c r="C35" s="39" t="str">
        <f>IFERROR(VLOOKUP(B35,Tableau1[],3,FALSE),"")</f>
        <v/>
      </c>
      <c r="D35" s="38"/>
      <c r="F35" s="1"/>
      <c r="H35" s="5"/>
    </row>
    <row r="36" spans="1:8" ht="15.75" thickBot="1" x14ac:dyDescent="0.3">
      <c r="A36" s="9">
        <f>IFERROR(IF(MONTH(A35+1)&lt;&gt;MONTH($A35),"",A35+1),"")</f>
        <v>44286</v>
      </c>
      <c r="B36" s="37"/>
      <c r="C36" s="39" t="str">
        <f>IFERROR(VLOOKUP(B36,Tableau1[],3,FALSE),"")</f>
        <v/>
      </c>
      <c r="D36" s="38"/>
    </row>
    <row r="37" spans="1:8" ht="21.75" thickBot="1" x14ac:dyDescent="0.4">
      <c r="A37" s="44" t="str">
        <f>UPPER(TEXT(DATE(YEAR(A6),MONTH(A6)+1,1),"mmmm"))</f>
        <v>AVRIL</v>
      </c>
      <c r="B37" s="45"/>
      <c r="C37" s="45"/>
      <c r="D37" s="46"/>
    </row>
    <row r="38" spans="1:8" ht="15.75" thickBot="1" x14ac:dyDescent="0.3">
      <c r="A38" s="13" t="s">
        <v>17</v>
      </c>
      <c r="B38" s="11" t="s">
        <v>0</v>
      </c>
      <c r="C38" s="11" t="s">
        <v>9</v>
      </c>
      <c r="D38" s="12" t="str">
        <f>IF(P9="ESI", "REFERENT IDE", "REFERENT AS")</f>
        <v>REFERENT IDE</v>
      </c>
    </row>
    <row r="39" spans="1:8" x14ac:dyDescent="0.25">
      <c r="A39" s="10">
        <f>DATE(YEAR(A6),MONTH(A6)+1,1)</f>
        <v>44287</v>
      </c>
      <c r="B39" s="37"/>
      <c r="C39" s="39" t="str">
        <f>IFERROR(VLOOKUP(B39,Tableau1[],3,FALSE),"")</f>
        <v/>
      </c>
      <c r="D39" s="38"/>
    </row>
    <row r="40" spans="1:8" x14ac:dyDescent="0.25">
      <c r="A40" s="8">
        <f>IFERROR(IF(MONTH(A39+1)&lt;&gt;MONTH($A39),"",A39+1),"")</f>
        <v>44288</v>
      </c>
      <c r="B40" s="37" t="s">
        <v>16</v>
      </c>
      <c r="C40" s="39">
        <f>IFERROR(VLOOKUP(B40,Tableau1[],3,FALSE),"")</f>
        <v>12.5</v>
      </c>
      <c r="D40" s="38"/>
    </row>
    <row r="41" spans="1:8" x14ac:dyDescent="0.25">
      <c r="A41" s="8">
        <f t="shared" ref="A41:A69" si="1">IFERROR(IF(MONTH(A40+1)&lt;&gt;MONTH($A40),"",A40+1),"")</f>
        <v>44289</v>
      </c>
      <c r="B41" s="37" t="s">
        <v>13</v>
      </c>
      <c r="C41" s="39">
        <f>IFERROR(VLOOKUP(B41,Tableau1[],3,FALSE),"")</f>
        <v>12</v>
      </c>
      <c r="D41" s="38"/>
    </row>
    <row r="42" spans="1:8" x14ac:dyDescent="0.25">
      <c r="A42" s="8">
        <f t="shared" si="1"/>
        <v>44290</v>
      </c>
      <c r="B42" s="37"/>
      <c r="C42" s="39" t="str">
        <f>IFERROR(VLOOKUP(B42,Tableau1[],3,FALSE),"")</f>
        <v/>
      </c>
      <c r="D42" s="38"/>
    </row>
    <row r="43" spans="1:8" ht="15.75" thickBot="1" x14ac:dyDescent="0.3">
      <c r="A43" s="8">
        <f t="shared" si="1"/>
        <v>44291</v>
      </c>
      <c r="B43" s="37"/>
      <c r="C43" s="39" t="str">
        <f>IFERROR(VLOOKUP(B43,Tableau1[],3,FALSE),"")</f>
        <v/>
      </c>
      <c r="D43" s="38"/>
    </row>
    <row r="44" spans="1:8" hidden="1" x14ac:dyDescent="0.25">
      <c r="A44" s="8">
        <f t="shared" si="1"/>
        <v>44292</v>
      </c>
      <c r="B44" s="37"/>
      <c r="C44" s="39" t="str">
        <f>IFERROR(VLOOKUP(B44,Tableau1[],3,FALSE),"")</f>
        <v/>
      </c>
      <c r="D44" s="38"/>
    </row>
    <row r="45" spans="1:8" hidden="1" x14ac:dyDescent="0.25">
      <c r="A45" s="8">
        <f t="shared" si="1"/>
        <v>44293</v>
      </c>
      <c r="B45" s="37"/>
      <c r="C45" s="39" t="str">
        <f>IFERROR(VLOOKUP(B45,Tableau1[],3,FALSE),"")</f>
        <v/>
      </c>
      <c r="D45" s="38"/>
    </row>
    <row r="46" spans="1:8" hidden="1" x14ac:dyDescent="0.25">
      <c r="A46" s="8">
        <f t="shared" si="1"/>
        <v>44294</v>
      </c>
      <c r="B46" s="37"/>
      <c r="C46" s="39" t="str">
        <f>IFERROR(VLOOKUP(B46,Tableau1[],3,FALSE),"")</f>
        <v/>
      </c>
      <c r="D46" s="38"/>
    </row>
    <row r="47" spans="1:8" hidden="1" x14ac:dyDescent="0.25">
      <c r="A47" s="8">
        <f t="shared" si="1"/>
        <v>44295</v>
      </c>
      <c r="B47" s="37"/>
      <c r="C47" s="39" t="str">
        <f>IFERROR(VLOOKUP(B47,Tableau1[],3,FALSE),"")</f>
        <v/>
      </c>
      <c r="D47" s="38"/>
    </row>
    <row r="48" spans="1:8" hidden="1" x14ac:dyDescent="0.25">
      <c r="A48" s="8">
        <f t="shared" si="1"/>
        <v>44296</v>
      </c>
      <c r="B48" s="37"/>
      <c r="C48" s="39" t="str">
        <f>IFERROR(VLOOKUP(B48,Tableau1[],3,FALSE),"")</f>
        <v/>
      </c>
      <c r="D48" s="38"/>
    </row>
    <row r="49" spans="1:4" hidden="1" x14ac:dyDescent="0.25">
      <c r="A49" s="8">
        <f t="shared" si="1"/>
        <v>44297</v>
      </c>
      <c r="B49" s="37"/>
      <c r="C49" s="39" t="str">
        <f>IFERROR(VLOOKUP(B49,Tableau1[],3,FALSE),"")</f>
        <v/>
      </c>
      <c r="D49" s="38"/>
    </row>
    <row r="50" spans="1:4" hidden="1" x14ac:dyDescent="0.25">
      <c r="A50" s="8">
        <f t="shared" si="1"/>
        <v>44298</v>
      </c>
      <c r="B50" s="37"/>
      <c r="C50" s="39" t="str">
        <f>IFERROR(VLOOKUP(B50,Tableau1[],3,FALSE),"")</f>
        <v/>
      </c>
      <c r="D50" s="38"/>
    </row>
    <row r="51" spans="1:4" hidden="1" x14ac:dyDescent="0.25">
      <c r="A51" s="8">
        <f t="shared" si="1"/>
        <v>44299</v>
      </c>
      <c r="B51" s="37"/>
      <c r="C51" s="39" t="str">
        <f>IFERROR(VLOOKUP(B51,Tableau1[],3,FALSE),"")</f>
        <v/>
      </c>
      <c r="D51" s="38"/>
    </row>
    <row r="52" spans="1:4" hidden="1" x14ac:dyDescent="0.25">
      <c r="A52" s="8">
        <f t="shared" si="1"/>
        <v>44300</v>
      </c>
      <c r="B52" s="37"/>
      <c r="C52" s="39" t="str">
        <f>IFERROR(VLOOKUP(B52,Tableau1[],3,FALSE),"")</f>
        <v/>
      </c>
      <c r="D52" s="38"/>
    </row>
    <row r="53" spans="1:4" hidden="1" x14ac:dyDescent="0.25">
      <c r="A53" s="8">
        <f t="shared" si="1"/>
        <v>44301</v>
      </c>
      <c r="B53" s="37"/>
      <c r="C53" s="39" t="str">
        <f>IFERROR(VLOOKUP(B53,Tableau1[],3,FALSE),"")</f>
        <v/>
      </c>
      <c r="D53" s="38"/>
    </row>
    <row r="54" spans="1:4" hidden="1" x14ac:dyDescent="0.25">
      <c r="A54" s="8">
        <f t="shared" si="1"/>
        <v>44302</v>
      </c>
      <c r="B54" s="37"/>
      <c r="C54" s="39" t="str">
        <f>IFERROR(VLOOKUP(B54,Tableau1[],3,FALSE),"")</f>
        <v/>
      </c>
      <c r="D54" s="38"/>
    </row>
    <row r="55" spans="1:4" hidden="1" x14ac:dyDescent="0.25">
      <c r="A55" s="8">
        <f t="shared" si="1"/>
        <v>44303</v>
      </c>
      <c r="B55" s="37"/>
      <c r="C55" s="39" t="str">
        <f>IFERROR(VLOOKUP(B55,Tableau1[],3,FALSE),"")</f>
        <v/>
      </c>
      <c r="D55" s="38"/>
    </row>
    <row r="56" spans="1:4" hidden="1" x14ac:dyDescent="0.25">
      <c r="A56" s="8">
        <f t="shared" si="1"/>
        <v>44304</v>
      </c>
      <c r="B56" s="37"/>
      <c r="C56" s="39" t="str">
        <f>IFERROR(VLOOKUP(B56,Tableau1[],3,FALSE),"")</f>
        <v/>
      </c>
      <c r="D56" s="38"/>
    </row>
    <row r="57" spans="1:4" hidden="1" x14ac:dyDescent="0.25">
      <c r="A57" s="8">
        <f t="shared" si="1"/>
        <v>44305</v>
      </c>
      <c r="B57" s="37"/>
      <c r="C57" s="39" t="str">
        <f>IFERROR(VLOOKUP(B57,Tableau1[],3,FALSE),"")</f>
        <v/>
      </c>
      <c r="D57" s="38"/>
    </row>
    <row r="58" spans="1:4" hidden="1" x14ac:dyDescent="0.25">
      <c r="A58" s="8">
        <f>IFERROR(IF(MONTH(A57+1)&lt;&gt;MONTH($A57),"",A57+1),"")</f>
        <v>44306</v>
      </c>
      <c r="B58" s="37"/>
      <c r="C58" s="39" t="str">
        <f>IFERROR(VLOOKUP(B58,Tableau1[],3,FALSE),"")</f>
        <v/>
      </c>
      <c r="D58" s="38"/>
    </row>
    <row r="59" spans="1:4" hidden="1" x14ac:dyDescent="0.25">
      <c r="A59" s="8">
        <f t="shared" si="1"/>
        <v>44307</v>
      </c>
      <c r="B59" s="37"/>
      <c r="C59" s="39" t="str">
        <f>IFERROR(VLOOKUP(B59,Tableau1[],3,FALSE),"")</f>
        <v/>
      </c>
      <c r="D59" s="38"/>
    </row>
    <row r="60" spans="1:4" hidden="1" x14ac:dyDescent="0.25">
      <c r="A60" s="8">
        <f t="shared" si="1"/>
        <v>44308</v>
      </c>
      <c r="B60" s="37"/>
      <c r="C60" s="39" t="str">
        <f>IFERROR(VLOOKUP(B60,Tableau1[],3,FALSE),"")</f>
        <v/>
      </c>
      <c r="D60" s="38"/>
    </row>
    <row r="61" spans="1:4" hidden="1" x14ac:dyDescent="0.25">
      <c r="A61" s="8">
        <f t="shared" si="1"/>
        <v>44309</v>
      </c>
      <c r="B61" s="37"/>
      <c r="C61" s="39" t="str">
        <f>IFERROR(VLOOKUP(B61,Tableau1[],3,FALSE),"")</f>
        <v/>
      </c>
      <c r="D61" s="38"/>
    </row>
    <row r="62" spans="1:4" hidden="1" x14ac:dyDescent="0.25">
      <c r="A62" s="8">
        <f t="shared" si="1"/>
        <v>44310</v>
      </c>
      <c r="B62" s="37"/>
      <c r="C62" s="39" t="str">
        <f>IFERROR(VLOOKUP(B62,Tableau1[],3,FALSE),"")</f>
        <v/>
      </c>
      <c r="D62" s="38"/>
    </row>
    <row r="63" spans="1:4" hidden="1" x14ac:dyDescent="0.25">
      <c r="A63" s="8">
        <f t="shared" si="1"/>
        <v>44311</v>
      </c>
      <c r="B63" s="37"/>
      <c r="C63" s="39" t="str">
        <f>IFERROR(VLOOKUP(B63,Tableau1[],3,FALSE),"")</f>
        <v/>
      </c>
      <c r="D63" s="38"/>
    </row>
    <row r="64" spans="1:4" hidden="1" x14ac:dyDescent="0.25">
      <c r="A64" s="8">
        <f t="shared" si="1"/>
        <v>44312</v>
      </c>
      <c r="B64" s="37"/>
      <c r="C64" s="39" t="str">
        <f>IFERROR(VLOOKUP(B64,Tableau1[],3,FALSE),"")</f>
        <v/>
      </c>
      <c r="D64" s="38"/>
    </row>
    <row r="65" spans="1:4" hidden="1" x14ac:dyDescent="0.25">
      <c r="A65" s="8">
        <f>IFERROR(IF(MONTH(A64+1)&lt;&gt;MONTH($A64),"",A64+1),"")</f>
        <v>44313</v>
      </c>
      <c r="B65" s="37"/>
      <c r="C65" s="39" t="str">
        <f>IFERROR(VLOOKUP(B65,Tableau1[],3,FALSE),"")</f>
        <v/>
      </c>
      <c r="D65" s="38"/>
    </row>
    <row r="66" spans="1:4" hidden="1" x14ac:dyDescent="0.25">
      <c r="A66" s="8">
        <f t="shared" si="1"/>
        <v>44314</v>
      </c>
      <c r="B66" s="37"/>
      <c r="C66" s="39" t="str">
        <f>IFERROR(VLOOKUP(B66,Tableau1[],3,FALSE),"")</f>
        <v/>
      </c>
      <c r="D66" s="38"/>
    </row>
    <row r="67" spans="1:4" hidden="1" x14ac:dyDescent="0.25">
      <c r="A67" s="8">
        <f t="shared" si="1"/>
        <v>44315</v>
      </c>
      <c r="B67" s="37"/>
      <c r="C67" s="39" t="str">
        <f>IFERROR(VLOOKUP(B67,Tableau1[],3,FALSE),"")</f>
        <v/>
      </c>
      <c r="D67" s="38"/>
    </row>
    <row r="68" spans="1:4" ht="15.75" hidden="1" thickBot="1" x14ac:dyDescent="0.3">
      <c r="A68" s="8">
        <f t="shared" si="1"/>
        <v>44316</v>
      </c>
      <c r="B68" s="37"/>
      <c r="C68" s="39" t="str">
        <f>IFERROR(VLOOKUP(B68,Tableau1[],3,FALSE),"")</f>
        <v/>
      </c>
      <c r="D68" s="38"/>
    </row>
    <row r="69" spans="1:4" ht="15.75" hidden="1" thickBot="1" x14ac:dyDescent="0.3">
      <c r="A69" s="19" t="str">
        <f t="shared" si="1"/>
        <v/>
      </c>
      <c r="B69" s="37"/>
      <c r="C69" s="39" t="str">
        <f>IFERROR(VLOOKUP(B69,Tableau1[],3,FALSE),"")</f>
        <v/>
      </c>
      <c r="D69" s="38"/>
    </row>
    <row r="70" spans="1:4" ht="21.75" hidden="1" thickBot="1" x14ac:dyDescent="0.4">
      <c r="A70" s="47" t="str">
        <f>UPPER(TEXT(DATE(YEAR(A6),MONTH(A6)+2,1),"mmmm"))</f>
        <v>MAI</v>
      </c>
      <c r="B70" s="48"/>
      <c r="C70" s="48"/>
      <c r="D70" s="49"/>
    </row>
    <row r="71" spans="1:4" ht="15.75" hidden="1" thickBot="1" x14ac:dyDescent="0.3">
      <c r="A71" s="13" t="s">
        <v>17</v>
      </c>
      <c r="B71" s="11" t="s">
        <v>0</v>
      </c>
      <c r="C71" s="11" t="s">
        <v>9</v>
      </c>
      <c r="D71" s="12" t="str">
        <f>IF(P9="ESI","REFERENT IDE","REFERENT AS")</f>
        <v>REFERENT IDE</v>
      </c>
    </row>
    <row r="72" spans="1:4" hidden="1" x14ac:dyDescent="0.25">
      <c r="A72" s="10">
        <f>DATE(YEAR(A6),MONTH(A6)+2,1)</f>
        <v>44317</v>
      </c>
      <c r="B72" s="37"/>
      <c r="C72" s="39"/>
      <c r="D72" s="38"/>
    </row>
    <row r="73" spans="1:4" hidden="1" x14ac:dyDescent="0.25">
      <c r="A73" s="8">
        <f>IFERROR(IF(MONTH(A72+1)&lt;&gt;MONTH($A72),"",A72+1),"")</f>
        <v>44318</v>
      </c>
      <c r="B73" s="37"/>
      <c r="C73" s="39"/>
      <c r="D73" s="38"/>
    </row>
    <row r="74" spans="1:4" hidden="1" x14ac:dyDescent="0.25">
      <c r="A74" s="8">
        <f t="shared" ref="A74:A102" si="2">IFERROR(IF(MONTH(A73+1)&lt;&gt;MONTH($A73),"",A73+1),"")</f>
        <v>44319</v>
      </c>
      <c r="B74" s="37"/>
      <c r="C74" s="39"/>
      <c r="D74" s="38"/>
    </row>
    <row r="75" spans="1:4" hidden="1" x14ac:dyDescent="0.25">
      <c r="A75" s="8">
        <f t="shared" si="2"/>
        <v>44320</v>
      </c>
      <c r="B75" s="37"/>
      <c r="C75" s="39"/>
      <c r="D75" s="38"/>
    </row>
    <row r="76" spans="1:4" hidden="1" x14ac:dyDescent="0.25">
      <c r="A76" s="8">
        <f t="shared" si="2"/>
        <v>44321</v>
      </c>
      <c r="B76" s="37"/>
      <c r="C76" s="39"/>
      <c r="D76" s="38"/>
    </row>
    <row r="77" spans="1:4" hidden="1" x14ac:dyDescent="0.25">
      <c r="A77" s="8">
        <f t="shared" si="2"/>
        <v>44322</v>
      </c>
      <c r="B77" s="37"/>
      <c r="C77" s="39"/>
      <c r="D77" s="38"/>
    </row>
    <row r="78" spans="1:4" hidden="1" x14ac:dyDescent="0.25">
      <c r="A78" s="8">
        <f t="shared" si="2"/>
        <v>44323</v>
      </c>
      <c r="B78" s="37"/>
      <c r="C78" s="39"/>
      <c r="D78" s="38"/>
    </row>
    <row r="79" spans="1:4" hidden="1" x14ac:dyDescent="0.25">
      <c r="A79" s="8">
        <f t="shared" si="2"/>
        <v>44324</v>
      </c>
      <c r="B79" s="37"/>
      <c r="C79" s="39"/>
      <c r="D79" s="38"/>
    </row>
    <row r="80" spans="1:4" hidden="1" x14ac:dyDescent="0.25">
      <c r="A80" s="8">
        <f t="shared" si="2"/>
        <v>44325</v>
      </c>
      <c r="B80" s="37"/>
      <c r="C80" s="39"/>
      <c r="D80" s="38"/>
    </row>
    <row r="81" spans="1:4" hidden="1" x14ac:dyDescent="0.25">
      <c r="A81" s="8">
        <f t="shared" si="2"/>
        <v>44326</v>
      </c>
      <c r="B81" s="37"/>
      <c r="C81" s="39"/>
      <c r="D81" s="38"/>
    </row>
    <row r="82" spans="1:4" hidden="1" x14ac:dyDescent="0.25">
      <c r="A82" s="8">
        <f t="shared" si="2"/>
        <v>44327</v>
      </c>
      <c r="B82" s="37"/>
      <c r="C82" s="39"/>
      <c r="D82" s="38"/>
    </row>
    <row r="83" spans="1:4" hidden="1" x14ac:dyDescent="0.25">
      <c r="A83" s="8">
        <f t="shared" si="2"/>
        <v>44328</v>
      </c>
      <c r="B83" s="37"/>
      <c r="C83" s="39"/>
      <c r="D83" s="38"/>
    </row>
    <row r="84" spans="1:4" hidden="1" x14ac:dyDescent="0.25">
      <c r="A84" s="8">
        <f t="shared" si="2"/>
        <v>44329</v>
      </c>
      <c r="B84" s="37"/>
      <c r="C84" s="39"/>
      <c r="D84" s="38"/>
    </row>
    <row r="85" spans="1:4" hidden="1" x14ac:dyDescent="0.25">
      <c r="A85" s="8">
        <f t="shared" si="2"/>
        <v>44330</v>
      </c>
      <c r="B85" s="37"/>
      <c r="C85" s="39"/>
      <c r="D85" s="38"/>
    </row>
    <row r="86" spans="1:4" hidden="1" x14ac:dyDescent="0.25">
      <c r="A86" s="8">
        <f t="shared" si="2"/>
        <v>44331</v>
      </c>
      <c r="B86" s="37"/>
      <c r="C86" s="39"/>
      <c r="D86" s="38"/>
    </row>
    <row r="87" spans="1:4" hidden="1" x14ac:dyDescent="0.25">
      <c r="A87" s="8">
        <f t="shared" si="2"/>
        <v>44332</v>
      </c>
      <c r="B87" s="37"/>
      <c r="C87" s="39"/>
      <c r="D87" s="38"/>
    </row>
    <row r="88" spans="1:4" hidden="1" x14ac:dyDescent="0.25">
      <c r="A88" s="8">
        <f t="shared" si="2"/>
        <v>44333</v>
      </c>
      <c r="B88" s="37"/>
      <c r="C88" s="39"/>
      <c r="D88" s="38"/>
    </row>
    <row r="89" spans="1:4" hidden="1" x14ac:dyDescent="0.25">
      <c r="A89" s="8">
        <f t="shared" si="2"/>
        <v>44334</v>
      </c>
      <c r="B89" s="37"/>
      <c r="C89" s="39"/>
      <c r="D89" s="38"/>
    </row>
    <row r="90" spans="1:4" hidden="1" x14ac:dyDescent="0.25">
      <c r="A90" s="8">
        <f t="shared" si="2"/>
        <v>44335</v>
      </c>
      <c r="B90" s="37"/>
      <c r="C90" s="39"/>
      <c r="D90" s="38"/>
    </row>
    <row r="91" spans="1:4" hidden="1" x14ac:dyDescent="0.25">
      <c r="A91" s="8">
        <f t="shared" si="2"/>
        <v>44336</v>
      </c>
      <c r="B91" s="37"/>
      <c r="C91" s="39"/>
      <c r="D91" s="38"/>
    </row>
    <row r="92" spans="1:4" hidden="1" x14ac:dyDescent="0.25">
      <c r="A92" s="8">
        <f t="shared" si="2"/>
        <v>44337</v>
      </c>
      <c r="B92" s="37"/>
      <c r="C92" s="39"/>
      <c r="D92" s="38"/>
    </row>
    <row r="93" spans="1:4" hidden="1" x14ac:dyDescent="0.25">
      <c r="A93" s="8">
        <f t="shared" si="2"/>
        <v>44338</v>
      </c>
      <c r="B93" s="37"/>
      <c r="C93" s="39"/>
      <c r="D93" s="38"/>
    </row>
    <row r="94" spans="1:4" hidden="1" x14ac:dyDescent="0.25">
      <c r="A94" s="8">
        <f t="shared" si="2"/>
        <v>44339</v>
      </c>
      <c r="B94" s="37"/>
      <c r="C94" s="39"/>
      <c r="D94" s="38"/>
    </row>
    <row r="95" spans="1:4" hidden="1" x14ac:dyDescent="0.25">
      <c r="A95" s="8">
        <f t="shared" si="2"/>
        <v>44340</v>
      </c>
      <c r="B95" s="37"/>
      <c r="C95" s="39"/>
      <c r="D95" s="38"/>
    </row>
    <row r="96" spans="1:4" hidden="1" x14ac:dyDescent="0.25">
      <c r="A96" s="8">
        <f t="shared" si="2"/>
        <v>44341</v>
      </c>
      <c r="B96" s="37"/>
      <c r="C96" s="39"/>
      <c r="D96" s="38"/>
    </row>
    <row r="97" spans="1:4" hidden="1" x14ac:dyDescent="0.25">
      <c r="A97" s="8">
        <f t="shared" si="2"/>
        <v>44342</v>
      </c>
      <c r="B97" s="37"/>
      <c r="C97" s="39"/>
      <c r="D97" s="38"/>
    </row>
    <row r="98" spans="1:4" hidden="1" x14ac:dyDescent="0.25">
      <c r="A98" s="8">
        <f t="shared" si="2"/>
        <v>44343</v>
      </c>
      <c r="B98" s="37"/>
      <c r="C98" s="39"/>
      <c r="D98" s="38"/>
    </row>
    <row r="99" spans="1:4" hidden="1" x14ac:dyDescent="0.25">
      <c r="A99" s="8">
        <f t="shared" si="2"/>
        <v>44344</v>
      </c>
      <c r="B99" s="37"/>
      <c r="C99" s="39"/>
      <c r="D99" s="38"/>
    </row>
    <row r="100" spans="1:4" hidden="1" x14ac:dyDescent="0.25">
      <c r="A100" s="8">
        <f t="shared" si="2"/>
        <v>44345</v>
      </c>
      <c r="B100" s="37"/>
      <c r="C100" s="39"/>
      <c r="D100" s="38"/>
    </row>
    <row r="101" spans="1:4" hidden="1" x14ac:dyDescent="0.25">
      <c r="A101" s="8">
        <f t="shared" si="2"/>
        <v>44346</v>
      </c>
      <c r="B101" s="37"/>
      <c r="C101" s="39"/>
      <c r="D101" s="38"/>
    </row>
    <row r="102" spans="1:4" ht="15.75" hidden="1" thickBot="1" x14ac:dyDescent="0.3">
      <c r="A102" s="9">
        <f t="shared" si="2"/>
        <v>44347</v>
      </c>
      <c r="B102" s="37"/>
      <c r="C102" s="39"/>
      <c r="D102" s="38"/>
    </row>
    <row r="103" spans="1:4" ht="21.75" hidden="1" thickBot="1" x14ac:dyDescent="0.4">
      <c r="A103" s="47" t="str">
        <f>UPPER(TEXT(DATE(YEAR(A6),MONTH(A6)+3,1),"mmmm"))</f>
        <v>JUIN</v>
      </c>
      <c r="B103" s="48"/>
      <c r="C103" s="48"/>
      <c r="D103" s="49"/>
    </row>
    <row r="104" spans="1:4" ht="15.75" hidden="1" thickBot="1" x14ac:dyDescent="0.3">
      <c r="A104" s="13" t="s">
        <v>17</v>
      </c>
      <c r="B104" s="11" t="s">
        <v>0</v>
      </c>
      <c r="C104" s="11" t="s">
        <v>9</v>
      </c>
      <c r="D104" s="12" t="str">
        <f>IF(P9="ESI","REFERENT IDE","REFERENT AS")</f>
        <v>REFERENT IDE</v>
      </c>
    </row>
    <row r="105" spans="1:4" hidden="1" x14ac:dyDescent="0.25">
      <c r="A105" s="10">
        <f>DATE(YEAR(A6),MONTH(A6)+3,1)</f>
        <v>44348</v>
      </c>
      <c r="B105" s="37"/>
      <c r="C105" s="39"/>
      <c r="D105" s="38"/>
    </row>
    <row r="106" spans="1:4" hidden="1" x14ac:dyDescent="0.25">
      <c r="A106" s="8">
        <f>IFERROR(IF(MONTH(A105+1)&lt;&gt;MONTH($A105),"",A105+1),"")</f>
        <v>44349</v>
      </c>
      <c r="B106" s="37"/>
      <c r="C106" s="39"/>
      <c r="D106" s="38"/>
    </row>
    <row r="107" spans="1:4" hidden="1" x14ac:dyDescent="0.25">
      <c r="A107" s="8">
        <f t="shared" ref="A107:A135" si="3">IFERROR(IF(MONTH(A106+1)&lt;&gt;MONTH($A106),"",A106+1),"")</f>
        <v>44350</v>
      </c>
      <c r="B107" s="37"/>
      <c r="C107" s="39"/>
      <c r="D107" s="38"/>
    </row>
    <row r="108" spans="1:4" hidden="1" x14ac:dyDescent="0.25">
      <c r="A108" s="8">
        <f t="shared" si="3"/>
        <v>44351</v>
      </c>
      <c r="B108" s="37"/>
      <c r="C108" s="39"/>
      <c r="D108" s="38"/>
    </row>
    <row r="109" spans="1:4" hidden="1" x14ac:dyDescent="0.25">
      <c r="A109" s="8">
        <f t="shared" si="3"/>
        <v>44352</v>
      </c>
      <c r="B109" s="37"/>
      <c r="C109" s="39"/>
      <c r="D109" s="38"/>
    </row>
    <row r="110" spans="1:4" hidden="1" x14ac:dyDescent="0.25">
      <c r="A110" s="8">
        <f t="shared" si="3"/>
        <v>44353</v>
      </c>
      <c r="B110" s="37"/>
      <c r="C110" s="39"/>
      <c r="D110" s="38"/>
    </row>
    <row r="111" spans="1:4" hidden="1" x14ac:dyDescent="0.25">
      <c r="A111" s="8">
        <f t="shared" si="3"/>
        <v>44354</v>
      </c>
      <c r="B111" s="37"/>
      <c r="C111" s="39"/>
      <c r="D111" s="38"/>
    </row>
    <row r="112" spans="1:4" hidden="1" x14ac:dyDescent="0.25">
      <c r="A112" s="8">
        <f t="shared" si="3"/>
        <v>44355</v>
      </c>
      <c r="B112" s="37"/>
      <c r="C112" s="39"/>
      <c r="D112" s="38"/>
    </row>
    <row r="113" spans="1:4" hidden="1" x14ac:dyDescent="0.25">
      <c r="A113" s="8">
        <f t="shared" si="3"/>
        <v>44356</v>
      </c>
      <c r="B113" s="37"/>
      <c r="C113" s="39"/>
      <c r="D113" s="38"/>
    </row>
    <row r="114" spans="1:4" hidden="1" x14ac:dyDescent="0.25">
      <c r="A114" s="8">
        <f t="shared" si="3"/>
        <v>44357</v>
      </c>
      <c r="B114" s="37"/>
      <c r="C114" s="39"/>
      <c r="D114" s="38"/>
    </row>
    <row r="115" spans="1:4" hidden="1" x14ac:dyDescent="0.25">
      <c r="A115" s="8">
        <f t="shared" si="3"/>
        <v>44358</v>
      </c>
      <c r="B115" s="37"/>
      <c r="C115" s="39"/>
      <c r="D115" s="38"/>
    </row>
    <row r="116" spans="1:4" hidden="1" x14ac:dyDescent="0.25">
      <c r="A116" s="8">
        <f t="shared" si="3"/>
        <v>44359</v>
      </c>
      <c r="B116" s="37"/>
      <c r="C116" s="39"/>
      <c r="D116" s="38"/>
    </row>
    <row r="117" spans="1:4" hidden="1" x14ac:dyDescent="0.25">
      <c r="A117" s="8">
        <f t="shared" si="3"/>
        <v>44360</v>
      </c>
      <c r="B117" s="37"/>
      <c r="C117" s="39"/>
      <c r="D117" s="38"/>
    </row>
    <row r="118" spans="1:4" hidden="1" x14ac:dyDescent="0.25">
      <c r="A118" s="8">
        <f t="shared" si="3"/>
        <v>44361</v>
      </c>
      <c r="B118" s="37"/>
      <c r="C118" s="39"/>
      <c r="D118" s="38"/>
    </row>
    <row r="119" spans="1:4" hidden="1" x14ac:dyDescent="0.25">
      <c r="A119" s="8">
        <f t="shared" si="3"/>
        <v>44362</v>
      </c>
      <c r="B119" s="37"/>
      <c r="C119" s="39"/>
      <c r="D119" s="38"/>
    </row>
    <row r="120" spans="1:4" hidden="1" x14ac:dyDescent="0.25">
      <c r="A120" s="8">
        <f t="shared" si="3"/>
        <v>44363</v>
      </c>
      <c r="B120" s="37"/>
      <c r="C120" s="39"/>
      <c r="D120" s="38"/>
    </row>
    <row r="121" spans="1:4" hidden="1" x14ac:dyDescent="0.25">
      <c r="A121" s="8">
        <f t="shared" si="3"/>
        <v>44364</v>
      </c>
      <c r="B121" s="37"/>
      <c r="C121" s="39"/>
      <c r="D121" s="38"/>
    </row>
    <row r="122" spans="1:4" hidden="1" x14ac:dyDescent="0.25">
      <c r="A122" s="8">
        <f t="shared" si="3"/>
        <v>44365</v>
      </c>
      <c r="B122" s="37"/>
      <c r="C122" s="39"/>
      <c r="D122" s="38"/>
    </row>
    <row r="123" spans="1:4" hidden="1" x14ac:dyDescent="0.25">
      <c r="A123" s="8">
        <f t="shared" si="3"/>
        <v>44366</v>
      </c>
      <c r="B123" s="37"/>
      <c r="C123" s="39"/>
      <c r="D123" s="38"/>
    </row>
    <row r="124" spans="1:4" hidden="1" x14ac:dyDescent="0.25">
      <c r="A124" s="8">
        <f t="shared" si="3"/>
        <v>44367</v>
      </c>
      <c r="B124" s="37"/>
      <c r="C124" s="39"/>
      <c r="D124" s="38"/>
    </row>
    <row r="125" spans="1:4" hidden="1" x14ac:dyDescent="0.25">
      <c r="A125" s="8">
        <f t="shared" si="3"/>
        <v>44368</v>
      </c>
      <c r="B125" s="37"/>
      <c r="C125" s="39"/>
      <c r="D125" s="38"/>
    </row>
    <row r="126" spans="1:4" hidden="1" x14ac:dyDescent="0.25">
      <c r="A126" s="8">
        <f t="shared" si="3"/>
        <v>44369</v>
      </c>
      <c r="B126" s="37"/>
      <c r="C126" s="39"/>
      <c r="D126" s="38"/>
    </row>
    <row r="127" spans="1:4" hidden="1" x14ac:dyDescent="0.25">
      <c r="A127" s="8">
        <f t="shared" si="3"/>
        <v>44370</v>
      </c>
      <c r="B127" s="37"/>
      <c r="C127" s="39"/>
      <c r="D127" s="38"/>
    </row>
    <row r="128" spans="1:4" hidden="1" x14ac:dyDescent="0.25">
      <c r="A128" s="8">
        <f t="shared" si="3"/>
        <v>44371</v>
      </c>
      <c r="B128" s="37"/>
      <c r="C128" s="39"/>
      <c r="D128" s="38"/>
    </row>
    <row r="129" spans="1:5" hidden="1" x14ac:dyDescent="0.25">
      <c r="A129" s="8">
        <f t="shared" si="3"/>
        <v>44372</v>
      </c>
      <c r="B129" s="37"/>
      <c r="C129" s="39"/>
      <c r="D129" s="38"/>
    </row>
    <row r="130" spans="1:5" hidden="1" x14ac:dyDescent="0.25">
      <c r="A130" s="8">
        <f t="shared" si="3"/>
        <v>44373</v>
      </c>
      <c r="B130" s="37"/>
      <c r="C130" s="39"/>
      <c r="D130" s="38"/>
    </row>
    <row r="131" spans="1:5" hidden="1" x14ac:dyDescent="0.25">
      <c r="A131" s="8">
        <f t="shared" si="3"/>
        <v>44374</v>
      </c>
      <c r="B131" s="37"/>
      <c r="C131" s="39"/>
      <c r="D131" s="38"/>
    </row>
    <row r="132" spans="1:5" hidden="1" x14ac:dyDescent="0.25">
      <c r="A132" s="8">
        <f t="shared" si="3"/>
        <v>44375</v>
      </c>
      <c r="B132" s="37"/>
      <c r="C132" s="39"/>
      <c r="D132" s="38"/>
    </row>
    <row r="133" spans="1:5" hidden="1" x14ac:dyDescent="0.25">
      <c r="A133" s="8">
        <f t="shared" si="3"/>
        <v>44376</v>
      </c>
      <c r="B133" s="37"/>
      <c r="C133" s="39"/>
      <c r="D133" s="38"/>
    </row>
    <row r="134" spans="1:5" ht="15.75" hidden="1" thickBot="1" x14ac:dyDescent="0.3">
      <c r="A134" s="8">
        <f t="shared" si="3"/>
        <v>44377</v>
      </c>
      <c r="B134" s="37"/>
      <c r="C134" s="39"/>
      <c r="D134" s="38"/>
    </row>
    <row r="135" spans="1:5" ht="15.75" hidden="1" thickBot="1" x14ac:dyDescent="0.3">
      <c r="A135" s="9" t="str">
        <f t="shared" si="3"/>
        <v/>
      </c>
      <c r="B135" s="37"/>
      <c r="C135" s="39"/>
      <c r="D135" s="38"/>
    </row>
    <row r="136" spans="1:5" x14ac:dyDescent="0.25">
      <c r="A136" s="18"/>
      <c r="B136" s="16"/>
      <c r="C136" s="16"/>
      <c r="D136" s="16"/>
      <c r="E136" s="2"/>
    </row>
    <row r="137" spans="1:5" x14ac:dyDescent="0.25">
      <c r="A137" s="17"/>
      <c r="B137" s="2"/>
      <c r="C137" s="2"/>
      <c r="D137" s="2"/>
    </row>
  </sheetData>
  <sheetProtection selectLockedCells="1"/>
  <protectedRanges>
    <protectedRange sqref="O2:W12" name="Plage1"/>
  </protectedRanges>
  <mergeCells count="4">
    <mergeCell ref="A4:D4"/>
    <mergeCell ref="A37:D37"/>
    <mergeCell ref="A70:D70"/>
    <mergeCell ref="A103:D103"/>
  </mergeCells>
  <phoneticPr fontId="7" type="noConversion"/>
  <conditionalFormatting sqref="A6:D36 A39:D69 A72:D102 A105:D135">
    <cfRule type="expression" dxfId="14" priority="8">
      <formula>WEEKDAY($A6,2)&gt;5</formula>
    </cfRule>
  </conditionalFormatting>
  <conditionalFormatting sqref="B39:B69 B72:B102 B105:B135 B6:B36">
    <cfRule type="cellIs" dxfId="13" priority="1" operator="equal">
      <formula>$O$6</formula>
    </cfRule>
    <cfRule type="cellIs" dxfId="12" priority="2" operator="equal">
      <formula>$O$5</formula>
    </cfRule>
    <cfRule type="cellIs" dxfId="11" priority="3" operator="equal">
      <formula>$O$4</formula>
    </cfRule>
    <cfRule type="cellIs" dxfId="10" priority="4" operator="equal">
      <formula>$O$3</formula>
    </cfRule>
    <cfRule type="cellIs" dxfId="9" priority="5" operator="equal">
      <formula>$O$2</formula>
    </cfRule>
  </conditionalFormatting>
  <dataValidations count="4">
    <dataValidation type="list" allowBlank="1" showInputMessage="1" showErrorMessage="1" sqref="P11" xr:uid="{D508FD92-7510-482E-AF96-AFDF68FE2025}">
      <formula1>"5,10,1,2,3,4,6,7,8,9"</formula1>
    </dataValidation>
    <dataValidation type="list" allowBlank="1" showInputMessage="1" showErrorMessage="1" sqref="P9" xr:uid="{A0292254-9F45-4888-8484-27D49AA67D87}">
      <formula1>"ESI,EAS"</formula1>
    </dataValidation>
    <dataValidation type="list" allowBlank="1" showInputMessage="1" showErrorMessage="1" sqref="B105:B135 B39:B69 B72:B102 B6:B36" xr:uid="{FE047791-0C3F-4609-BDCB-958ED5BA78BB}">
      <formula1>$O$2:$O$6</formula1>
    </dataValidation>
    <dataValidation type="list" allowBlank="1" showInputMessage="1" showErrorMessage="1" sqref="D6:D36 D39:D69 D72:D102 D105:D135" xr:uid="{7C65C72C-4BB3-4E96-851D-68BA91DAF319}">
      <formula1>$W$2:$W$6</formula1>
    </dataValidation>
  </dataValidations>
  <pageMargins left="0.31496062992125984" right="0.31496062992125984" top="0.55118110236220474" bottom="0.74803149606299213" header="0.31496062992125984" footer="0.31496062992125984"/>
  <pageSetup paperSize="9" scale="34" fitToHeight="0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135" r:id="rId4" name="TextBox13">
          <controlPr defaultSize="0" autoLine="0" linkedCell="P16" r:id="rId5">
            <anchor moveWithCells="1">
              <from>
                <xdr:col>6</xdr:col>
                <xdr:colOff>428625</xdr:colOff>
                <xdr:row>33</xdr:row>
                <xdr:rowOff>171450</xdr:rowOff>
              </from>
              <to>
                <xdr:col>7</xdr:col>
                <xdr:colOff>266700</xdr:colOff>
                <xdr:row>35</xdr:row>
                <xdr:rowOff>76200</xdr:rowOff>
              </to>
            </anchor>
          </controlPr>
        </control>
      </mc:Choice>
      <mc:Fallback>
        <control shapeId="1135" r:id="rId4" name="TextBox13"/>
      </mc:Fallback>
    </mc:AlternateContent>
    <mc:AlternateContent xmlns:mc="http://schemas.openxmlformats.org/markup-compatibility/2006">
      <mc:Choice Requires="x14">
        <control shapeId="1134" r:id="rId6" name="TextBox7">
          <controlPr defaultSize="0" autoLine="0" linkedCell="O16" r:id="rId7">
            <anchor moveWithCells="1">
              <from>
                <xdr:col>5</xdr:col>
                <xdr:colOff>85725</xdr:colOff>
                <xdr:row>33</xdr:row>
                <xdr:rowOff>180975</xdr:rowOff>
              </from>
              <to>
                <xdr:col>6</xdr:col>
                <xdr:colOff>76200</xdr:colOff>
                <xdr:row>35</xdr:row>
                <xdr:rowOff>85725</xdr:rowOff>
              </to>
            </anchor>
          </controlPr>
        </control>
      </mc:Choice>
      <mc:Fallback>
        <control shapeId="1134" r:id="rId6" name="TextBox7"/>
      </mc:Fallback>
    </mc:AlternateContent>
    <mc:AlternateContent xmlns:mc="http://schemas.openxmlformats.org/markup-compatibility/2006">
      <mc:Choice Requires="x14">
        <control shapeId="1133" r:id="rId8" name="TextBox6">
          <controlPr defaultSize="0" autoLine="0" linkedCell="P15" r:id="rId9">
            <anchor moveWithCells="1">
              <from>
                <xdr:col>6</xdr:col>
                <xdr:colOff>428625</xdr:colOff>
                <xdr:row>32</xdr:row>
                <xdr:rowOff>0</xdr:rowOff>
              </from>
              <to>
                <xdr:col>7</xdr:col>
                <xdr:colOff>266700</xdr:colOff>
                <xdr:row>33</xdr:row>
                <xdr:rowOff>95250</xdr:rowOff>
              </to>
            </anchor>
          </controlPr>
        </control>
      </mc:Choice>
      <mc:Fallback>
        <control shapeId="1133" r:id="rId8" name="TextBox6"/>
      </mc:Fallback>
    </mc:AlternateContent>
    <mc:AlternateContent xmlns:mc="http://schemas.openxmlformats.org/markup-compatibility/2006">
      <mc:Choice Requires="x14">
        <control shapeId="1132" r:id="rId10" name="TextBox5">
          <controlPr defaultSize="0" autoLine="0" linkedCell="O15" r:id="rId11">
            <anchor moveWithCells="1">
              <from>
                <xdr:col>5</xdr:col>
                <xdr:colOff>85725</xdr:colOff>
                <xdr:row>32</xdr:row>
                <xdr:rowOff>9525</xdr:rowOff>
              </from>
              <to>
                <xdr:col>6</xdr:col>
                <xdr:colOff>76200</xdr:colOff>
                <xdr:row>33</xdr:row>
                <xdr:rowOff>104775</xdr:rowOff>
              </to>
            </anchor>
          </controlPr>
        </control>
      </mc:Choice>
      <mc:Fallback>
        <control shapeId="1132" r:id="rId10" name="TextBox5"/>
      </mc:Fallback>
    </mc:AlternateContent>
    <mc:AlternateContent xmlns:mc="http://schemas.openxmlformats.org/markup-compatibility/2006">
      <mc:Choice Requires="x14">
        <control shapeId="1131" r:id="rId12" name="TextBox4">
          <controlPr defaultSize="0" autoLine="0" linkedCell="P14" r:id="rId13">
            <anchor moveWithCells="1">
              <from>
                <xdr:col>6</xdr:col>
                <xdr:colOff>428625</xdr:colOff>
                <xdr:row>30</xdr:row>
                <xdr:rowOff>9525</xdr:rowOff>
              </from>
              <to>
                <xdr:col>7</xdr:col>
                <xdr:colOff>266700</xdr:colOff>
                <xdr:row>31</xdr:row>
                <xdr:rowOff>104775</xdr:rowOff>
              </to>
            </anchor>
          </controlPr>
        </control>
      </mc:Choice>
      <mc:Fallback>
        <control shapeId="1131" r:id="rId12" name="TextBox4"/>
      </mc:Fallback>
    </mc:AlternateContent>
    <mc:AlternateContent xmlns:mc="http://schemas.openxmlformats.org/markup-compatibility/2006">
      <mc:Choice Requires="x14">
        <control shapeId="1130" r:id="rId14" name="TextBox3">
          <controlPr defaultSize="0" autoLine="0" linkedCell="O14" r:id="rId15">
            <anchor moveWithCells="1">
              <from>
                <xdr:col>5</xdr:col>
                <xdr:colOff>85725</xdr:colOff>
                <xdr:row>30</xdr:row>
                <xdr:rowOff>9525</xdr:rowOff>
              </from>
              <to>
                <xdr:col>6</xdr:col>
                <xdr:colOff>85725</xdr:colOff>
                <xdr:row>31</xdr:row>
                <xdr:rowOff>104775</xdr:rowOff>
              </to>
            </anchor>
          </controlPr>
        </control>
      </mc:Choice>
      <mc:Fallback>
        <control shapeId="1130" r:id="rId14" name="TextBox3"/>
      </mc:Fallback>
    </mc:AlternateContent>
    <mc:AlternateContent xmlns:mc="http://schemas.openxmlformats.org/markup-compatibility/2006">
      <mc:Choice Requires="x14">
        <control shapeId="1128" r:id="rId16" name="TextBox2">
          <controlPr defaultSize="0" autoLine="0" linkedCell="O13" r:id="rId17">
            <anchor moveWithCells="1">
              <from>
                <xdr:col>5</xdr:col>
                <xdr:colOff>85725</xdr:colOff>
                <xdr:row>28</xdr:row>
                <xdr:rowOff>9525</xdr:rowOff>
              </from>
              <to>
                <xdr:col>6</xdr:col>
                <xdr:colOff>85725</xdr:colOff>
                <xdr:row>29</xdr:row>
                <xdr:rowOff>104775</xdr:rowOff>
              </to>
            </anchor>
          </controlPr>
        </control>
      </mc:Choice>
      <mc:Fallback>
        <control shapeId="1128" r:id="rId16" name="TextBox2"/>
      </mc:Fallback>
    </mc:AlternateContent>
    <mc:AlternateContent xmlns:mc="http://schemas.openxmlformats.org/markup-compatibility/2006">
      <mc:Choice Requires="x14">
        <control shapeId="1127" r:id="rId18" name="TextBox1">
          <controlPr defaultSize="0" autoLine="0" linkedCell="P13" r:id="rId19">
            <anchor moveWithCells="1">
              <from>
                <xdr:col>6</xdr:col>
                <xdr:colOff>428625</xdr:colOff>
                <xdr:row>28</xdr:row>
                <xdr:rowOff>9525</xdr:rowOff>
              </from>
              <to>
                <xdr:col>7</xdr:col>
                <xdr:colOff>266700</xdr:colOff>
                <xdr:row>29</xdr:row>
                <xdr:rowOff>104775</xdr:rowOff>
              </to>
            </anchor>
          </controlPr>
        </control>
      </mc:Choice>
      <mc:Fallback>
        <control shapeId="1127" r:id="rId18" name="TextBox1"/>
      </mc:Fallback>
    </mc:AlternateContent>
    <mc:AlternateContent xmlns:mc="http://schemas.openxmlformats.org/markup-compatibility/2006">
      <mc:Choice Requires="x14">
        <control shapeId="1121" r:id="rId20" name="Referent5">
          <controlPr locked="0" defaultSize="0" autoLine="0" r:id="rId21">
            <anchor>
              <from>
                <xdr:col>4</xdr:col>
                <xdr:colOff>161925</xdr:colOff>
                <xdr:row>23</xdr:row>
                <xdr:rowOff>19050</xdr:rowOff>
              </from>
              <to>
                <xdr:col>7</xdr:col>
                <xdr:colOff>285750</xdr:colOff>
                <xdr:row>24</xdr:row>
                <xdr:rowOff>114300</xdr:rowOff>
              </to>
            </anchor>
          </controlPr>
        </control>
      </mc:Choice>
      <mc:Fallback>
        <control shapeId="1121" r:id="rId20" name="Referent5"/>
      </mc:Fallback>
    </mc:AlternateContent>
    <mc:AlternateContent xmlns:mc="http://schemas.openxmlformats.org/markup-compatibility/2006">
      <mc:Choice Requires="x14">
        <control shapeId="1120" r:id="rId22" name="Referent4">
          <controlPr locked="0" defaultSize="0" autoLine="0" r:id="rId23">
            <anchor>
              <from>
                <xdr:col>4</xdr:col>
                <xdr:colOff>161925</xdr:colOff>
                <xdr:row>21</xdr:row>
                <xdr:rowOff>28575</xdr:rowOff>
              </from>
              <to>
                <xdr:col>7</xdr:col>
                <xdr:colOff>285750</xdr:colOff>
                <xdr:row>22</xdr:row>
                <xdr:rowOff>123825</xdr:rowOff>
              </to>
            </anchor>
          </controlPr>
        </control>
      </mc:Choice>
      <mc:Fallback>
        <control shapeId="1120" r:id="rId22" name="Referent4"/>
      </mc:Fallback>
    </mc:AlternateContent>
    <mc:AlternateContent xmlns:mc="http://schemas.openxmlformats.org/markup-compatibility/2006">
      <mc:Choice Requires="x14">
        <control shapeId="1119" r:id="rId24" name="Referent3">
          <controlPr locked="0" defaultSize="0" autoLine="0" r:id="rId25">
            <anchor>
              <from>
                <xdr:col>4</xdr:col>
                <xdr:colOff>161925</xdr:colOff>
                <xdr:row>19</xdr:row>
                <xdr:rowOff>47625</xdr:rowOff>
              </from>
              <to>
                <xdr:col>7</xdr:col>
                <xdr:colOff>285750</xdr:colOff>
                <xdr:row>20</xdr:row>
                <xdr:rowOff>142875</xdr:rowOff>
              </to>
            </anchor>
          </controlPr>
        </control>
      </mc:Choice>
      <mc:Fallback>
        <control shapeId="1119" r:id="rId24" name="Referent3"/>
      </mc:Fallback>
    </mc:AlternateContent>
    <mc:AlternateContent xmlns:mc="http://schemas.openxmlformats.org/markup-compatibility/2006">
      <mc:Choice Requires="x14">
        <control shapeId="1118" r:id="rId26" name="Referent2">
          <controlPr locked="0" defaultSize="0" autoLine="0" r:id="rId27">
            <anchor>
              <from>
                <xdr:col>4</xdr:col>
                <xdr:colOff>161925</xdr:colOff>
                <xdr:row>17</xdr:row>
                <xdr:rowOff>47625</xdr:rowOff>
              </from>
              <to>
                <xdr:col>7</xdr:col>
                <xdr:colOff>285750</xdr:colOff>
                <xdr:row>18</xdr:row>
                <xdr:rowOff>142875</xdr:rowOff>
              </to>
            </anchor>
          </controlPr>
        </control>
      </mc:Choice>
      <mc:Fallback>
        <control shapeId="1118" r:id="rId26" name="Referent2"/>
      </mc:Fallback>
    </mc:AlternateContent>
    <mc:AlternateContent xmlns:mc="http://schemas.openxmlformats.org/markup-compatibility/2006">
      <mc:Choice Requires="x14">
        <control shapeId="1117" r:id="rId28" name="Referent1">
          <controlPr locked="0" defaultSize="0" autoLine="0" r:id="rId29">
            <anchor>
              <from>
                <xdr:col>4</xdr:col>
                <xdr:colOff>161925</xdr:colOff>
                <xdr:row>15</xdr:row>
                <xdr:rowOff>66675</xdr:rowOff>
              </from>
              <to>
                <xdr:col>7</xdr:col>
                <xdr:colOff>285750</xdr:colOff>
                <xdr:row>16</xdr:row>
                <xdr:rowOff>161925</xdr:rowOff>
              </to>
            </anchor>
          </controlPr>
        </control>
      </mc:Choice>
      <mc:Fallback>
        <control shapeId="1117" r:id="rId28" name="Referent1"/>
      </mc:Fallback>
    </mc:AlternateContent>
    <mc:AlternateContent xmlns:mc="http://schemas.openxmlformats.org/markup-compatibility/2006">
      <mc:Choice Requires="x14">
        <control shapeId="1089" r:id="rId30" name="semainelabel">
          <controlPr defaultSize="0" print="0" autoLine="0" r:id="rId31">
            <anchor>
              <from>
                <xdr:col>9</xdr:col>
                <xdr:colOff>57150</xdr:colOff>
                <xdr:row>22</xdr:row>
                <xdr:rowOff>38100</xdr:rowOff>
              </from>
              <to>
                <xdr:col>10</xdr:col>
                <xdr:colOff>161925</xdr:colOff>
                <xdr:row>23</xdr:row>
                <xdr:rowOff>114300</xdr:rowOff>
              </to>
            </anchor>
          </controlPr>
        </control>
      </mc:Choice>
      <mc:Fallback>
        <control shapeId="1089" r:id="rId30" name="semainelabel"/>
      </mc:Fallback>
    </mc:AlternateContent>
    <mc:AlternateContent xmlns:mc="http://schemas.openxmlformats.org/markup-compatibility/2006">
      <mc:Choice Requires="x14">
        <control shapeId="1088" r:id="rId32" name="Label1">
          <controlPr defaultSize="0" print="0" autoLine="0" r:id="rId33">
            <anchor>
              <from>
                <xdr:col>7</xdr:col>
                <xdr:colOff>466725</xdr:colOff>
                <xdr:row>22</xdr:row>
                <xdr:rowOff>38100</xdr:rowOff>
              </from>
              <to>
                <xdr:col>8</xdr:col>
                <xdr:colOff>504825</xdr:colOff>
                <xdr:row>23</xdr:row>
                <xdr:rowOff>114300</xdr:rowOff>
              </to>
            </anchor>
          </controlPr>
        </control>
      </mc:Choice>
      <mc:Fallback>
        <control shapeId="1088" r:id="rId32" name="Label1"/>
      </mc:Fallback>
    </mc:AlternateContent>
    <mc:AlternateContent xmlns:mc="http://schemas.openxmlformats.org/markup-compatibility/2006">
      <mc:Choice Requires="x14">
        <control shapeId="1086" r:id="rId34" name="DateDeb">
          <controlPr defaultSize="0" print="0" autoLine="0" linkedCell="P10" r:id="rId35">
            <anchor>
              <from>
                <xdr:col>7</xdr:col>
                <xdr:colOff>619125</xdr:colOff>
                <xdr:row>19</xdr:row>
                <xdr:rowOff>161925</xdr:rowOff>
              </from>
              <to>
                <xdr:col>8</xdr:col>
                <xdr:colOff>685800</xdr:colOff>
                <xdr:row>21</xdr:row>
                <xdr:rowOff>47625</xdr:rowOff>
              </to>
            </anchor>
          </controlPr>
        </control>
      </mc:Choice>
      <mc:Fallback>
        <control shapeId="1086" r:id="rId34" name="DateDeb"/>
      </mc:Fallback>
    </mc:AlternateContent>
    <mc:AlternateContent xmlns:mc="http://schemas.openxmlformats.org/markup-compatibility/2006">
      <mc:Choice Requires="x14">
        <control shapeId="1042" r:id="rId36" name="Researchbox2">
          <controlPr defaultSize="0" print="0" autoLine="0" linkedCell="P8" r:id="rId37">
            <anchor>
              <from>
                <xdr:col>7</xdr:col>
                <xdr:colOff>523875</xdr:colOff>
                <xdr:row>12</xdr:row>
                <xdr:rowOff>9525</xdr:rowOff>
              </from>
              <to>
                <xdr:col>10</xdr:col>
                <xdr:colOff>504825</xdr:colOff>
                <xdr:row>13</xdr:row>
                <xdr:rowOff>104775</xdr:rowOff>
              </to>
            </anchor>
          </controlPr>
        </control>
      </mc:Choice>
      <mc:Fallback>
        <control shapeId="1042" r:id="rId36" name="Researchbox2"/>
      </mc:Fallback>
    </mc:AlternateContent>
    <mc:AlternateContent xmlns:mc="http://schemas.openxmlformats.org/markup-compatibility/2006">
      <mc:Choice Requires="x14">
        <control shapeId="1050" r:id="rId38" name="SemaineBox">
          <controlPr defaultSize="0" print="0" autoLine="0" listFillRange="SEMAINES" r:id="rId39">
            <anchor>
              <from>
                <xdr:col>8</xdr:col>
                <xdr:colOff>381000</xdr:colOff>
                <xdr:row>22</xdr:row>
                <xdr:rowOff>0</xdr:rowOff>
              </from>
              <to>
                <xdr:col>9</xdr:col>
                <xdr:colOff>133350</xdr:colOff>
                <xdr:row>23</xdr:row>
                <xdr:rowOff>57150</xdr:rowOff>
              </to>
            </anchor>
          </controlPr>
        </control>
      </mc:Choice>
      <mc:Fallback>
        <control shapeId="1050" r:id="rId38" name="SemaineBox"/>
      </mc:Fallback>
    </mc:AlternateContent>
    <mc:AlternateContent xmlns:mc="http://schemas.openxmlformats.org/markup-compatibility/2006">
      <mc:Choice Requires="x14">
        <control shapeId="1051" r:id="rId40" name="Libel1">
          <controlPr locked="0" defaultSize="0" autoLine="0" r:id="rId41">
            <anchor>
              <from>
                <xdr:col>4</xdr:col>
                <xdr:colOff>114300</xdr:colOff>
                <xdr:row>5</xdr:row>
                <xdr:rowOff>152400</xdr:rowOff>
              </from>
              <to>
                <xdr:col>5</xdr:col>
                <xdr:colOff>504825</xdr:colOff>
                <xdr:row>6</xdr:row>
                <xdr:rowOff>190500</xdr:rowOff>
              </to>
            </anchor>
          </controlPr>
        </control>
      </mc:Choice>
      <mc:Fallback>
        <control shapeId="1051" r:id="rId40" name="Libel1"/>
      </mc:Fallback>
    </mc:AlternateContent>
    <mc:AlternateContent xmlns:mc="http://schemas.openxmlformats.org/markup-compatibility/2006">
      <mc:Choice Requires="x14">
        <control shapeId="1052" r:id="rId42" name="Libel2">
          <controlPr locked="0" defaultSize="0" autoLine="0" r:id="rId43">
            <anchor>
              <from>
                <xdr:col>4</xdr:col>
                <xdr:colOff>114300</xdr:colOff>
                <xdr:row>7</xdr:row>
                <xdr:rowOff>19050</xdr:rowOff>
              </from>
              <to>
                <xdr:col>5</xdr:col>
                <xdr:colOff>504825</xdr:colOff>
                <xdr:row>8</xdr:row>
                <xdr:rowOff>47625</xdr:rowOff>
              </to>
            </anchor>
          </controlPr>
        </control>
      </mc:Choice>
      <mc:Fallback>
        <control shapeId="1052" r:id="rId42" name="Libel2"/>
      </mc:Fallback>
    </mc:AlternateContent>
    <mc:AlternateContent xmlns:mc="http://schemas.openxmlformats.org/markup-compatibility/2006">
      <mc:Choice Requires="x14">
        <control shapeId="1053" r:id="rId44" name="Libel3">
          <controlPr locked="0" defaultSize="0" autoLine="0" r:id="rId45">
            <anchor>
              <from>
                <xdr:col>4</xdr:col>
                <xdr:colOff>114300</xdr:colOff>
                <xdr:row>8</xdr:row>
                <xdr:rowOff>76200</xdr:rowOff>
              </from>
              <to>
                <xdr:col>5</xdr:col>
                <xdr:colOff>504825</xdr:colOff>
                <xdr:row>9</xdr:row>
                <xdr:rowOff>104775</xdr:rowOff>
              </to>
            </anchor>
          </controlPr>
        </control>
      </mc:Choice>
      <mc:Fallback>
        <control shapeId="1053" r:id="rId44" name="Libel3"/>
      </mc:Fallback>
    </mc:AlternateContent>
    <mc:AlternateContent xmlns:mc="http://schemas.openxmlformats.org/markup-compatibility/2006">
      <mc:Choice Requires="x14">
        <control shapeId="1054" r:id="rId46" name="Libel4">
          <controlPr locked="0" defaultSize="0" autoLine="0" r:id="rId47">
            <anchor>
              <from>
                <xdr:col>4</xdr:col>
                <xdr:colOff>114300</xdr:colOff>
                <xdr:row>9</xdr:row>
                <xdr:rowOff>142875</xdr:rowOff>
              </from>
              <to>
                <xdr:col>5</xdr:col>
                <xdr:colOff>504825</xdr:colOff>
                <xdr:row>10</xdr:row>
                <xdr:rowOff>171450</xdr:rowOff>
              </to>
            </anchor>
          </controlPr>
        </control>
      </mc:Choice>
      <mc:Fallback>
        <control shapeId="1054" r:id="rId46" name="Libel4"/>
      </mc:Fallback>
    </mc:AlternateContent>
    <mc:AlternateContent xmlns:mc="http://schemas.openxmlformats.org/markup-compatibility/2006">
      <mc:Choice Requires="x14">
        <control shapeId="1055" r:id="rId48" name="Libel5">
          <controlPr locked="0" defaultSize="0" autoLine="0" r:id="rId49">
            <anchor>
              <from>
                <xdr:col>4</xdr:col>
                <xdr:colOff>114300</xdr:colOff>
                <xdr:row>11</xdr:row>
                <xdr:rowOff>9525</xdr:rowOff>
              </from>
              <to>
                <xdr:col>5</xdr:col>
                <xdr:colOff>504825</xdr:colOff>
                <xdr:row>12</xdr:row>
                <xdr:rowOff>38100</xdr:rowOff>
              </to>
            </anchor>
          </controlPr>
        </control>
      </mc:Choice>
      <mc:Fallback>
        <control shapeId="1055" r:id="rId48" name="Libel5"/>
      </mc:Fallback>
    </mc:AlternateContent>
    <mc:AlternateContent xmlns:mc="http://schemas.openxmlformats.org/markup-compatibility/2006">
      <mc:Choice Requires="x14">
        <control shapeId="1068" r:id="rId50" name="TextBox8">
          <controlPr locked="0" defaultSize="0" autoLine="0" linkedCell="P2" r:id="rId51">
            <anchor>
              <from>
                <xdr:col>5</xdr:col>
                <xdr:colOff>542925</xdr:colOff>
                <xdr:row>5</xdr:row>
                <xdr:rowOff>152400</xdr:rowOff>
              </from>
              <to>
                <xdr:col>6</xdr:col>
                <xdr:colOff>704850</xdr:colOff>
                <xdr:row>6</xdr:row>
                <xdr:rowOff>190500</xdr:rowOff>
              </to>
            </anchor>
          </controlPr>
        </control>
      </mc:Choice>
      <mc:Fallback>
        <control shapeId="1068" r:id="rId50" name="TextBox8"/>
      </mc:Fallback>
    </mc:AlternateContent>
    <mc:AlternateContent xmlns:mc="http://schemas.openxmlformats.org/markup-compatibility/2006">
      <mc:Choice Requires="x14">
        <control shapeId="1069" r:id="rId52" name="TextBox9">
          <controlPr locked="0" defaultSize="0" autoLine="0" linkedCell="P3" r:id="rId53">
            <anchor>
              <from>
                <xdr:col>5</xdr:col>
                <xdr:colOff>542925</xdr:colOff>
                <xdr:row>7</xdr:row>
                <xdr:rowOff>19050</xdr:rowOff>
              </from>
              <to>
                <xdr:col>6</xdr:col>
                <xdr:colOff>704850</xdr:colOff>
                <xdr:row>8</xdr:row>
                <xdr:rowOff>47625</xdr:rowOff>
              </to>
            </anchor>
          </controlPr>
        </control>
      </mc:Choice>
      <mc:Fallback>
        <control shapeId="1069" r:id="rId52" name="TextBox9"/>
      </mc:Fallback>
    </mc:AlternateContent>
    <mc:AlternateContent xmlns:mc="http://schemas.openxmlformats.org/markup-compatibility/2006">
      <mc:Choice Requires="x14">
        <control shapeId="1070" r:id="rId54" name="TextBox10">
          <controlPr locked="0" defaultSize="0" autoLine="0" linkedCell="P4" r:id="rId55">
            <anchor>
              <from>
                <xdr:col>5</xdr:col>
                <xdr:colOff>542925</xdr:colOff>
                <xdr:row>8</xdr:row>
                <xdr:rowOff>76200</xdr:rowOff>
              </from>
              <to>
                <xdr:col>6</xdr:col>
                <xdr:colOff>704850</xdr:colOff>
                <xdr:row>9</xdr:row>
                <xdr:rowOff>104775</xdr:rowOff>
              </to>
            </anchor>
          </controlPr>
        </control>
      </mc:Choice>
      <mc:Fallback>
        <control shapeId="1070" r:id="rId54" name="TextBox10"/>
      </mc:Fallback>
    </mc:AlternateContent>
    <mc:AlternateContent xmlns:mc="http://schemas.openxmlformats.org/markup-compatibility/2006">
      <mc:Choice Requires="x14">
        <control shapeId="1071" r:id="rId56" name="TextBox11">
          <controlPr locked="0" defaultSize="0" autoLine="0" linkedCell="P5" r:id="rId57">
            <anchor>
              <from>
                <xdr:col>5</xdr:col>
                <xdr:colOff>542925</xdr:colOff>
                <xdr:row>9</xdr:row>
                <xdr:rowOff>142875</xdr:rowOff>
              </from>
              <to>
                <xdr:col>6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071" r:id="rId56" name="TextBox11"/>
      </mc:Fallback>
    </mc:AlternateContent>
    <mc:AlternateContent xmlns:mc="http://schemas.openxmlformats.org/markup-compatibility/2006">
      <mc:Choice Requires="x14">
        <control shapeId="1072" r:id="rId58" name="TextBox12">
          <controlPr locked="0" defaultSize="0" autoLine="0" linkedCell="P6" r:id="rId59">
            <anchor>
              <from>
                <xdr:col>5</xdr:col>
                <xdr:colOff>542925</xdr:colOff>
                <xdr:row>11</xdr:row>
                <xdr:rowOff>9525</xdr:rowOff>
              </from>
              <to>
                <xdr:col>6</xdr:col>
                <xdr:colOff>704850</xdr:colOff>
                <xdr:row>12</xdr:row>
                <xdr:rowOff>38100</xdr:rowOff>
              </to>
            </anchor>
          </controlPr>
        </control>
      </mc:Choice>
      <mc:Fallback>
        <control shapeId="1072" r:id="rId58" name="TextBox12"/>
      </mc:Fallback>
    </mc:AlternateContent>
    <mc:AlternateContent xmlns:mc="http://schemas.openxmlformats.org/markup-compatibility/2006">
      <mc:Choice Requires="x14">
        <control shapeId="1077" r:id="rId60" name="Temps1">
          <controlPr locked="0" defaultSize="0" autoLine="0" r:id="rId61">
            <anchor>
              <from>
                <xdr:col>6</xdr:col>
                <xdr:colOff>733425</xdr:colOff>
                <xdr:row>5</xdr:row>
                <xdr:rowOff>152400</xdr:rowOff>
              </from>
              <to>
                <xdr:col>7</xdr:col>
                <xdr:colOff>314325</xdr:colOff>
                <xdr:row>6</xdr:row>
                <xdr:rowOff>190500</xdr:rowOff>
              </to>
            </anchor>
          </controlPr>
        </control>
      </mc:Choice>
      <mc:Fallback>
        <control shapeId="1077" r:id="rId60" name="Temps1"/>
      </mc:Fallback>
    </mc:AlternateContent>
    <mc:AlternateContent xmlns:mc="http://schemas.openxmlformats.org/markup-compatibility/2006">
      <mc:Choice Requires="x14">
        <control shapeId="1078" r:id="rId62" name="Temps2">
          <controlPr locked="0" defaultSize="0" autoLine="0" r:id="rId63">
            <anchor>
              <from>
                <xdr:col>6</xdr:col>
                <xdr:colOff>733425</xdr:colOff>
                <xdr:row>7</xdr:row>
                <xdr:rowOff>19050</xdr:rowOff>
              </from>
              <to>
                <xdr:col>7</xdr:col>
                <xdr:colOff>314325</xdr:colOff>
                <xdr:row>8</xdr:row>
                <xdr:rowOff>47625</xdr:rowOff>
              </to>
            </anchor>
          </controlPr>
        </control>
      </mc:Choice>
      <mc:Fallback>
        <control shapeId="1078" r:id="rId62" name="Temps2"/>
      </mc:Fallback>
    </mc:AlternateContent>
    <mc:AlternateContent xmlns:mc="http://schemas.openxmlformats.org/markup-compatibility/2006">
      <mc:Choice Requires="x14">
        <control shapeId="1079" r:id="rId64" name="Temps3">
          <controlPr locked="0" defaultSize="0" autoLine="0" r:id="rId65">
            <anchor>
              <from>
                <xdr:col>6</xdr:col>
                <xdr:colOff>733425</xdr:colOff>
                <xdr:row>8</xdr:row>
                <xdr:rowOff>76200</xdr:rowOff>
              </from>
              <to>
                <xdr:col>7</xdr:col>
                <xdr:colOff>314325</xdr:colOff>
                <xdr:row>9</xdr:row>
                <xdr:rowOff>104775</xdr:rowOff>
              </to>
            </anchor>
          </controlPr>
        </control>
      </mc:Choice>
      <mc:Fallback>
        <control shapeId="1079" r:id="rId64" name="Temps3"/>
      </mc:Fallback>
    </mc:AlternateContent>
    <mc:AlternateContent xmlns:mc="http://schemas.openxmlformats.org/markup-compatibility/2006">
      <mc:Choice Requires="x14">
        <control shapeId="1080" r:id="rId66" name="Temps4">
          <controlPr locked="0" defaultSize="0" autoLine="0" r:id="rId67">
            <anchor>
              <from>
                <xdr:col>6</xdr:col>
                <xdr:colOff>733425</xdr:colOff>
                <xdr:row>9</xdr:row>
                <xdr:rowOff>142875</xdr:rowOff>
              </from>
              <to>
                <xdr:col>7</xdr:col>
                <xdr:colOff>314325</xdr:colOff>
                <xdr:row>10</xdr:row>
                <xdr:rowOff>171450</xdr:rowOff>
              </to>
            </anchor>
          </controlPr>
        </control>
      </mc:Choice>
      <mc:Fallback>
        <control shapeId="1080" r:id="rId66" name="Temps4"/>
      </mc:Fallback>
    </mc:AlternateContent>
    <mc:AlternateContent xmlns:mc="http://schemas.openxmlformats.org/markup-compatibility/2006">
      <mc:Choice Requires="x14">
        <control shapeId="1081" r:id="rId68" name="Temps5">
          <controlPr locked="0" defaultSize="0" autoLine="0" r:id="rId69">
            <anchor>
              <from>
                <xdr:col>6</xdr:col>
                <xdr:colOff>733425</xdr:colOff>
                <xdr:row>11</xdr:row>
                <xdr:rowOff>9525</xdr:rowOff>
              </from>
              <to>
                <xdr:col>7</xdr:col>
                <xdr:colOff>314325</xdr:colOff>
                <xdr:row>12</xdr:row>
                <xdr:rowOff>38100</xdr:rowOff>
              </to>
            </anchor>
          </controlPr>
        </control>
      </mc:Choice>
      <mc:Fallback>
        <control shapeId="1081" r:id="rId68" name="Temps5"/>
      </mc:Fallback>
    </mc:AlternateContent>
    <mc:AlternateContent xmlns:mc="http://schemas.openxmlformats.org/markup-compatibility/2006">
      <mc:Choice Requires="x14">
        <control shapeId="1090" r:id="rId70" name="FonctionBox">
          <controlPr defaultSize="0" print="0" autoLine="0" listFillRange="FONCTIONS" r:id="rId71">
            <anchor>
              <from>
                <xdr:col>7</xdr:col>
                <xdr:colOff>666750</xdr:colOff>
                <xdr:row>15</xdr:row>
                <xdr:rowOff>161925</xdr:rowOff>
              </from>
              <to>
                <xdr:col>8</xdr:col>
                <xdr:colOff>590550</xdr:colOff>
                <xdr:row>17</xdr:row>
                <xdr:rowOff>66675</xdr:rowOff>
              </to>
            </anchor>
          </controlPr>
        </control>
      </mc:Choice>
      <mc:Fallback>
        <control shapeId="1090" r:id="rId70" name="FonctionBox"/>
      </mc:Fallback>
    </mc:AlternateContent>
    <mc:AlternateContent xmlns:mc="http://schemas.openxmlformats.org/markup-compatibility/2006">
      <mc:Choice Requires="x14">
        <control shapeId="1093" r:id="rId72" name="RoulementTxt">
          <controlPr defaultSize="0" autoLine="0" r:id="rId73">
            <anchor>
              <from>
                <xdr:col>1</xdr:col>
                <xdr:colOff>133350</xdr:colOff>
                <xdr:row>1</xdr:row>
                <xdr:rowOff>142875</xdr:rowOff>
              </from>
              <to>
                <xdr:col>7</xdr:col>
                <xdr:colOff>361950</xdr:colOff>
                <xdr:row>2</xdr:row>
                <xdr:rowOff>247650</xdr:rowOff>
              </to>
            </anchor>
          </controlPr>
        </control>
      </mc:Choice>
      <mc:Fallback>
        <control shapeId="1093" r:id="rId72" name="RoulementTxt"/>
      </mc:Fallback>
    </mc:AlternateContent>
    <mc:AlternateContent xmlns:mc="http://schemas.openxmlformats.org/markup-compatibility/2006">
      <mc:Choice Requires="x14">
        <control shapeId="1097" r:id="rId74" name="Datefin">
          <controlPr defaultSize="0" print="0" autoLine="0" r:id="rId75">
            <anchor>
              <from>
                <xdr:col>9</xdr:col>
                <xdr:colOff>304800</xdr:colOff>
                <xdr:row>19</xdr:row>
                <xdr:rowOff>161925</xdr:rowOff>
              </from>
              <to>
                <xdr:col>10</xdr:col>
                <xdr:colOff>438150</xdr:colOff>
                <xdr:row>21</xdr:row>
                <xdr:rowOff>47625</xdr:rowOff>
              </to>
            </anchor>
          </controlPr>
        </control>
      </mc:Choice>
      <mc:Fallback>
        <control shapeId="1097" r:id="rId74" name="Datefin"/>
      </mc:Fallback>
    </mc:AlternateContent>
    <mc:AlternateContent xmlns:mc="http://schemas.openxmlformats.org/markup-compatibility/2006">
      <mc:Choice Requires="x14">
        <control shapeId="1098" r:id="rId76" name="SiteTitre">
          <controlPr defaultSize="0" autoLine="0" autoPict="0" r:id="rId77">
            <anchor>
              <from>
                <xdr:col>1</xdr:col>
                <xdr:colOff>133350</xdr:colOff>
                <xdr:row>0</xdr:row>
                <xdr:rowOff>38100</xdr:rowOff>
              </from>
              <to>
                <xdr:col>7</xdr:col>
                <xdr:colOff>381000</xdr:colOff>
                <xdr:row>0</xdr:row>
                <xdr:rowOff>333375</xdr:rowOff>
              </to>
            </anchor>
          </controlPr>
        </control>
      </mc:Choice>
      <mc:Fallback>
        <control shapeId="1098" r:id="rId76" name="SiteTitre"/>
      </mc:Fallback>
    </mc:AlternateContent>
    <mc:AlternateContent xmlns:mc="http://schemas.openxmlformats.org/markup-compatibility/2006">
      <mc:Choice Requires="x14">
        <control shapeId="1102" r:id="rId78" name="SiteTxt">
          <controlPr defaultSize="0" print="0" autoLine="0" r:id="rId79">
            <anchor>
              <from>
                <xdr:col>7</xdr:col>
                <xdr:colOff>742950</xdr:colOff>
                <xdr:row>1</xdr:row>
                <xdr:rowOff>76200</xdr:rowOff>
              </from>
              <to>
                <xdr:col>10</xdr:col>
                <xdr:colOff>333375</xdr:colOff>
                <xdr:row>2</xdr:row>
                <xdr:rowOff>152400</xdr:rowOff>
              </to>
            </anchor>
          </controlPr>
        </control>
      </mc:Choice>
      <mc:Fallback>
        <control shapeId="1102" r:id="rId78" name="SiteTxt"/>
      </mc:Fallback>
    </mc:AlternateContent>
    <mc:AlternateContent xmlns:mc="http://schemas.openxmlformats.org/markup-compatibility/2006">
      <mc:Choice Requires="x14">
        <control shapeId="1104" r:id="rId80" name="ServiceTxt">
          <controlPr defaultSize="0" print="0" autoLine="0" r:id="rId81">
            <anchor>
              <from>
                <xdr:col>7</xdr:col>
                <xdr:colOff>495300</xdr:colOff>
                <xdr:row>3</xdr:row>
                <xdr:rowOff>247650</xdr:rowOff>
              </from>
              <to>
                <xdr:col>10</xdr:col>
                <xdr:colOff>533400</xdr:colOff>
                <xdr:row>5</xdr:row>
                <xdr:rowOff>47625</xdr:rowOff>
              </to>
            </anchor>
          </controlPr>
        </control>
      </mc:Choice>
      <mc:Fallback>
        <control shapeId="1104" r:id="rId80" name="ServiceTxt"/>
      </mc:Fallback>
    </mc:AlternateContent>
    <mc:AlternateContent xmlns:mc="http://schemas.openxmlformats.org/markup-compatibility/2006">
      <mc:Choice Requires="x14">
        <control shapeId="1105" r:id="rId82" name="ServiceTitre">
          <controlPr defaultSize="0" autoLine="0" r:id="rId83">
            <anchor>
              <from>
                <xdr:col>1</xdr:col>
                <xdr:colOff>133350</xdr:colOff>
                <xdr:row>0</xdr:row>
                <xdr:rowOff>285750</xdr:rowOff>
              </from>
              <to>
                <xdr:col>7</xdr:col>
                <xdr:colOff>361950</xdr:colOff>
                <xdr:row>1</xdr:row>
                <xdr:rowOff>171450</xdr:rowOff>
              </to>
            </anchor>
          </controlPr>
        </control>
      </mc:Choice>
      <mc:Fallback>
        <control shapeId="1105" r:id="rId82" name="ServiceTitre"/>
      </mc:Fallback>
    </mc:AlternateContent>
    <mc:AlternateContent xmlns:mc="http://schemas.openxmlformats.org/markup-compatibility/2006">
      <mc:Choice Requires="x14">
        <control shapeId="1106" r:id="rId84" name="ChoixAileTxt">
          <controlPr defaultSize="0" print="0" autoLine="0" r:id="rId85">
            <anchor>
              <from>
                <xdr:col>8</xdr:col>
                <xdr:colOff>438150</xdr:colOff>
                <xdr:row>7</xdr:row>
                <xdr:rowOff>123825</xdr:rowOff>
              </from>
              <to>
                <xdr:col>9</xdr:col>
                <xdr:colOff>495300</xdr:colOff>
                <xdr:row>8</xdr:row>
                <xdr:rowOff>190500</xdr:rowOff>
              </to>
            </anchor>
          </controlPr>
        </control>
      </mc:Choice>
      <mc:Fallback>
        <control shapeId="1106" r:id="rId84" name="ChoixAileTxt"/>
      </mc:Fallback>
    </mc:AlternateContent>
    <mc:AlternateContent xmlns:mc="http://schemas.openxmlformats.org/markup-compatibility/2006">
      <mc:Choice Requires="x14">
        <control shapeId="1107" r:id="rId86" name="Label2">
          <controlPr defaultSize="0" print="0" autoLine="0" r:id="rId87">
            <anchor>
              <from>
                <xdr:col>8</xdr:col>
                <xdr:colOff>657225</xdr:colOff>
                <xdr:row>20</xdr:row>
                <xdr:rowOff>9525</xdr:rowOff>
              </from>
              <to>
                <xdr:col>9</xdr:col>
                <xdr:colOff>342900</xdr:colOff>
                <xdr:row>21</xdr:row>
                <xdr:rowOff>85725</xdr:rowOff>
              </to>
            </anchor>
          </controlPr>
        </control>
      </mc:Choice>
      <mc:Fallback>
        <control shapeId="1107" r:id="rId86" name="Label2"/>
      </mc:Fallback>
    </mc:AlternateContent>
    <mc:AlternateContent xmlns:mc="http://schemas.openxmlformats.org/markup-compatibility/2006">
      <mc:Choice Requires="x14">
        <control shapeId="1114" r:id="rId88" name="Sexebox">
          <controlPr defaultSize="0" print="0" autoLine="0" listFillRange="SEXES" r:id="rId89">
            <anchor>
              <from>
                <xdr:col>9</xdr:col>
                <xdr:colOff>361950</xdr:colOff>
                <xdr:row>15</xdr:row>
                <xdr:rowOff>161925</xdr:rowOff>
              </from>
              <to>
                <xdr:col>10</xdr:col>
                <xdr:colOff>352425</xdr:colOff>
                <xdr:row>17</xdr:row>
                <xdr:rowOff>66675</xdr:rowOff>
              </to>
            </anchor>
          </controlPr>
        </control>
      </mc:Choice>
      <mc:Fallback>
        <control shapeId="1114" r:id="rId88" name="Sexebox"/>
      </mc:Fallback>
    </mc:AlternateContent>
    <mc:AlternateContent xmlns:mc="http://schemas.openxmlformats.org/markup-compatibility/2006">
      <mc:Choice Requires="x14">
        <control shapeId="1115" r:id="rId90" name="NometudiantTxt">
          <controlPr defaultSize="0" autoLine="0" r:id="rId91">
            <anchor>
              <from>
                <xdr:col>1</xdr:col>
                <xdr:colOff>133350</xdr:colOff>
                <xdr:row>2</xdr:row>
                <xdr:rowOff>133350</xdr:rowOff>
              </from>
              <to>
                <xdr:col>7</xdr:col>
                <xdr:colOff>361950</xdr:colOff>
                <xdr:row>3</xdr:row>
                <xdr:rowOff>47625</xdr:rowOff>
              </to>
            </anchor>
          </controlPr>
        </control>
      </mc:Choice>
      <mc:Fallback>
        <control shapeId="1115" r:id="rId90" name="NometudiantTxt"/>
      </mc:Fallback>
    </mc:AlternateContent>
    <mc:AlternateContent xmlns:mc="http://schemas.openxmlformats.org/markup-compatibility/2006">
      <mc:Choice Requires="x14">
        <control shapeId="1028" r:id="rId92" name="Button 4">
          <controlPr defaultSize="0" print="0" autoFill="0" autoPict="0" macro="[0]!Bouton4_Cliquer">
            <anchor>
              <from>
                <xdr:col>7</xdr:col>
                <xdr:colOff>781050</xdr:colOff>
                <xdr:row>29</xdr:row>
                <xdr:rowOff>161925</xdr:rowOff>
              </from>
              <to>
                <xdr:col>10</xdr:col>
                <xdr:colOff>314325</xdr:colOff>
                <xdr:row>32</xdr:row>
                <xdr:rowOff>95250</xdr:rowOff>
              </to>
            </anchor>
          </controlPr>
        </control>
      </mc:Choice>
    </mc:AlternateContent>
  </controls>
  <tableParts count="2">
    <tablePart r:id="rId93"/>
    <tablePart r:id="rId9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FONCTIONS</vt:lpstr>
      <vt:lpstr>LIBELLES</vt:lpstr>
      <vt:lpstr>SEMAINES</vt:lpstr>
      <vt:lpstr>SEXES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cp:lastPrinted>2021-03-22T06:32:07Z</cp:lastPrinted>
  <dcterms:created xsi:type="dcterms:W3CDTF">2021-03-17T20:55:47Z</dcterms:created>
  <dcterms:modified xsi:type="dcterms:W3CDTF">2021-03-23T06:10:41Z</dcterms:modified>
</cp:coreProperties>
</file>