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persons/person18.xml" ContentType="application/vnd.ms-excel.person+xml"/>
  <Override PartName="/xl/persons/person21.xml" ContentType="application/vnd.ms-excel.person+xml"/>
  <Override PartName="/xl/persons/person37.xml" ContentType="application/vnd.ms-excel.person+xml"/>
  <Override PartName="/xl/persons/person43.xml" ContentType="application/vnd.ms-excel.person+xml"/>
  <Override PartName="/xl/persons/person48.xml" ContentType="application/vnd.ms-excel.person+xml"/>
  <Override PartName="/xl/persons/person53.xml" ContentType="application/vnd.ms-excel.person+xml"/>
  <Override PartName="/xl/persons/person15.xml" ContentType="application/vnd.ms-excel.person+xml"/>
  <Override PartName="/xl/persons/person25.xml" ContentType="application/vnd.ms-excel.person+xml"/>
  <Override PartName="/xl/persons/person29.xml" ContentType="application/vnd.ms-excel.person+xml"/>
  <Override PartName="/xl/persons/person10.xml" ContentType="application/vnd.ms-excel.person+xml"/>
  <Override PartName="/xl/persons/person57.xml" ContentType="application/vnd.ms-excel.person+xml"/>
  <Override PartName="/xl/persons/person9.xml" ContentType="application/vnd.ms-excel.person+xml"/>
  <Override PartName="/xl/persons/person28.xml" ContentType="application/vnd.ms-excel.person+xml"/>
  <Override PartName="/xl/persons/person32.xml" ContentType="application/vnd.ms-excel.person+xml"/>
  <Override PartName="/xl/persons/person8.xml" ContentType="application/vnd.ms-excel.person+xml"/>
  <Override PartName="/xl/persons/person3.xml" ContentType="application/vnd.ms-excel.person+xml"/>
  <Override PartName="/xl/persons/person52.xml" ContentType="application/vnd.ms-excel.person+xml"/>
  <Override PartName="/xl/persons/person42.xml" ContentType="application/vnd.ms-excel.person+xml"/>
  <Override PartName="/xl/persons/person20.xml" ContentType="application/vnd.ms-excel.person+xml"/>
  <Override PartName="/xl/persons/person40.xml" ContentType="application/vnd.ms-excel.person+xml"/>
  <Override PartName="/xl/persons/person11.xml" ContentType="application/vnd.ms-excel.person+xml"/>
  <Override PartName="/xl/persons/person.xml" ContentType="application/vnd.ms-excel.person+xml"/>
  <Override PartName="/xl/persons/person34.xml" ContentType="application/vnd.ms-excel.person+xml"/>
  <Override PartName="/xl/persons/person46.xml" ContentType="application/vnd.ms-excel.person+xml"/>
  <Override PartName="/xl/persons/person6.xml" ContentType="application/vnd.ms-excel.person+xml"/>
  <Override PartName="/xl/persons/person41.xml" ContentType="application/vnd.ms-excel.person+xml"/>
  <Override PartName="/xl/persons/person26.xml" ContentType="application/vnd.ms-excel.person+xml"/>
  <Override PartName="/xl/persons/person23.xml" ContentType="application/vnd.ms-excel.person+xml"/>
  <Override PartName="/xl/persons/person39.xml" ContentType="application/vnd.ms-excel.person+xml"/>
  <Override PartName="/xl/persons/person0.xml" ContentType="application/vnd.ms-excel.person+xml"/>
  <Override PartName="/xl/persons/person7.xml" ContentType="application/vnd.ms-excel.person+xml"/>
  <Override PartName="/xl/persons/person50.xml" ContentType="application/vnd.ms-excel.person+xml"/>
  <Override PartName="/xl/persons/person45.xml" ContentType="application/vnd.ms-excel.person+xml"/>
  <Override PartName="/xl/persons/person31.xml" ContentType="application/vnd.ms-excel.person+xml"/>
  <Override PartName="/xl/persons/person56.xml" ContentType="application/vnd.ms-excel.person+xml"/>
  <Override PartName="/xl/persons/person4.xml" ContentType="application/vnd.ms-excel.person+xml"/>
  <Override PartName="/xl/persons/person44.xml" ContentType="application/vnd.ms-excel.person+xml"/>
  <Override PartName="/xl/persons/person36.xml" ContentType="application/vnd.ms-excel.person+xml"/>
  <Override PartName="/xl/persons/person22.xml" ContentType="application/vnd.ms-excel.person+xml"/>
  <Override PartName="/xl/persons/person55.xml" ContentType="application/vnd.ms-excel.person+xml"/>
  <Override PartName="/xl/persons/person49.xml" ContentType="application/vnd.ms-excel.person+xml"/>
  <Override PartName="/xl/persons/person1.xml" ContentType="application/vnd.ms-excel.person+xml"/>
  <Override PartName="/xl/persons/person2.xml" ContentType="application/vnd.ms-excel.person+xml"/>
  <Override PartName="/xl/persons/person38.xml" ContentType="application/vnd.ms-excel.person+xml"/>
  <Override PartName="/xl/persons/person30.xml" ContentType="application/vnd.ms-excel.person+xml"/>
  <Override PartName="/xl/persons/person17.xml" ContentType="application/vnd.ms-excel.person+xml"/>
  <Override PartName="/xl/persons/person51.xml" ContentType="application/vnd.ms-excel.person+xml"/>
  <Override PartName="/xl/persons/person12.xml" ContentType="application/vnd.ms-excel.person+xml"/>
  <Override PartName="/xl/persons/person33.xml" ContentType="application/vnd.ms-excel.person+xml"/>
  <Override PartName="/xl/persons/person24.xml" ContentType="application/vnd.ms-excel.person+xml"/>
  <Override PartName="/xl/persons/person14.xml" ContentType="application/vnd.ms-excel.person+xml"/>
  <Override PartName="/xl/persons/person54.xml" ContentType="application/vnd.ms-excel.person+xml"/>
  <Override PartName="/xl/persons/person47.xml" ContentType="application/vnd.ms-excel.person+xml"/>
  <Override PartName="/xl/persons/person13.xml" ContentType="application/vnd.ms-excel.person+xml"/>
  <Override PartName="/xl/persons/person5.xml" ContentType="application/vnd.ms-excel.person+xml"/>
  <Override PartName="/xl/persons/person16.xml" ContentType="application/vnd.ms-excel.person+xml"/>
  <Override PartName="/xl/persons/person35.xml" ContentType="application/vnd.ms-excel.person+xml"/>
  <Override PartName="/xl/persons/person19.xml" ContentType="application/vnd.ms-excel.person+xml"/>
  <Override PartName="/xl/persons/person27.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codeName="{E757BCB4-07E6-AE0B-56E0-F0EEF7A6E26C}"/>
  <workbookPr codeName="ThisWorkbook"/>
  <mc:AlternateContent xmlns:mc="http://schemas.openxmlformats.org/markup-compatibility/2006">
    <mc:Choice Requires="x15">
      <x15ac:absPath xmlns:x15ac="http://schemas.microsoft.com/office/spreadsheetml/2010/11/ac" url="https://d.docs.live.net/25a4b322ee921561/Documents/CAP SXM/"/>
    </mc:Choice>
  </mc:AlternateContent>
  <xr:revisionPtr revIDLastSave="0" documentId="8_{1D6244E3-F310-424C-BB08-5E0E85FA30A3}" xr6:coauthVersionLast="47" xr6:coauthVersionMax="47" xr10:uidLastSave="{00000000-0000-0000-0000-000000000000}"/>
  <bookViews>
    <workbookView xWindow="-104" yWindow="-104" windowWidth="22326" windowHeight="11947" tabRatio="686" firstSheet="1" activeTab="2" xr2:uid="{00000000-000D-0000-FFFF-FFFF00000000}"/>
  </bookViews>
  <sheets>
    <sheet name="Janvier" sheetId="4" state="hidden" r:id="rId1"/>
    <sheet name="Janvier 2024" sheetId="26" r:id="rId2"/>
    <sheet name="DA" sheetId="24" r:id="rId3"/>
    <sheet name="Employée" sheetId="22" state="hidden" r:id="rId4"/>
    <sheet name="Datas" sheetId="23" state="hidden" r:id="rId5"/>
  </sheets>
  <externalReferences>
    <externalReference r:id="rId6"/>
    <externalReference r:id="rId7"/>
  </externalReferences>
  <definedNames>
    <definedName name="AnnéeCalendrier">Janvier!$AH$4</definedName>
    <definedName name="AnnéeCalendrier24">'[2]Février 24'!$AH$4</definedName>
    <definedName name="CléArrivée">Janvier!$C$2</definedName>
    <definedName name="CléDépart">Janvier!$F$2</definedName>
    <definedName name="Clédépartarrivée">Janvier!$Z$2</definedName>
    <definedName name="CléLingepropre">[2]Janvier!$R$2</definedName>
    <definedName name="CléLingesale">[2]Janvier!$M$2</definedName>
    <definedName name="CléMénage">[2]Janvier!$J$2</definedName>
    <definedName name="ÉtiquetteCléCongé">Janvier!$D$2</definedName>
    <definedName name="ÉtiquetteCléPersonnalisée1">Janvier!$N$2</definedName>
    <definedName name="ÉtiquetteCléPersonnalisée2">Janvier!$S$2</definedName>
    <definedName name="ÉtiquetteCléPersonnel">Janvier!$G$2</definedName>
    <definedName name="_xlnm.Print_Titles" localSheetId="0">Janvier!$4:$6</definedName>
    <definedName name="jour_début">[1]Installation!$D$10</definedName>
    <definedName name="Mois">OFFSET(Datas!$C$2,,,COUNTA(Datas!$C:$C)-1)</definedName>
    <definedName name="Nom_clé">Janvier!$B$2</definedName>
    <definedName name="NomMois" localSheetId="0">Janvier!$B$4</definedName>
    <definedName name="Noms">OFFSET(Datas!$E$2,,,COUNTA(Datas!$E:$E)-1)</definedName>
    <definedName name="Période">OFFSET(Datas!$C$2,,,COUNTA(Datas!$C:$C)-1)</definedName>
    <definedName name="SABINE">OFFSET(Datas!$E$2,,,COUNTA(Datas!$E:$E)-1)</definedName>
    <definedName name="Titre_Absence_Employé">Janvier!$B$1</definedName>
    <definedName name="_xlnm.Print_Area" localSheetId="0">Janvier!$B$4:$AG$39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G5" i="26" l="1"/>
  <c r="AF5" i="26"/>
  <c r="AE5" i="26"/>
  <c r="AD5" i="26"/>
  <c r="AC5" i="26"/>
  <c r="AB5" i="26"/>
  <c r="AA5" i="26"/>
  <c r="Z5" i="26"/>
  <c r="Y5" i="26"/>
  <c r="X5" i="26"/>
  <c r="W5" i="26"/>
  <c r="V5" i="26"/>
  <c r="U5" i="26"/>
  <c r="T5" i="26"/>
  <c r="S5" i="26"/>
  <c r="R5" i="26"/>
  <c r="Q5" i="26"/>
  <c r="P5" i="26"/>
  <c r="O5" i="26"/>
  <c r="N5" i="26"/>
  <c r="M5" i="26"/>
  <c r="L5" i="26"/>
  <c r="K5" i="26"/>
  <c r="J5" i="26"/>
  <c r="I5" i="26"/>
  <c r="H5" i="26"/>
  <c r="G5" i="26"/>
  <c r="F5" i="26"/>
  <c r="E5" i="26"/>
  <c r="D5" i="26"/>
  <c r="C5" i="26"/>
  <c r="AH45" i="4" l="1"/>
  <c r="C47" i="4"/>
  <c r="D47" i="4"/>
  <c r="E47" i="4"/>
  <c r="F47" i="4"/>
  <c r="G47" i="4"/>
  <c r="H47" i="4"/>
  <c r="I47" i="4"/>
  <c r="J47" i="4"/>
  <c r="K47" i="4"/>
  <c r="L47" i="4"/>
  <c r="M47" i="4"/>
  <c r="N47" i="4"/>
  <c r="O47" i="4"/>
  <c r="P47" i="4"/>
  <c r="Q47" i="4"/>
  <c r="R47" i="4"/>
  <c r="S47" i="4"/>
  <c r="T47" i="4"/>
  <c r="U47" i="4"/>
  <c r="V47" i="4"/>
  <c r="W47" i="4"/>
  <c r="X47" i="4"/>
  <c r="Y47" i="4"/>
  <c r="Z47" i="4"/>
  <c r="AA47" i="4"/>
  <c r="AB47" i="4"/>
  <c r="AC47" i="4"/>
  <c r="AD47" i="4"/>
  <c r="AE47" i="4"/>
  <c r="AF47" i="4"/>
  <c r="AG47" i="4"/>
  <c r="AH7" i="4"/>
  <c r="AH8" i="4"/>
  <c r="AH9" i="4"/>
  <c r="AH10" i="4"/>
  <c r="AH11" i="4"/>
  <c r="AH12" i="4"/>
  <c r="AH13" i="4"/>
  <c r="AH14" i="4"/>
  <c r="AH15" i="4"/>
  <c r="AH16" i="4"/>
  <c r="AH17" i="4"/>
  <c r="AH18" i="4"/>
  <c r="AH19" i="4"/>
  <c r="AH20" i="4"/>
  <c r="AH21" i="4"/>
  <c r="AH22" i="4"/>
  <c r="AH23" i="4"/>
  <c r="AH24" i="4"/>
  <c r="AH25" i="4"/>
  <c r="AH26" i="4"/>
  <c r="AH27" i="4"/>
  <c r="AH28" i="4"/>
  <c r="AH29" i="4"/>
  <c r="AH30" i="4"/>
  <c r="AH31" i="4"/>
  <c r="AH32" i="4"/>
  <c r="AH33" i="4"/>
  <c r="AH34" i="4"/>
  <c r="AH35" i="4"/>
  <c r="AH36" i="4"/>
  <c r="AH37" i="4"/>
  <c r="AH38" i="4"/>
  <c r="AH39" i="4"/>
  <c r="AH40" i="4"/>
  <c r="AH41" i="4"/>
  <c r="AH42" i="4"/>
  <c r="AH43" i="4"/>
  <c r="AH44" i="4"/>
  <c r="AH46" i="4"/>
  <c r="AG5" i="4" l="1"/>
  <c r="AF5" i="4"/>
  <c r="AE5" i="4"/>
  <c r="AD5" i="4"/>
  <c r="AC5" i="4"/>
  <c r="AB5" i="4"/>
  <c r="AA5" i="4"/>
  <c r="Z5" i="4"/>
  <c r="Y5" i="4"/>
  <c r="X5" i="4"/>
  <c r="W5" i="4"/>
  <c r="V5" i="4"/>
  <c r="U5" i="4"/>
  <c r="T5" i="4"/>
  <c r="S5" i="4"/>
  <c r="R5" i="4"/>
  <c r="Q5" i="4"/>
  <c r="P5" i="4"/>
  <c r="O5" i="4"/>
  <c r="N5" i="4"/>
  <c r="M5" i="4"/>
  <c r="L5" i="4"/>
  <c r="K5" i="4"/>
  <c r="J5" i="4"/>
  <c r="I5" i="4"/>
  <c r="H5" i="4"/>
  <c r="G5" i="4"/>
  <c r="F5" i="4"/>
  <c r="E5" i="4"/>
  <c r="D5" i="4"/>
  <c r="C5" i="4"/>
  <c r="AH47" i="4" l="1"/>
</calcChain>
</file>

<file path=xl/sharedStrings.xml><?xml version="1.0" encoding="utf-8"?>
<sst xmlns="http://schemas.openxmlformats.org/spreadsheetml/2006/main" count="255" uniqueCount="110">
  <si>
    <t>Janvier</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</si>
  <si>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</si>
  <si>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</si>
  <si>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</si>
  <si>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</si>
  <si>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</si>
  <si>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</si>
  <si>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</si>
  <si>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</si>
  <si>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</si>
  <si>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</si>
  <si>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</si>
  <si>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</si>
  <si>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</si>
  <si>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</si>
  <si>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</si>
  <si>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</si>
  <si>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</si>
  <si>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</si>
  <si>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</si>
  <si>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</si>
  <si>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</si>
  <si>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</si>
  <si>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</si>
  <si>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</si>
  <si>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</si>
  <si>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</si>
  <si>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</si>
  <si>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</si>
  <si>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</si>
  <si>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</si>
  <si>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</si>
  <si>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Entrez l’année :</t>
  </si>
  <si>
    <t>Total des jours</t>
  </si>
  <si>
    <t>Calendrier des locations</t>
  </si>
  <si>
    <t>A</t>
  </si>
  <si>
    <t>Arrivée</t>
  </si>
  <si>
    <t>D</t>
  </si>
  <si>
    <t>Départ</t>
  </si>
  <si>
    <t>Ménage</t>
  </si>
  <si>
    <t>Nom du logement</t>
  </si>
  <si>
    <t>Dates des réservations</t>
  </si>
  <si>
    <t>Clé de codage</t>
  </si>
  <si>
    <t>Travaux</t>
  </si>
  <si>
    <t>D/A</t>
  </si>
  <si>
    <t>Départ et arrivée simultanée</t>
  </si>
  <si>
    <t>LS</t>
  </si>
  <si>
    <t>LP</t>
  </si>
  <si>
    <t>Dépot Départ/arrivée sale</t>
  </si>
  <si>
    <t>Récup Départ/arrivée propre</t>
  </si>
  <si>
    <t>EMMA</t>
  </si>
  <si>
    <t>SABINE</t>
  </si>
  <si>
    <t>BENICIA</t>
  </si>
  <si>
    <t>CARO</t>
  </si>
  <si>
    <t>Logement 2</t>
  </si>
  <si>
    <t>Logement 3</t>
  </si>
  <si>
    <t>Logement 4</t>
  </si>
  <si>
    <t>Logement 5</t>
  </si>
  <si>
    <t>Logement 6</t>
  </si>
  <si>
    <t>Logement 7</t>
  </si>
  <si>
    <t>Logement 8</t>
  </si>
  <si>
    <t>Logement</t>
  </si>
  <si>
    <t>Tâche</t>
  </si>
  <si>
    <t>Date</t>
  </si>
  <si>
    <t>Travaux effectués par</t>
  </si>
  <si>
    <t>en</t>
  </si>
  <si>
    <t>février 23</t>
  </si>
  <si>
    <t>mars 23</t>
  </si>
  <si>
    <t>avril 23</t>
  </si>
  <si>
    <t>mai 23</t>
  </si>
  <si>
    <t>juin 23</t>
  </si>
  <si>
    <t>juillet 23</t>
  </si>
  <si>
    <t>août 23</t>
  </si>
  <si>
    <t>septembre 23</t>
  </si>
  <si>
    <t>octobre 23</t>
  </si>
  <si>
    <t>novembre 23</t>
  </si>
  <si>
    <t>décembre 23</t>
  </si>
  <si>
    <t>Noms</t>
  </si>
  <si>
    <t>Période</t>
  </si>
  <si>
    <t>https://forum.excel-pratique.com/excel/lecture-des-coordonnees-d-une-cellule-en-tetes-ligne-et-colonne-186207</t>
  </si>
  <si>
    <t>janv 23</t>
  </si>
  <si>
    <t>Colonne1</t>
  </si>
  <si>
    <t>Lundi 1</t>
  </si>
  <si>
    <t>Départ Arrivée simul</t>
  </si>
  <si>
    <t>caro</t>
  </si>
  <si>
    <t>Sabine</t>
  </si>
  <si>
    <t>Bénicia</t>
  </si>
  <si>
    <t>Laurène</t>
  </si>
  <si>
    <t>Raïssa</t>
  </si>
  <si>
    <t>demo ouisnet</t>
  </si>
  <si>
    <t>Logement 1</t>
  </si>
  <si>
    <t>Logement 9</t>
  </si>
  <si>
    <t>Logement 10</t>
  </si>
  <si>
    <t>Logement 11</t>
  </si>
  <si>
    <t>Logement 12</t>
  </si>
  <si>
    <t>Lettre A = Arrivée</t>
  </si>
  <si>
    <t>Lettres D/A = Départ/Arrivée</t>
  </si>
  <si>
    <t>Lettre D = Départ</t>
  </si>
  <si>
    <t>Lexique</t>
  </si>
  <si>
    <t xml:space="preserve">Date  (avec possibilité de filter) </t>
  </si>
  <si>
    <t>Gestion</t>
  </si>
  <si>
    <t xml:space="preserve">Nom du logement (avec possibilité de filter) </t>
  </si>
  <si>
    <t>Filtre de telle date à telle date</t>
  </si>
  <si>
    <t>Mardi 2</t>
  </si>
  <si>
    <t xml:space="preserve">Ménage </t>
  </si>
  <si>
    <t>Mercredi 3</t>
  </si>
  <si>
    <t xml:space="preserve"> du 1/01 au 5/01</t>
  </si>
  <si>
    <t>Jeudi 4</t>
  </si>
  <si>
    <t>Vendredi 5</t>
  </si>
  <si>
    <t>Type d'activité (avec possibilité de filtrer) Juste A, D, Ménage (les travaux et Gestion ne m'intéressent pas) et possibilité de trier en affichage : les D/A d'abord, les D ensuite, Les A ensuite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</si>
</sst>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0;0;"/>
  </numFmts>
  <fonts count="28" x14ac:knownFonts="1">
    <font>
      <sz val="11"/>
      <color theme="1"/>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26"/>
      <color theme="3" tint="-0.24994659260841701"/>
      <name val="Calibri"/>
      <family val="2"/>
      <scheme val="maj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8"/>
      <name val="Calibri"/>
      <family val="2"/>
      <scheme val="minor"/>
    </font>
    <font>
      <sz val="8"/>
      <color theme="1"/>
      <name val="Calibri"/>
      <family val="2"/>
      <scheme val="minor"/>
    </font>
    <font>
      <sz val="11"/>
      <color rgb="FF00B050"/>
      <name val="Calibri"/>
      <family val="2"/>
      <scheme val="minor"/>
    </font>
    <font>
      <sz val="8"/>
      <color theme="0"/>
      <name val="Calibri"/>
      <family val="2"/>
      <scheme val="minor"/>
    </font>
    <font>
      <b/>
      <sz val="12"/>
      <color theme="1"/>
      <name val="Calibri"/>
      <family val="2"/>
      <scheme val="minor"/>
    </font>
    <font>
      <u/>
      <sz val="11"/>
      <color theme="10"/>
      <name val="Calibri"/>
      <family val="2"/>
      <scheme val="minor"/>
    </font>
    <font>
      <b/>
      <sz val="9"/>
      <color theme="1"/>
      <name val="Calibri"/>
      <family val="2"/>
      <scheme val="minor"/>
    </font>
    <font>
      <sz val="9"/>
      <color theme="1"/>
      <name val="Calibri"/>
      <family val="2"/>
      <scheme val="minor"/>
    </font>
    <font>
      <sz val="9"/>
      <color theme="0"/>
      <name val="Calibri"/>
      <family val="2"/>
      <scheme val="minor"/>
    </font>
  </fonts>
  <fills count="69">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5" tint="0.79998168889431442"/>
        <bgColor indexed="65"/>
      </patternFill>
    </fill>
    <fill>
      <patternFill patternType="solid">
        <fgColor theme="5"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rgb="FF00B0F0"/>
        <bgColor indexed="64"/>
      </patternFill>
    </fill>
    <fill>
      <patternFill patternType="solid">
        <fgColor rgb="FFFFFF00"/>
        <bgColor indexed="64"/>
      </patternFill>
    </fill>
    <fill>
      <patternFill patternType="solid">
        <fgColor rgb="FF00B050"/>
        <bgColor indexed="64"/>
      </patternFill>
    </fill>
    <fill>
      <patternFill patternType="solid">
        <fgColor theme="7" tint="-0.249977111117893"/>
        <bgColor indexed="64"/>
      </patternFill>
    </fill>
    <fill>
      <patternFill patternType="solid">
        <fgColor rgb="FFFB89F6"/>
        <bgColor indexed="64"/>
      </patternFill>
    </fill>
    <fill>
      <patternFill patternType="solid">
        <fgColor rgb="FF4EDDF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rgb="FF7030A0"/>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3" tint="0.89999084444715716"/>
        <bgColor indexed="64"/>
      </patternFill>
    </fill>
    <fill>
      <patternFill patternType="solid">
        <fgColor theme="4" tint="0.39997558519241921"/>
        <bgColor indexed="64"/>
      </patternFill>
    </fill>
    <fill>
      <patternFill patternType="solid">
        <fgColor theme="8" tint="0.59999389629810485"/>
        <bgColor indexed="64"/>
      </patternFill>
    </fill>
    <fill>
      <patternFill patternType="solid">
        <fgColor rgb="FFDE7465"/>
        <bgColor indexed="64"/>
      </patternFill>
    </fill>
    <fill>
      <patternFill patternType="solid">
        <fgColor theme="3" tint="0.499984740745262"/>
        <bgColor indexed="64"/>
      </patternFill>
    </fill>
    <fill>
      <patternFill patternType="solid">
        <fgColor theme="6"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99"/>
        <bgColor indexed="64"/>
      </patternFill>
    </fill>
    <fill>
      <patternFill patternType="solid">
        <fgColor theme="3"/>
        <bgColor indexed="64"/>
      </patternFill>
    </fill>
    <fill>
      <patternFill patternType="solid">
        <fgColor theme="0" tint="-4.9989318521683403E-2"/>
        <bgColor theme="4" tint="0.79992065187536243"/>
      </patternFill>
    </fill>
    <fill>
      <patternFill patternType="solid">
        <fgColor theme="0"/>
        <bgColor indexed="64"/>
      </patternFill>
    </fill>
    <fill>
      <patternFill patternType="solid">
        <fgColor theme="0"/>
        <bgColor theme="4" tint="0.79992065187536243"/>
      </patternFill>
    </fill>
    <fill>
      <patternFill patternType="solid">
        <fgColor theme="3" tint="0.89999084444715716"/>
        <bgColor theme="4" tint="0.79992065187536243"/>
      </patternFill>
    </fill>
    <fill>
      <patternFill patternType="solid">
        <fgColor theme="2" tint="-0.499984740745262"/>
        <bgColor indexed="64"/>
      </patternFill>
    </fill>
    <fill>
      <patternFill patternType="solid">
        <fgColor rgb="FF0070C0"/>
        <bgColor indexed="64"/>
      </patternFill>
    </fill>
    <fill>
      <patternFill patternType="solid">
        <fgColor rgb="FFFFFF47"/>
        <bgColor indexed="64"/>
      </patternFill>
    </fill>
    <fill>
      <patternFill patternType="solid">
        <fgColor rgb="FFFFC000"/>
        <bgColor indexed="64"/>
      </patternFill>
    </fill>
    <fill>
      <patternFill patternType="solid">
        <fgColor rgb="FFFFC000"/>
        <bgColor theme="4" tint="0.79992065187536243"/>
      </patternFill>
    </fill>
    <fill>
      <patternFill patternType="solid">
        <fgColor rgb="FF7030A0"/>
        <bgColor theme="4" tint="0.79992065187536243"/>
      </patternFill>
    </fill>
    <fill>
      <patternFill patternType="solid">
        <fgColor theme="8" tint="0.59999389629810485"/>
        <bgColor theme="4" tint="0.79992065187536243"/>
      </patternFill>
    </fill>
    <fill>
      <patternFill patternType="solid">
        <fgColor theme="3" tint="0.499984740745262"/>
        <bgColor theme="4" tint="0.79992065187536243"/>
      </patternFill>
    </fill>
    <fill>
      <patternFill patternType="solid">
        <fgColor theme="9" tint="-0.249977111117893"/>
        <bgColor indexed="64"/>
      </patternFill>
    </fill>
    <fill>
      <patternFill patternType="solid">
        <fgColor theme="0" tint="-0.249977111117893"/>
        <bgColor indexed="64"/>
      </patternFill>
    </fill>
    <fill>
      <patternFill patternType="solid">
        <fgColor theme="1" tint="0.499984740745262"/>
        <bgColor indexed="64"/>
      </patternFill>
    </fill>
  </fills>
  <borders count="13">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thin">
        <color theme="0" tint="-0.14996795556505021"/>
      </top>
      <bottom/>
      <diagonal/>
    </border>
    <border>
      <left style="thin">
        <color theme="0"/>
      </left>
      <right/>
      <top/>
      <bottom/>
      <diagonal/>
    </border>
    <border>
      <left style="thin">
        <color theme="0"/>
      </left>
      <right style="thin">
        <color theme="0"/>
      </right>
      <top style="thin">
        <color theme="0"/>
      </top>
      <bottom style="thin">
        <color theme="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50">
    <xf numFmtId="0" fontId="0" fillId="0" borderId="0">
      <alignment horizontal="left" vertical="center"/>
    </xf>
    <xf numFmtId="0" fontId="7" fillId="0" borderId="0" applyNumberFormat="0" applyFill="0" applyBorder="0" applyProtection="0">
      <alignment vertical="top"/>
    </xf>
    <xf numFmtId="0" fontId="5" fillId="0" borderId="0" applyNumberFormat="0" applyFill="0" applyBorder="0" applyProtection="0">
      <alignment vertical="top"/>
    </xf>
    <xf numFmtId="0" fontId="6" fillId="2" borderId="0" applyNumberFormat="0" applyBorder="0" applyProtection="0">
      <alignment horizontal="center" vertical="center"/>
    </xf>
    <xf numFmtId="0" fontId="3" fillId="20" borderId="0" applyNumberFormat="0" applyProtection="0">
      <alignment horizontal="right" vertical="center" indent="1"/>
    </xf>
    <xf numFmtId="0" fontId="2" fillId="0" borderId="0" applyNumberFormat="0" applyFill="0" applyBorder="0" applyProtection="0">
      <alignment horizontal="left" vertical="center" indent="2"/>
    </xf>
    <xf numFmtId="0" fontId="4" fillId="3" borderId="0" applyNumberFormat="0" applyBorder="0" applyAlignment="0" applyProtection="0"/>
    <xf numFmtId="0" fontId="2" fillId="4" borderId="0" applyNumberFormat="0" applyBorder="0" applyProtection="0">
      <alignment horizontal="center" vertical="center"/>
    </xf>
    <xf numFmtId="0" fontId="3" fillId="9" borderId="0" applyNumberFormat="0" applyBorder="0" applyAlignment="0" applyProtection="0"/>
    <xf numFmtId="0" fontId="2" fillId="5" borderId="0" applyNumberFormat="0" applyBorder="0" applyAlignment="0" applyProtection="0"/>
    <xf numFmtId="0" fontId="4" fillId="7" borderId="0" applyNumberFormat="0" applyBorder="0" applyAlignment="0" applyProtection="0"/>
    <xf numFmtId="0" fontId="2" fillId="6" borderId="0" applyNumberFormat="0" applyBorder="0" applyAlignment="0" applyProtection="0"/>
    <xf numFmtId="0" fontId="3" fillId="15" borderId="0" applyNumberFormat="0" applyBorder="0" applyAlignment="0" applyProtection="0"/>
    <xf numFmtId="0" fontId="2" fillId="8" borderId="0" applyNumberFormat="0" applyBorder="0" applyAlignment="0" applyProtection="0"/>
    <xf numFmtId="0" fontId="4" fillId="15" borderId="0" applyNumberFormat="0" applyBorder="0" applyAlignment="0" applyProtection="0"/>
    <xf numFmtId="0" fontId="2" fillId="18" borderId="0" applyNumberFormat="0" applyBorder="0" applyAlignment="0" applyProtection="0"/>
    <xf numFmtId="0" fontId="3" fillId="17"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3" fillId="10" borderId="0" applyNumberFormat="0" applyBorder="0" applyAlignment="0" applyProtection="0"/>
    <xf numFmtId="0" fontId="4" fillId="11" borderId="0" applyNumberFormat="0" applyBorder="0" applyAlignment="0" applyProtection="0"/>
    <xf numFmtId="0" fontId="2" fillId="2" borderId="0" applyNumberFormat="0" applyBorder="0" applyAlignment="0" applyProtection="0"/>
    <xf numFmtId="0" fontId="3" fillId="12" borderId="0" applyNumberFormat="0" applyBorder="0" applyProtection="0">
      <alignment horizontal="left" vertical="center" indent="1"/>
    </xf>
    <xf numFmtId="0" fontId="3" fillId="13" borderId="0" applyNumberFormat="0" applyBorder="0" applyAlignment="0" applyProtection="0"/>
    <xf numFmtId="0" fontId="3" fillId="14" borderId="0" applyNumberFormat="0" applyBorder="0" applyAlignment="0" applyProtection="0"/>
    <xf numFmtId="1" fontId="2" fillId="0" borderId="0" applyFill="0" applyBorder="0" applyProtection="0">
      <alignment horizontal="center" vertical="center"/>
    </xf>
    <xf numFmtId="0" fontId="2" fillId="0" borderId="0" applyNumberFormat="0" applyFill="0" applyBorder="0">
      <alignment horizontal="left" vertical="center" wrapText="1" indent="2"/>
    </xf>
    <xf numFmtId="0" fontId="8" fillId="0" borderId="0">
      <alignment horizontal="center"/>
    </xf>
    <xf numFmtId="165" fontId="2" fillId="0" borderId="0" applyFont="0" applyFill="0" applyBorder="0" applyAlignment="0" applyProtection="0"/>
    <xf numFmtId="164"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9" fontId="2" fillId="0" borderId="0" applyFont="0" applyFill="0" applyBorder="0" applyAlignment="0" applyProtection="0"/>
    <xf numFmtId="0" fontId="9" fillId="21" borderId="0" applyNumberFormat="0" applyBorder="0" applyAlignment="0" applyProtection="0"/>
    <xf numFmtId="0" fontId="10" fillId="22" borderId="0" applyNumberFormat="0" applyBorder="0" applyAlignment="0" applyProtection="0"/>
    <xf numFmtId="0" fontId="11" fillId="23" borderId="0" applyNumberFormat="0" applyBorder="0" applyAlignment="0" applyProtection="0"/>
    <xf numFmtId="0" fontId="12" fillId="24" borderId="1" applyNumberFormat="0" applyAlignment="0" applyProtection="0"/>
    <xf numFmtId="0" fontId="13" fillId="25" borderId="2" applyNumberFormat="0" applyAlignment="0" applyProtection="0"/>
    <xf numFmtId="0" fontId="14" fillId="25" borderId="1" applyNumberFormat="0" applyAlignment="0" applyProtection="0"/>
    <xf numFmtId="0" fontId="15" fillId="0" borderId="3" applyNumberFormat="0" applyFill="0" applyAlignment="0" applyProtection="0"/>
    <xf numFmtId="0" fontId="16" fillId="26" borderId="4" applyNumberFormat="0" applyAlignment="0" applyProtection="0"/>
    <xf numFmtId="0" fontId="17" fillId="0" borderId="0" applyNumberFormat="0" applyFill="0" applyBorder="0" applyAlignment="0" applyProtection="0"/>
    <xf numFmtId="0" fontId="2" fillId="27" borderId="5" applyNumberFormat="0" applyFont="0" applyAlignment="0" applyProtection="0"/>
    <xf numFmtId="0" fontId="18" fillId="0" borderId="0" applyNumberFormat="0" applyFill="0" applyBorder="0" applyAlignment="0" applyProtection="0"/>
    <xf numFmtId="0" fontId="2" fillId="28" borderId="0" applyNumberFormat="0" applyBorder="0" applyAlignment="0" applyProtection="0"/>
    <xf numFmtId="0" fontId="2" fillId="29" borderId="0" applyNumberFormat="0" applyBorder="0" applyAlignment="0" applyProtection="0"/>
    <xf numFmtId="0" fontId="4"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4" fillId="0" borderId="0" applyNumberFormat="0" applyFill="0" applyBorder="0" applyAlignment="0" applyProtection="0">
      <alignment horizontal="left" vertical="center"/>
    </xf>
  </cellStyleXfs>
  <cellXfs count="134">
    <xf numFmtId="0" fontId="0" fillId="0" borderId="0" xfId="0">
      <alignment horizontal="left" vertical="center"/>
    </xf>
    <xf numFmtId="0" fontId="0" fillId="0" borderId="0" xfId="0" applyAlignment="1">
      <alignment horizontal="center" vertical="center"/>
    </xf>
    <xf numFmtId="0" fontId="3" fillId="10" borderId="0" xfId="19" applyAlignment="1" applyProtection="1">
      <alignment horizontal="center" vertical="center"/>
    </xf>
    <xf numFmtId="0" fontId="3" fillId="13" borderId="0" xfId="23" applyAlignment="1" applyProtection="1">
      <alignment horizontal="center" vertical="center"/>
    </xf>
    <xf numFmtId="1" fontId="2" fillId="0" borderId="0" xfId="25" applyFill="1" applyBorder="1" applyProtection="1">
      <alignment horizontal="center" vertical="center"/>
    </xf>
    <xf numFmtId="0" fontId="6" fillId="2" borderId="0" xfId="3" applyProtection="1">
      <alignment horizontal="center" vertical="center"/>
    </xf>
    <xf numFmtId="166" fontId="0" fillId="0" borderId="0" xfId="0" applyNumberFormat="1" applyAlignment="1">
      <alignment horizontal="center" vertical="center"/>
    </xf>
    <xf numFmtId="0" fontId="7" fillId="0" borderId="0" xfId="1" applyProtection="1">
      <alignment vertical="top"/>
    </xf>
    <xf numFmtId="0" fontId="2" fillId="2" borderId="0" xfId="21" applyBorder="1" applyAlignment="1" applyProtection="1">
      <alignment horizontal="left" vertical="center" indent="1"/>
    </xf>
    <xf numFmtId="0" fontId="0" fillId="0" borderId="0" xfId="21" applyFont="1" applyFill="1" applyBorder="1" applyAlignment="1" applyProtection="1">
      <alignment horizontal="center" vertical="center"/>
    </xf>
    <xf numFmtId="0" fontId="0" fillId="0" borderId="0" xfId="0" applyAlignment="1">
      <alignment horizontal="left" vertical="center" wrapText="1"/>
    </xf>
    <xf numFmtId="0" fontId="3" fillId="20" borderId="0" xfId="4" applyProtection="1">
      <alignment horizontal="right" vertical="center" indent="1"/>
    </xf>
    <xf numFmtId="0" fontId="8" fillId="0" borderId="0" xfId="27">
      <alignment horizontal="center"/>
    </xf>
    <xf numFmtId="0" fontId="0" fillId="0" borderId="0" xfId="0" applyAlignment="1">
      <alignment horizontal="left" vertical="center" indent="1"/>
    </xf>
    <xf numFmtId="0" fontId="2" fillId="2" borderId="0" xfId="21" applyAlignment="1" applyProtection="1">
      <alignment horizontal="left" vertical="center"/>
    </xf>
    <xf numFmtId="0" fontId="2" fillId="0" borderId="0" xfId="26" applyNumberFormat="1" applyFill="1" applyBorder="1" applyAlignment="1">
      <alignment horizontal="right" vertical="center" wrapText="1" indent="2"/>
    </xf>
    <xf numFmtId="0" fontId="20" fillId="34" borderId="0" xfId="0" applyFont="1" applyFill="1" applyAlignment="1">
      <alignment horizontal="left" vertical="center" wrapText="1"/>
    </xf>
    <xf numFmtId="0" fontId="20" fillId="35" borderId="0" xfId="0" applyFont="1" applyFill="1" applyAlignment="1">
      <alignment horizontal="left" vertical="center" wrapText="1"/>
    </xf>
    <xf numFmtId="166" fontId="3" fillId="36" borderId="0" xfId="8" applyNumberFormat="1" applyFill="1" applyAlignment="1" applyProtection="1">
      <alignment horizontal="center" vertical="center"/>
    </xf>
    <xf numFmtId="166" fontId="3" fillId="37" borderId="0" xfId="8" applyNumberFormat="1" applyFill="1" applyAlignment="1" applyProtection="1">
      <alignment horizontal="center" vertical="center"/>
    </xf>
    <xf numFmtId="0" fontId="2" fillId="38" borderId="0" xfId="26" applyFill="1" applyBorder="1">
      <alignment horizontal="left" vertical="center" wrapText="1" indent="2"/>
    </xf>
    <xf numFmtId="0" fontId="2" fillId="39" borderId="0" xfId="26" applyFill="1" applyBorder="1">
      <alignment horizontal="left" vertical="center" wrapText="1" indent="2"/>
    </xf>
    <xf numFmtId="0" fontId="2" fillId="40" borderId="0" xfId="26" applyFill="1" applyBorder="1">
      <alignment horizontal="left" vertical="center" wrapText="1" indent="2"/>
    </xf>
    <xf numFmtId="0" fontId="2" fillId="33" borderId="0" xfId="26" applyFill="1" applyBorder="1">
      <alignment horizontal="left" vertical="center" wrapText="1" indent="2"/>
    </xf>
    <xf numFmtId="0" fontId="2" fillId="41" borderId="0" xfId="26" applyFill="1" applyBorder="1">
      <alignment horizontal="left" vertical="center" wrapText="1" indent="2"/>
    </xf>
    <xf numFmtId="0" fontId="2" fillId="34" borderId="0" xfId="26" applyFill="1" applyBorder="1">
      <alignment horizontal="left" vertical="center" wrapText="1" indent="2"/>
    </xf>
    <xf numFmtId="0" fontId="2" fillId="42" borderId="0" xfId="26" applyFill="1" applyBorder="1">
      <alignment horizontal="left" vertical="center" wrapText="1" indent="2"/>
    </xf>
    <xf numFmtId="0" fontId="2" fillId="43" borderId="0" xfId="26" applyFill="1" applyBorder="1">
      <alignment horizontal="left" vertical="center" wrapText="1" indent="2"/>
    </xf>
    <xf numFmtId="0" fontId="0" fillId="44" borderId="0" xfId="0" applyFill="1">
      <alignment horizontal="left" vertical="center"/>
    </xf>
    <xf numFmtId="0" fontId="2" fillId="45" borderId="0" xfId="26" applyFill="1" applyBorder="1">
      <alignment horizontal="left" vertical="center" wrapText="1" indent="2"/>
    </xf>
    <xf numFmtId="0" fontId="0" fillId="33" borderId="0" xfId="0" applyFill="1">
      <alignment horizontal="left" vertical="center"/>
    </xf>
    <xf numFmtId="0" fontId="3" fillId="47" borderId="0" xfId="12" applyFill="1" applyAlignment="1" applyProtection="1">
      <alignment horizontal="center" vertical="center"/>
    </xf>
    <xf numFmtId="0" fontId="0" fillId="48" borderId="0" xfId="0" applyFill="1">
      <alignment horizontal="left" vertical="center"/>
    </xf>
    <xf numFmtId="0" fontId="20" fillId="46" borderId="0" xfId="0" applyFont="1" applyFill="1" applyAlignment="1">
      <alignment horizontal="left" vertical="center" wrapText="1"/>
    </xf>
    <xf numFmtId="166" fontId="3" fillId="49" borderId="0" xfId="24" applyNumberFormat="1" applyFill="1" applyAlignment="1" applyProtection="1">
      <alignment horizontal="center" vertical="center"/>
    </xf>
    <xf numFmtId="0" fontId="4" fillId="0" borderId="0" xfId="0" applyFont="1">
      <alignment horizontal="left" vertical="center"/>
    </xf>
    <xf numFmtId="0" fontId="21" fillId="0" borderId="0" xfId="0" applyFont="1">
      <alignment horizontal="left" vertical="center"/>
    </xf>
    <xf numFmtId="0" fontId="22" fillId="41" borderId="0" xfId="0" applyFont="1" applyFill="1" applyAlignment="1">
      <alignment horizontal="left" vertical="center" wrapText="1"/>
    </xf>
    <xf numFmtId="0" fontId="1" fillId="0" borderId="0" xfId="0" applyFont="1">
      <alignment horizontal="left" vertical="center"/>
    </xf>
    <xf numFmtId="0" fontId="1" fillId="0" borderId="0" xfId="0" applyFont="1" applyAlignment="1">
      <alignment horizontal="center" vertical="center"/>
    </xf>
    <xf numFmtId="0" fontId="23" fillId="0" borderId="6" xfId="0" applyFont="1" applyBorder="1" applyAlignment="1">
      <alignment horizontal="center" vertical="center"/>
    </xf>
    <xf numFmtId="0" fontId="23" fillId="0" borderId="0" xfId="0" applyFont="1">
      <alignment horizontal="left" vertical="center"/>
    </xf>
    <xf numFmtId="0" fontId="3" fillId="51" borderId="0" xfId="0" applyFont="1" applyFill="1" applyAlignment="1">
      <alignment horizontal="center" vertical="center"/>
    </xf>
    <xf numFmtId="0" fontId="24" fillId="0" borderId="0" xfId="49">
      <alignment horizontal="left" vertical="center"/>
    </xf>
    <xf numFmtId="49" fontId="0" fillId="0" borderId="0" xfId="0" applyNumberFormat="1">
      <alignment horizontal="left" vertical="center"/>
    </xf>
    <xf numFmtId="49" fontId="0" fillId="0" borderId="0" xfId="0" quotePrefix="1" applyNumberFormat="1">
      <alignment horizontal="left" vertical="center"/>
    </xf>
    <xf numFmtId="49" fontId="3" fillId="51" borderId="0" xfId="0" applyNumberFormat="1" applyFont="1" applyFill="1" applyAlignment="1">
      <alignment horizontal="center" vertical="center"/>
    </xf>
    <xf numFmtId="0" fontId="20" fillId="52" borderId="0" xfId="0" applyFont="1" applyFill="1" applyAlignment="1">
      <alignment horizontal="left" vertical="center" wrapText="1"/>
    </xf>
    <xf numFmtId="49" fontId="23" fillId="50" borderId="0" xfId="0" applyNumberFormat="1" applyFont="1" applyFill="1" applyAlignment="1">
      <alignment horizontal="center" vertical="center"/>
    </xf>
    <xf numFmtId="49" fontId="1" fillId="0" borderId="0" xfId="0" applyNumberFormat="1" applyFont="1" applyAlignment="1">
      <alignment horizontal="center" vertical="center"/>
    </xf>
    <xf numFmtId="0" fontId="6" fillId="2" borderId="0" xfId="3" applyProtection="1">
      <alignment horizontal="center" vertical="center"/>
    </xf>
    <xf numFmtId="0" fontId="2" fillId="2" borderId="0" xfId="21" applyAlignment="1" applyProtection="1">
      <alignment horizontal="left" vertical="center"/>
    </xf>
    <xf numFmtId="0" fontId="0" fillId="0" borderId="0" xfId="0" applyFill="1">
      <alignment horizontal="left" vertical="center"/>
    </xf>
    <xf numFmtId="0" fontId="0" fillId="2" borderId="7" xfId="21" applyFont="1" applyBorder="1" applyAlignment="1">
      <alignment horizontal="left" vertical="center" indent="1"/>
    </xf>
    <xf numFmtId="0" fontId="4" fillId="2" borderId="0" xfId="21" applyFont="1" applyBorder="1" applyAlignment="1">
      <alignment horizontal="left" vertical="center" indent="1"/>
    </xf>
    <xf numFmtId="0" fontId="4" fillId="53" borderId="8" xfId="0" applyFont="1" applyFill="1" applyBorder="1" applyAlignment="1">
      <alignment horizontal="center" vertical="center"/>
    </xf>
    <xf numFmtId="0" fontId="0" fillId="38" borderId="9" xfId="26" applyFont="1" applyFill="1" applyBorder="1" applyAlignment="1">
      <alignment vertical="center" wrapText="1"/>
    </xf>
    <xf numFmtId="0" fontId="0" fillId="51" borderId="9" xfId="26" applyNumberFormat="1" applyFont="1" applyFill="1" applyBorder="1" applyAlignment="1">
      <alignment horizontal="right" vertical="center" wrapText="1"/>
    </xf>
    <xf numFmtId="0" fontId="0" fillId="51" borderId="9" xfId="26" applyNumberFormat="1" applyFont="1" applyFill="1" applyBorder="1" applyAlignment="1">
      <alignment horizontal="right" vertical="center" wrapText="1" indent="2"/>
    </xf>
    <xf numFmtId="0" fontId="0" fillId="51" borderId="0" xfId="0" applyFill="1" applyAlignment="1">
      <alignment horizontal="center" vertical="center"/>
    </xf>
    <xf numFmtId="0" fontId="0" fillId="55" borderId="9" xfId="26" applyNumberFormat="1" applyFont="1" applyFill="1" applyBorder="1" applyAlignment="1">
      <alignment horizontal="right" vertical="center" wrapText="1"/>
    </xf>
    <xf numFmtId="0" fontId="0" fillId="56" borderId="9" xfId="26" applyNumberFormat="1" applyFont="1" applyFill="1" applyBorder="1" applyAlignment="1">
      <alignment horizontal="right" vertical="center" wrapText="1" indent="2"/>
    </xf>
    <xf numFmtId="0" fontId="0" fillId="56" borderId="0" xfId="0" applyFill="1" applyAlignment="1">
      <alignment horizontal="center" vertical="center"/>
    </xf>
    <xf numFmtId="0" fontId="0" fillId="39" borderId="9" xfId="26" applyFont="1" applyFill="1" applyBorder="1" applyAlignment="1">
      <alignment vertical="center" wrapText="1"/>
    </xf>
    <xf numFmtId="0" fontId="0" fillId="51" borderId="0" xfId="0" applyFill="1">
      <alignment horizontal="left" vertical="center"/>
    </xf>
    <xf numFmtId="0" fontId="0" fillId="56" borderId="0" xfId="0" applyFill="1">
      <alignment horizontal="left" vertical="center"/>
    </xf>
    <xf numFmtId="0" fontId="0" fillId="40" borderId="9" xfId="26" applyFont="1" applyFill="1" applyBorder="1" applyAlignment="1">
      <alignment vertical="center" wrapText="1"/>
    </xf>
    <xf numFmtId="0" fontId="0" fillId="54" borderId="0" xfId="0" applyFill="1">
      <alignment horizontal="left" vertical="center"/>
    </xf>
    <xf numFmtId="0" fontId="0" fillId="51" borderId="9" xfId="0" applyFill="1" applyBorder="1" applyAlignment="1">
      <alignment horizontal="left" vertical="center" wrapText="1"/>
    </xf>
    <xf numFmtId="0" fontId="0" fillId="55" borderId="9" xfId="0" applyFill="1" applyBorder="1" applyAlignment="1">
      <alignment horizontal="left" vertical="center" wrapText="1"/>
    </xf>
    <xf numFmtId="0" fontId="0" fillId="55" borderId="9" xfId="26" applyNumberFormat="1" applyFont="1" applyFill="1" applyBorder="1" applyAlignment="1">
      <alignment horizontal="right" vertical="center" wrapText="1" indent="2"/>
    </xf>
    <xf numFmtId="0" fontId="0" fillId="33" borderId="9" xfId="26" applyFont="1" applyFill="1" applyBorder="1" applyAlignment="1">
      <alignment vertical="center" wrapText="1"/>
    </xf>
    <xf numFmtId="0" fontId="0" fillId="41" borderId="9" xfId="26" applyFont="1" applyFill="1" applyBorder="1" applyAlignment="1">
      <alignment vertical="center" wrapText="1"/>
    </xf>
    <xf numFmtId="0" fontId="0" fillId="34" borderId="9" xfId="26" applyFont="1" applyFill="1" applyBorder="1" applyAlignment="1">
      <alignment vertical="center" wrapText="1"/>
    </xf>
    <xf numFmtId="0" fontId="0" fillId="42" borderId="9" xfId="26" applyFont="1" applyFill="1" applyBorder="1" applyAlignment="1">
      <alignment vertical="center" wrapText="1"/>
    </xf>
    <xf numFmtId="0" fontId="0" fillId="43" borderId="9" xfId="26" applyFont="1" applyFill="1" applyBorder="1" applyAlignment="1">
      <alignment vertical="center" wrapText="1"/>
    </xf>
    <xf numFmtId="0" fontId="0" fillId="45" borderId="9" xfId="26" applyFont="1" applyFill="1" applyBorder="1" applyAlignment="1">
      <alignment vertical="center" wrapText="1"/>
    </xf>
    <xf numFmtId="0" fontId="0" fillId="58" borderId="9" xfId="26" applyFont="1" applyFill="1" applyBorder="1" applyAlignment="1">
      <alignment vertical="center" wrapText="1"/>
    </xf>
    <xf numFmtId="0" fontId="0" fillId="59" borderId="9" xfId="26" applyFont="1" applyFill="1" applyBorder="1" applyAlignment="1">
      <alignment vertical="center" wrapText="1"/>
    </xf>
    <xf numFmtId="0" fontId="0" fillId="36" borderId="9" xfId="26" applyFont="1" applyFill="1" applyBorder="1" applyAlignment="1">
      <alignment vertical="center" wrapText="1"/>
    </xf>
    <xf numFmtId="0" fontId="25" fillId="47" borderId="0" xfId="12" applyFont="1" applyFill="1" applyAlignment="1" applyProtection="1">
      <alignment horizontal="center" vertical="center" wrapText="1"/>
    </xf>
    <xf numFmtId="0" fontId="26" fillId="2" borderId="0" xfId="21" applyFont="1" applyAlignment="1" applyProtection="1">
      <alignment horizontal="left" vertical="center" wrapText="1"/>
    </xf>
    <xf numFmtId="0" fontId="25" fillId="10" borderId="0" xfId="19" applyFont="1" applyAlignment="1" applyProtection="1">
      <alignment horizontal="center" vertical="center" wrapText="1"/>
    </xf>
    <xf numFmtId="166" fontId="25" fillId="46" borderId="0" xfId="8" applyNumberFormat="1" applyFont="1" applyFill="1" applyAlignment="1" applyProtection="1">
      <alignment horizontal="center" vertical="center" wrapText="1"/>
    </xf>
    <xf numFmtId="0" fontId="27" fillId="41" borderId="0" xfId="0" applyFont="1" applyFill="1" applyAlignment="1">
      <alignment horizontal="left" vertical="center" wrapText="1"/>
    </xf>
    <xf numFmtId="0" fontId="26" fillId="34" borderId="0" xfId="0" applyFont="1" applyFill="1" applyAlignment="1">
      <alignment horizontal="left" vertical="center" wrapText="1"/>
    </xf>
    <xf numFmtId="0" fontId="26" fillId="35" borderId="0" xfId="0" applyFont="1" applyFill="1" applyAlignment="1">
      <alignment horizontal="left" vertical="center" wrapText="1"/>
    </xf>
    <xf numFmtId="0" fontId="26" fillId="33" borderId="0" xfId="0" applyFont="1" applyFill="1" applyAlignment="1">
      <alignment horizontal="left" vertical="center" wrapText="1"/>
    </xf>
    <xf numFmtId="0" fontId="26" fillId="61" borderId="0" xfId="21" applyFont="1" applyFill="1" applyAlignment="1" applyProtection="1">
      <alignment horizontal="left" vertical="center" wrapText="1"/>
    </xf>
    <xf numFmtId="0" fontId="26" fillId="0" borderId="0" xfId="21" applyFont="1" applyFill="1" applyAlignment="1" applyProtection="1">
      <alignment horizontal="left" vertical="center" wrapText="1"/>
    </xf>
    <xf numFmtId="0" fontId="22" fillId="0" borderId="0" xfId="0" applyFont="1" applyAlignment="1">
      <alignment horizontal="left" vertical="center" wrapText="1"/>
    </xf>
    <xf numFmtId="0" fontId="20" fillId="0" borderId="0" xfId="0" applyFont="1" applyAlignment="1">
      <alignment horizontal="left" vertical="center" wrapText="1"/>
    </xf>
    <xf numFmtId="0" fontId="0" fillId="57" borderId="0" xfId="0" applyFill="1" applyAlignment="1">
      <alignment horizontal="center" vertical="center"/>
    </xf>
    <xf numFmtId="0" fontId="0" fillId="57" borderId="8" xfId="0" applyFill="1" applyBorder="1" applyAlignment="1">
      <alignment horizontal="center" vertical="center"/>
    </xf>
    <xf numFmtId="0" fontId="0" fillId="54" borderId="8" xfId="0" applyFill="1" applyBorder="1" applyAlignment="1">
      <alignment horizontal="center" vertical="center"/>
    </xf>
    <xf numFmtId="0" fontId="0" fillId="57" borderId="8" xfId="0" applyFill="1" applyBorder="1">
      <alignment horizontal="left" vertical="center"/>
    </xf>
    <xf numFmtId="0" fontId="0" fillId="51" borderId="8" xfId="0" applyFill="1" applyBorder="1" applyAlignment="1">
      <alignment horizontal="center" vertical="center"/>
    </xf>
    <xf numFmtId="0" fontId="0" fillId="34" borderId="8" xfId="0" applyFill="1" applyBorder="1" applyAlignment="1">
      <alignment horizontal="center" vertical="center"/>
    </xf>
    <xf numFmtId="0" fontId="0" fillId="0" borderId="8" xfId="0" applyBorder="1" applyAlignment="1">
      <alignment horizontal="center" vertical="center"/>
    </xf>
    <xf numFmtId="0" fontId="0" fillId="44" borderId="8" xfId="0" applyFill="1" applyBorder="1" applyAlignment="1">
      <alignment horizontal="center" vertical="center"/>
    </xf>
    <xf numFmtId="0" fontId="0" fillId="61" borderId="8" xfId="0" applyFill="1" applyBorder="1" applyAlignment="1">
      <alignment horizontal="center" vertical="center"/>
    </xf>
    <xf numFmtId="0" fontId="0" fillId="62" borderId="0" xfId="0" applyFill="1" applyAlignment="1">
      <alignment horizontal="center" vertical="center"/>
    </xf>
    <xf numFmtId="0" fontId="0" fillId="57" borderId="0" xfId="0" applyFill="1">
      <alignment horizontal="left" vertical="center"/>
    </xf>
    <xf numFmtId="0" fontId="0" fillId="54" borderId="8" xfId="0" applyFill="1" applyBorder="1">
      <alignment horizontal="left" vertical="center"/>
    </xf>
    <xf numFmtId="0" fontId="0" fillId="34" borderId="8" xfId="0" applyFill="1" applyBorder="1">
      <alignment horizontal="left" vertical="center"/>
    </xf>
    <xf numFmtId="0" fontId="0" fillId="51" borderId="8" xfId="0" applyFill="1" applyBorder="1">
      <alignment horizontal="left" vertical="center"/>
    </xf>
    <xf numFmtId="0" fontId="0" fillId="62" borderId="0" xfId="0" applyFill="1">
      <alignment horizontal="left" vertical="center"/>
    </xf>
    <xf numFmtId="0" fontId="0" fillId="44" borderId="8" xfId="0" applyFill="1" applyBorder="1">
      <alignment horizontal="left" vertical="center"/>
    </xf>
    <xf numFmtId="0" fontId="0" fillId="0" borderId="8" xfId="0" applyBorder="1">
      <alignment horizontal="left" vertical="center"/>
    </xf>
    <xf numFmtId="0" fontId="0" fillId="35" borderId="8" xfId="0" applyFill="1" applyBorder="1">
      <alignment horizontal="left" vertical="center"/>
    </xf>
    <xf numFmtId="0" fontId="21" fillId="51" borderId="8" xfId="0" applyFont="1" applyFill="1" applyBorder="1">
      <alignment horizontal="left" vertical="center"/>
    </xf>
    <xf numFmtId="0" fontId="0" fillId="63" borderId="0" xfId="0" applyFill="1">
      <alignment horizontal="left" vertical="center"/>
    </xf>
    <xf numFmtId="0" fontId="0" fillId="58" borderId="9" xfId="26" applyFont="1" applyFill="1" applyBorder="1" applyAlignment="1">
      <alignment vertical="center"/>
    </xf>
    <xf numFmtId="0" fontId="0" fillId="64" borderId="8" xfId="0" applyFill="1" applyBorder="1">
      <alignment horizontal="left" vertical="center"/>
    </xf>
    <xf numFmtId="0" fontId="0" fillId="65" borderId="8" xfId="0" applyFill="1" applyBorder="1">
      <alignment horizontal="left" vertical="center"/>
    </xf>
    <xf numFmtId="0" fontId="0" fillId="51" borderId="9" xfId="26" applyNumberFormat="1" applyFont="1" applyFill="1" applyBorder="1" applyAlignment="1">
      <alignment horizontal="right" vertical="center"/>
    </xf>
    <xf numFmtId="0" fontId="0" fillId="55" borderId="9" xfId="26" applyNumberFormat="1" applyFont="1" applyFill="1" applyBorder="1" applyAlignment="1">
      <alignment horizontal="right" vertical="center"/>
    </xf>
    <xf numFmtId="0" fontId="0" fillId="59" borderId="9" xfId="26" applyFont="1" applyFill="1" applyBorder="1" applyAlignment="1">
      <alignment vertical="center"/>
    </xf>
    <xf numFmtId="0" fontId="0" fillId="50" borderId="8" xfId="0" applyFill="1" applyBorder="1">
      <alignment horizontal="left" vertical="center"/>
    </xf>
    <xf numFmtId="0" fontId="0" fillId="60" borderId="8" xfId="0" applyFill="1" applyBorder="1">
      <alignment horizontal="left" vertical="center"/>
    </xf>
    <xf numFmtId="0" fontId="0" fillId="36" borderId="9" xfId="26" applyFont="1" applyFill="1" applyBorder="1" applyAlignment="1">
      <alignment vertical="center"/>
    </xf>
    <xf numFmtId="0" fontId="0" fillId="64" borderId="8" xfId="0" applyFill="1" applyBorder="1" applyAlignment="1">
      <alignment horizontal="center" vertical="center"/>
    </xf>
    <xf numFmtId="0" fontId="0" fillId="66" borderId="0" xfId="0" applyFill="1">
      <alignment horizontal="left" vertical="center"/>
    </xf>
    <xf numFmtId="0" fontId="3" fillId="68" borderId="6" xfId="0" applyFont="1" applyFill="1" applyBorder="1">
      <alignment horizontal="left" vertical="center"/>
    </xf>
    <xf numFmtId="0" fontId="3" fillId="68" borderId="6" xfId="0" applyFont="1" applyFill="1" applyBorder="1" applyAlignment="1">
      <alignment horizontal="left" vertical="center" wrapText="1"/>
    </xf>
    <xf numFmtId="0" fontId="0" fillId="51" borderId="6" xfId="0" applyFill="1" applyBorder="1" applyAlignment="1">
      <alignment horizontal="left" vertical="center" wrapText="1"/>
    </xf>
    <xf numFmtId="0" fontId="0" fillId="51" borderId="6" xfId="0" applyFill="1" applyBorder="1">
      <alignment horizontal="left" vertical="center"/>
    </xf>
    <xf numFmtId="0" fontId="0" fillId="67" borderId="6" xfId="0" applyFill="1" applyBorder="1">
      <alignment horizontal="left" vertical="center"/>
    </xf>
    <xf numFmtId="0" fontId="0" fillId="67" borderId="10" xfId="0" applyFill="1" applyBorder="1" applyAlignment="1">
      <alignment horizontal="left" vertical="center" wrapText="1"/>
    </xf>
    <xf numFmtId="0" fontId="0" fillId="67" borderId="11" xfId="0" applyFill="1" applyBorder="1" applyAlignment="1">
      <alignment horizontal="left" vertical="center" wrapText="1"/>
    </xf>
    <xf numFmtId="0" fontId="0" fillId="67" borderId="12" xfId="0" applyFill="1" applyBorder="1" applyAlignment="1">
      <alignment horizontal="left" vertical="center" wrapText="1"/>
    </xf>
    <xf numFmtId="0" fontId="0" fillId="51" borderId="10" xfId="0" applyFill="1" applyBorder="1" applyAlignment="1">
      <alignment horizontal="left" vertical="center"/>
    </xf>
    <xf numFmtId="0" fontId="0" fillId="51" borderId="11" xfId="0" applyFill="1" applyBorder="1" applyAlignment="1">
      <alignment horizontal="left" vertical="center"/>
    </xf>
    <xf numFmtId="0" fontId="0" fillId="51" borderId="12" xfId="0" applyFill="1" applyBorder="1" applyAlignment="1">
      <alignment horizontal="left" vertical="center"/>
    </xf>
  </cellXfs>
  <cellStyles count="50">
    <cellStyle name="20 % - Accent1" xfId="15" builtinId="30" customBuiltin="1"/>
    <cellStyle name="20 % - Accent2" xfId="44" builtinId="34" customBuiltin="1"/>
    <cellStyle name="20 % - Accent3" xfId="21" builtinId="38" customBuiltin="1"/>
    <cellStyle name="20 % - Accent4" xfId="7" builtinId="42" customBuiltin="1"/>
    <cellStyle name="20 % - Accent5" xfId="47" builtinId="46" customBuiltin="1"/>
    <cellStyle name="20 % - Accent6" xfId="11" builtinId="50" customBuiltin="1"/>
    <cellStyle name="40 % - Accent1" xfId="16" builtinId="31" customBuiltin="1"/>
    <cellStyle name="40 % - Accent2" xfId="19" builtinId="35" customBuiltin="1"/>
    <cellStyle name="40 % - Accent3" xfId="22" builtinId="39" customBuiltin="1"/>
    <cellStyle name="40 % - Accent4" xfId="8" builtinId="43" customBuiltin="1"/>
    <cellStyle name="40 % - Accent5" xfId="24" builtinId="47" customBuiltin="1"/>
    <cellStyle name="40 % - Accent6" xfId="12" builtinId="51" customBuiltin="1"/>
    <cellStyle name="60 % - Accent1" xfId="17" builtinId="32" customBuiltin="1"/>
    <cellStyle name="60 % - Accent2" xfId="45" builtinId="36" customBuiltin="1"/>
    <cellStyle name="60 % - Accent3" xfId="23" builtinId="40" customBuiltin="1"/>
    <cellStyle name="60 % - Accent4" xfId="9" builtinId="44" customBuiltin="1"/>
    <cellStyle name="60 % - Accent5" xfId="48" builtinId="48" customBuiltin="1"/>
    <cellStyle name="60 %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5" xfId="46" builtinId="45" customBuiltin="1"/>
    <cellStyle name="Accent6" xfId="10" builtinId="49" customBuiltin="1"/>
    <cellStyle name="Avertissement" xfId="41" builtinId="11" customBuiltin="1"/>
    <cellStyle name="Calcul" xfId="38" builtinId="22" customBuiltin="1"/>
    <cellStyle name="Cellule liée" xfId="39" builtinId="24" customBuiltin="1"/>
    <cellStyle name="Employé" xfId="26" xr:uid="{00000000-0005-0000-0000-00001B000000}"/>
    <cellStyle name="Entrée" xfId="36" builtinId="20" customBuiltin="1"/>
    <cellStyle name="Étiquette" xfId="27" xr:uid="{00000000-0005-0000-0000-00001D000000}"/>
    <cellStyle name="Insatisfaisant" xfId="34" builtinId="27" customBuiltin="1"/>
    <cellStyle name="Lien hypertexte" xfId="49" builtinId="8"/>
    <cellStyle name="Milliers" xfId="28" builtinId="3" customBuiltin="1"/>
    <cellStyle name="Milliers [0]" xfId="29" builtinId="6" customBuiltin="1"/>
    <cellStyle name="Monétaire" xfId="30" builtinId="4" customBuiltin="1"/>
    <cellStyle name="Monétaire [0]" xfId="31" builtinId="7" customBuiltin="1"/>
    <cellStyle name="Neutre" xfId="35" builtinId="28" customBuiltin="1"/>
    <cellStyle name="Normal" xfId="0" builtinId="0" customBuiltin="1"/>
    <cellStyle name="Note" xfId="42" builtinId="10" customBuiltin="1"/>
    <cellStyle name="Pourcentage" xfId="32" builtinId="5" customBuiltin="1"/>
    <cellStyle name="Satisfaisant" xfId="33" builtinId="26" customBuiltin="1"/>
    <cellStyle name="Sortie" xfId="37" builtinId="21" customBuiltin="1"/>
    <cellStyle name="Texte explicatif" xfId="43"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5" builtinId="25" customBuiltin="1"/>
    <cellStyle name="Vérification" xfId="40" builtinId="23" customBuiltin="1"/>
  </cellStyles>
  <dxfs count="98">
    <dxf>
      <fill>
        <patternFill>
          <bgColor theme="3" tint="0.499984740745262"/>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numFmt numFmtId="166" formatCode="0;0;"/>
      <alignment horizontal="center" vertical="center" textRotation="0" wrapText="0" indent="0" justifyLastLine="0" shrinkToFit="0" readingOrder="0"/>
    </dxf>
    <dxf>
      <numFmt numFmtId="0" formatCode="Genera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alignment horizontal="left" vertical="center" textRotation="0" wrapText="0" indent="1" justifyLastLine="0" shrinkToFit="0" readingOrder="0"/>
    </dxf>
    <dxf>
      <numFmt numFmtId="0" formatCode="General"/>
      <fill>
        <patternFill patternType="none">
          <fgColor indexed="64"/>
          <bgColor indexed="65"/>
        </patternFill>
      </fill>
      <alignment horizontal="right" vertical="center" textRotation="0" wrapText="1" indent="2" justifyLastLine="0" shrinkToFit="0" readingOrder="0"/>
    </dxf>
    <dxf>
      <protection locked="1" hidden="0"/>
    </dxf>
    <dxf>
      <protection locked="1" hidden="0"/>
    </dxf>
    <dxf>
      <protection locked="1" hidden="0"/>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TableStyle="TableStyleMedium2" defaultPivotStyle="PivotStyleLight16">
    <tableStyle name="Tableau des absences des employés" pivot="0" count="13" xr9:uid="{00000000-0011-0000-FFFF-FFFF00000000}">
      <tableStyleElement type="wholeTable" dxfId="97"/>
      <tableStyleElement type="headerRow" dxfId="96"/>
      <tableStyleElement type="totalRow" dxfId="95"/>
      <tableStyleElement type="firstColumn" dxfId="94"/>
      <tableStyleElement type="lastColumn" dxfId="93"/>
      <tableStyleElement type="firstRowStripe" dxfId="92"/>
      <tableStyleElement type="secondRowStripe" dxfId="91"/>
      <tableStyleElement type="firstColumnStripe" dxfId="90"/>
      <tableStyleElement type="secondColumnStripe" dxfId="89"/>
      <tableStyleElement type="firstHeaderCell" dxfId="88"/>
      <tableStyleElement type="lastHeaderCell" dxfId="87"/>
      <tableStyleElement type="firstTotalCell" dxfId="86"/>
      <tableStyleElement type="lastTotalCell" dxfId="85"/>
    </tableStyle>
  </tableStyles>
  <colors>
    <mruColors>
      <color rgb="FFFFFF66"/>
      <color rgb="FF4EDDF0"/>
      <color rgb="FFFFFF99"/>
      <color rgb="FFCDC800"/>
      <color rgb="FFFB89F6"/>
      <color rgb="FF2266CA"/>
      <color rgb="FFDE7465"/>
      <color rgb="FFFC9C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42" Type="http://schemas.microsoft.com/office/2017/10/relationships/person" Target="persons/person18.xml"/><Relationship Id="rId47" Type="http://schemas.microsoft.com/office/2017/10/relationships/person" Target="persons/person21.xml"/><Relationship Id="rId63" Type="http://schemas.microsoft.com/office/2017/10/relationships/person" Target="persons/person37.xml"/><Relationship Id="rId68" Type="http://schemas.microsoft.com/office/2017/10/relationships/person" Target="persons/person43.xml"/><Relationship Id="rId84" Type="http://schemas.microsoft.com/office/2017/10/relationships/person" Target="persons/person48.xml"/><Relationship Id="rId89" Type="http://schemas.microsoft.com/office/2017/10/relationships/person" Target="persons/person53.xml"/><Relationship Id="rId7" Type="http://schemas.openxmlformats.org/officeDocument/2006/relationships/externalLink" Target="externalLinks/externalLink2.xml"/><Relationship Id="rId92" Type="http://schemas.microsoft.com/office/2017/10/relationships/person" Target="persons/person57.xml"/><Relationship Id="rId71" Type="http://schemas.microsoft.com/office/2017/10/relationships/person" Target="persons/person9.xml"/><Relationship Id="rId2" Type="http://schemas.openxmlformats.org/officeDocument/2006/relationships/worksheet" Target="worksheets/sheet2.xml"/><Relationship Id="rId11" Type="http://schemas.openxmlformats.org/officeDocument/2006/relationships/calcChain" Target="calcChain.xml"/><Relationship Id="rId53" Type="http://schemas.microsoft.com/office/2017/10/relationships/person" Target="persons/person28.xml"/><Relationship Id="rId58" Type="http://schemas.microsoft.com/office/2017/10/relationships/person" Target="persons/person32.xml"/><Relationship Id="rId74" Type="http://schemas.microsoft.com/office/2017/10/relationships/person" Target="persons/person8.xml"/><Relationship Id="rId79" Type="http://schemas.microsoft.com/office/2017/10/relationships/person" Target="persons/person3.xml"/><Relationship Id="rId87" Type="http://schemas.microsoft.com/office/2017/10/relationships/person" Target="persons/person52.xml"/><Relationship Id="rId40" Type="http://schemas.microsoft.com/office/2017/10/relationships/person" Target="persons/person42.xml"/><Relationship Id="rId45" Type="http://schemas.microsoft.com/office/2017/10/relationships/person" Target="persons/person20.xml"/><Relationship Id="rId66" Type="http://schemas.microsoft.com/office/2017/10/relationships/person" Target="persons/person40.xml"/><Relationship Id="rId5" Type="http://schemas.openxmlformats.org/officeDocument/2006/relationships/worksheet" Target="worksheets/sheet5.xml"/><Relationship Id="rId90" Type="http://schemas.microsoft.com/office/2017/10/relationships/person" Target="persons/person11.xml"/><Relationship Id="rId95" Type="http://schemas.microsoft.com/office/2017/10/relationships/person" Target="persons/person.xml"/><Relationship Id="rId61" Type="http://schemas.microsoft.com/office/2017/10/relationships/person" Target="persons/person34.xml"/><Relationship Id="rId82" Type="http://schemas.microsoft.com/office/2017/10/relationships/person" Target="persons/person46.xml"/><Relationship Id="rId69" Type="http://schemas.microsoft.com/office/2017/10/relationships/person" Target="persons/person6.xml"/><Relationship Id="rId64" Type="http://schemas.microsoft.com/office/2017/10/relationships/person" Target="persons/person41.xml"/><Relationship Id="rId48" Type="http://schemas.microsoft.com/office/2017/10/relationships/person" Target="persons/person26.xml"/><Relationship Id="rId43" Type="http://schemas.microsoft.com/office/2017/10/relationships/person" Target="persons/person23.xml"/><Relationship Id="rId56" Type="http://schemas.microsoft.com/office/2017/10/relationships/person" Target="persons/person39.xml"/><Relationship Id="rId77" Type="http://schemas.microsoft.com/office/2017/10/relationships/person" Target="persons/person0.xml"/><Relationship Id="rId8" Type="http://schemas.openxmlformats.org/officeDocument/2006/relationships/theme" Target="theme/theme1.xml"/><Relationship Id="rId80" Type="http://schemas.microsoft.com/office/2017/10/relationships/person" Target="persons/person7.xml"/><Relationship Id="rId85" Type="http://schemas.microsoft.com/office/2017/10/relationships/person" Target="persons/person50.xml"/><Relationship Id="rId72" Type="http://schemas.microsoft.com/office/2017/10/relationships/person" Target="persons/person45.xml"/><Relationship Id="rId51" Type="http://schemas.microsoft.com/office/2017/10/relationships/person" Target="persons/person31.xml"/><Relationship Id="rId93" Type="http://schemas.microsoft.com/office/2017/10/relationships/person" Target="persons/person56.xml"/><Relationship Id="rId98" Type="http://schemas.microsoft.com/office/2017/10/relationships/person" Target="persons/person4.xml"/><Relationship Id="rId3" Type="http://schemas.openxmlformats.org/officeDocument/2006/relationships/worksheet" Target="worksheets/sheet3.xml"/><Relationship Id="rId12" Type="http://schemas.microsoft.com/office/2006/relationships/vbaProject" Target="vbaProject.bin"/><Relationship Id="rId67" Type="http://schemas.microsoft.com/office/2017/10/relationships/person" Target="persons/person44.xml"/><Relationship Id="rId59" Type="http://schemas.microsoft.com/office/2017/10/relationships/person" Target="persons/person36.xml"/><Relationship Id="rId46" Type="http://schemas.microsoft.com/office/2017/10/relationships/person" Target="persons/person22.xml"/><Relationship Id="rId91" Type="http://schemas.microsoft.com/office/2017/10/relationships/person" Target="persons/person55.xml"/><Relationship Id="rId83" Type="http://schemas.microsoft.com/office/2017/10/relationships/person" Target="persons/person49.xml"/><Relationship Id="rId70" Type="http://schemas.microsoft.com/office/2017/10/relationships/person" Target="persons/person1.xml"/><Relationship Id="rId75" Type="http://schemas.microsoft.com/office/2017/10/relationships/person" Target="persons/person2.xml"/><Relationship Id="rId62" Type="http://schemas.microsoft.com/office/2017/10/relationships/person" Target="persons/person38.xml"/><Relationship Id="rId54" Type="http://schemas.microsoft.com/office/2017/10/relationships/person" Target="persons/person30.xml"/><Relationship Id="rId41" Type="http://schemas.microsoft.com/office/2017/10/relationships/person" Target="persons/person17.xml"/><Relationship Id="rId88" Type="http://schemas.microsoft.com/office/2017/10/relationships/person" Target="persons/person51.xml"/><Relationship Id="rId96" Type="http://schemas.microsoft.com/office/2017/10/relationships/person" Target="persons/person12.xml"/><Relationship Id="rId1" Type="http://schemas.openxmlformats.org/officeDocument/2006/relationships/worksheet" Target="worksheets/sheet1.xml"/><Relationship Id="rId6" Type="http://schemas.openxmlformats.org/officeDocument/2006/relationships/externalLink" Target="externalLinks/externalLink1.xml"/><Relationship Id="rId57" Type="http://schemas.microsoft.com/office/2017/10/relationships/person" Target="persons/person33.xml"/><Relationship Id="rId49" Type="http://schemas.microsoft.com/office/2017/10/relationships/person" Target="persons/person24.xml"/><Relationship Id="rId10" Type="http://schemas.openxmlformats.org/officeDocument/2006/relationships/sharedStrings" Target="sharedStrings.xml"/><Relationship Id="rId94" Type="http://schemas.microsoft.com/office/2017/10/relationships/person" Target="persons/person14.xml"/><Relationship Id="rId86" Type="http://schemas.microsoft.com/office/2017/10/relationships/person" Target="persons/person54.xml"/><Relationship Id="rId81" Type="http://schemas.microsoft.com/office/2017/10/relationships/person" Target="persons/person47.xml"/><Relationship Id="rId73" Type="http://schemas.microsoft.com/office/2017/10/relationships/person" Target="persons/person13.xml"/><Relationship Id="rId78" Type="http://schemas.microsoft.com/office/2017/10/relationships/person" Target="persons/person5.xml"/><Relationship Id="rId65" Type="http://schemas.microsoft.com/office/2017/10/relationships/person" Target="persons/person16.xml"/><Relationship Id="rId60" Type="http://schemas.microsoft.com/office/2017/10/relationships/person" Target="persons/person35.xml"/><Relationship Id="rId44" Type="http://schemas.microsoft.com/office/2017/10/relationships/person" Target="persons/person19.xml"/><Relationship Id="rId52" Type="http://schemas.microsoft.com/office/2017/10/relationships/person" Target="persons/person27.xml"/><Relationship Id="rId4" Type="http://schemas.openxmlformats.org/officeDocument/2006/relationships/worksheet" Target="worksheets/sheet4.xml"/><Relationship Id="rId9" Type="http://schemas.openxmlformats.org/officeDocument/2006/relationships/styles" Target="styles.xml"/><Relationship Id="rId97" Type="http://schemas.microsoft.com/office/2017/10/relationships/person" Target="persons/person15.xml"/><Relationship Id="rId50" Type="http://schemas.microsoft.com/office/2017/10/relationships/person" Target="persons/person25.xml"/><Relationship Id="rId55" Type="http://schemas.microsoft.com/office/2017/10/relationships/person" Target="persons/person29.xml"/><Relationship Id="rId76" Type="http://schemas.microsoft.com/office/2017/10/relationships/person" Target="persons/person10.xml"/></Relationships>
</file>

<file path=xl/drawings/drawing1.xml><?xml version="1.0" encoding="utf-8"?>
<xdr:wsDr xmlns:xdr="http://schemas.openxmlformats.org/drawingml/2006/spreadsheetDrawing" xmlns:a="http://schemas.openxmlformats.org/drawingml/2006/main">
  <xdr:twoCellAnchor>
    <xdr:from>
      <xdr:col>5</xdr:col>
      <xdr:colOff>784860</xdr:colOff>
      <xdr:row>2</xdr:row>
      <xdr:rowOff>91440</xdr:rowOff>
    </xdr:from>
    <xdr:to>
      <xdr:col>8</xdr:col>
      <xdr:colOff>358140</xdr:colOff>
      <xdr:row>3</xdr:row>
      <xdr:rowOff>182880</xdr:rowOff>
    </xdr:to>
    <xdr:sp macro="" textlink="">
      <xdr:nvSpPr>
        <xdr:cNvPr id="2" name="ZoneTexte 1">
          <a:extLst>
            <a:ext uri="{FF2B5EF4-FFF2-40B4-BE49-F238E27FC236}">
              <a16:creationId xmlns:a16="http://schemas.microsoft.com/office/drawing/2014/main" id="{00000000-0008-0000-0200-000002000000}"/>
            </a:ext>
          </a:extLst>
        </xdr:cNvPr>
        <xdr:cNvSpPr txBox="1"/>
      </xdr:nvSpPr>
      <xdr:spPr>
        <a:xfrm>
          <a:off x="5547360" y="487680"/>
          <a:ext cx="1950720" cy="28956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fr-FR" sz="1100"/>
            <a:t>Choisir</a:t>
          </a:r>
          <a:r>
            <a:rPr lang="fr-FR" sz="1100" baseline="0"/>
            <a:t> un nom et une période</a:t>
          </a:r>
          <a:endParaRPr lang="fr-FR" sz="1100"/>
        </a:p>
      </xdr:txBody>
    </xdr:sp>
    <xdr:clientData/>
  </xdr:twoCellAnchor>
  <xdr:twoCellAnchor>
    <xdr:from>
      <xdr:col>2</xdr:col>
      <xdr:colOff>1059180</xdr:colOff>
      <xdr:row>1</xdr:row>
      <xdr:rowOff>15240</xdr:rowOff>
    </xdr:from>
    <xdr:to>
      <xdr:col>5</xdr:col>
      <xdr:colOff>784860</xdr:colOff>
      <xdr:row>3</xdr:row>
      <xdr:rowOff>38100</xdr:rowOff>
    </xdr:to>
    <xdr:cxnSp macro="">
      <xdr:nvCxnSpPr>
        <xdr:cNvPr id="4" name="Connecteur droit avec flèche 3">
          <a:extLst>
            <a:ext uri="{FF2B5EF4-FFF2-40B4-BE49-F238E27FC236}">
              <a16:creationId xmlns:a16="http://schemas.microsoft.com/office/drawing/2014/main" id="{00000000-0008-0000-0200-000004000000}"/>
            </a:ext>
          </a:extLst>
        </xdr:cNvPr>
        <xdr:cNvCxnSpPr>
          <a:stCxn id="2" idx="1"/>
        </xdr:cNvCxnSpPr>
      </xdr:nvCxnSpPr>
      <xdr:spPr>
        <a:xfrm flipH="1" flipV="1">
          <a:off x="2994660" y="213360"/>
          <a:ext cx="2552700" cy="4191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853440</xdr:colOff>
      <xdr:row>1</xdr:row>
      <xdr:rowOff>30480</xdr:rowOff>
    </xdr:from>
    <xdr:to>
      <xdr:col>5</xdr:col>
      <xdr:colOff>784860</xdr:colOff>
      <xdr:row>3</xdr:row>
      <xdr:rowOff>38100</xdr:rowOff>
    </xdr:to>
    <xdr:cxnSp macro="">
      <xdr:nvCxnSpPr>
        <xdr:cNvPr id="6" name="Connecteur droit avec flèche 5">
          <a:extLst>
            <a:ext uri="{FF2B5EF4-FFF2-40B4-BE49-F238E27FC236}">
              <a16:creationId xmlns:a16="http://schemas.microsoft.com/office/drawing/2014/main" id="{00000000-0008-0000-0200-000006000000}"/>
            </a:ext>
          </a:extLst>
        </xdr:cNvPr>
        <xdr:cNvCxnSpPr>
          <a:stCxn id="2" idx="1"/>
        </xdr:cNvCxnSpPr>
      </xdr:nvCxnSpPr>
      <xdr:spPr>
        <a:xfrm flipH="1" flipV="1">
          <a:off x="4671060" y="228600"/>
          <a:ext cx="876300" cy="40386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25a4b322ee921561/Documents/CAP%20SXM/location/calendrier%20pour%20Sabine.xlsx" TargetMode="External"/><Relationship Id="rId1" Type="http://schemas.openxmlformats.org/officeDocument/2006/relationships/externalLinkPath" Target="location/calendrier%20pour%20Sabine.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d.docs.live.net/25a4b322ee921561/Documents/CAP%20SXM/Calendrier%20des%20locations%20V2.xlsm" TargetMode="External"/><Relationship Id="rId1" Type="http://schemas.openxmlformats.org/officeDocument/2006/relationships/externalLinkPath" Target="Calendrier%20des%20locations%20V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tallation"/>
      <sheetName val="décembre"/>
      <sheetName val="janvier"/>
      <sheetName val="février"/>
      <sheetName val="mars"/>
      <sheetName val="avril"/>
      <sheetName val="mai"/>
      <sheetName val="juin"/>
      <sheetName val="8"/>
      <sheetName val="9"/>
      <sheetName val="10"/>
      <sheetName val="11"/>
      <sheetName val="12"/>
    </sheetNames>
    <sheetDataSet>
      <sheetData sheetId="0">
        <row r="10">
          <cell r="D10">
            <v>2</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ctobre22 "/>
      <sheetName val="Novembre 22"/>
      <sheetName val="Décembre 22"/>
      <sheetName val="Janvier"/>
      <sheetName val="Février"/>
      <sheetName val="Mars"/>
      <sheetName val="Avril"/>
      <sheetName val="Mai"/>
      <sheetName val="Juin"/>
      <sheetName val="juillet 23"/>
      <sheetName val="août 23"/>
      <sheetName val="septembre 23"/>
      <sheetName val="octobre 23"/>
      <sheetName val="novembre 23"/>
      <sheetName val="décembre 23"/>
      <sheetName val="Employée"/>
      <sheetName val="Janvier 24"/>
      <sheetName val="Février 24"/>
      <sheetName val="Mars 24"/>
      <sheetName val="Feuil1"/>
      <sheetName val="Avril 24"/>
      <sheetName val="Mai 24"/>
      <sheetName val="Juin 24"/>
      <sheetName val="Juillet 24"/>
      <sheetName val="Août 24"/>
      <sheetName val="Septembre 24"/>
      <sheetName val="Octobre 24"/>
      <sheetName val="Novembre 24"/>
      <sheetName val="Décembre 24"/>
      <sheetName val="Feuil2"/>
      <sheetName val="Noms des employés"/>
      <sheetName val="Datas"/>
      <sheetName val="Feuil3"/>
    </sheetNames>
    <sheetDataSet>
      <sheetData sheetId="0"/>
      <sheetData sheetId="1"/>
      <sheetData sheetId="2"/>
      <sheetData sheetId="3">
        <row r="2">
          <cell r="M2" t="str">
            <v>LS</v>
          </cell>
          <cell r="R2" t="str">
            <v>LP</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4">
          <cell r="AH4">
            <v>2024</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persons/person.xml><?xml version="1.0" encoding="utf-8"?>
<personList xmlns="http://schemas.microsoft.com/office/spreadsheetml/2018/threadedcomments" xmlns:x="http://schemas.openxmlformats.org/spreadsheetml/2006/main"/>
</file>

<file path=xl/persons/person0.xml><?xml version="1.0" encoding="utf-8"?>
<personList xmlns="http://schemas.microsoft.com/office/spreadsheetml/2018/threadedcomments" xmlns:x="http://schemas.openxmlformats.org/spreadsheetml/2006/main"/>
</file>

<file path=xl/persons/person1.xml><?xml version="1.0" encoding="utf-8"?>
<personList xmlns="http://schemas.microsoft.com/office/spreadsheetml/2018/threadedcomments" xmlns:x="http://schemas.openxmlformats.org/spreadsheetml/2006/main"/>
</file>

<file path=xl/persons/person2.xml><?xml version="1.0" encoding="utf-8"?>
<personList xmlns="http://schemas.microsoft.com/office/spreadsheetml/2018/threadedcomments" xmlns:x="http://schemas.openxmlformats.org/spreadsheetml/2006/main"/>
</file>

<file path=xl/persons/person3.xml><?xml version="1.0" encoding="utf-8"?>
<personList xmlns="http://schemas.microsoft.com/office/spreadsheetml/2018/threadedcomments" xmlns:x="http://schemas.openxmlformats.org/spreadsheetml/2006/main"/>
</file>

<file path=xl/persons/person4.xml><?xml version="1.0" encoding="utf-8"?>
<personList xmlns="http://schemas.microsoft.com/office/spreadsheetml/2018/threadedcomments" xmlns:x="http://schemas.openxmlformats.org/spreadsheetml/2006/main"/>
</file>

<file path=xl/persons/person5.xml><?xml version="1.0" encoding="utf-8"?>
<personList xmlns="http://schemas.microsoft.com/office/spreadsheetml/2018/threadedcomments" xmlns:x="http://schemas.openxmlformats.org/spreadsheetml/2006/main"/>
</file>

<file path=xl/persons/person6.xml><?xml version="1.0" encoding="utf-8"?>
<personList xmlns="http://schemas.microsoft.com/office/spreadsheetml/2018/threadedcomments" xmlns:x="http://schemas.openxmlformats.org/spreadsheetml/2006/main"/>
</file>

<file path=xl/persons/person7.xml><?xml version="1.0" encoding="utf-8"?>
<personList xmlns="http://schemas.microsoft.com/office/spreadsheetml/2018/threadedcomments" xmlns:x="http://schemas.openxmlformats.org/spreadsheetml/2006/main"/>
</file>

<file path=xl/persons/person8.xml><?xml version="1.0" encoding="utf-8"?>
<personList xmlns="http://schemas.microsoft.com/office/spreadsheetml/2018/threadedcomments" xmlns:x="http://schemas.openxmlformats.org/spreadsheetml/2006/main"/>
</file>

<file path=xl/persons/person9.xml><?xml version="1.0" encoding="utf-8"?>
<personList xmlns="http://schemas.microsoft.com/office/spreadsheetml/2018/threadedcomments" xmlns:x="http://schemas.openxmlformats.org/spreadsheetml/2006/main"/>
</file>

<file path=xl/persons/person10.xml><?xml version="1.0" encoding="utf-8"?>
<personList xmlns="http://schemas.microsoft.com/office/spreadsheetml/2018/threadedcomments" xmlns:x="http://schemas.openxmlformats.org/spreadsheetml/2006/main"/>
</file>

<file path=xl/persons/person11.xml><?xml version="1.0" encoding="utf-8"?>
<personList xmlns="http://schemas.microsoft.com/office/spreadsheetml/2018/threadedcomments" xmlns:x="http://schemas.openxmlformats.org/spreadsheetml/2006/main"/>
</file>

<file path=xl/persons/person12.xml><?xml version="1.0" encoding="utf-8"?>
<personList xmlns="http://schemas.microsoft.com/office/spreadsheetml/2018/threadedcomments" xmlns:x="http://schemas.openxmlformats.org/spreadsheetml/2006/main"/>
</file>

<file path=xl/persons/person13.xml><?xml version="1.0" encoding="utf-8"?>
<personList xmlns="http://schemas.microsoft.com/office/spreadsheetml/2018/threadedcomments" xmlns:x="http://schemas.openxmlformats.org/spreadsheetml/2006/main"/>
</file>

<file path=xl/persons/person14.xml><?xml version="1.0" encoding="utf-8"?>
<personList xmlns="http://schemas.microsoft.com/office/spreadsheetml/2018/threadedcomments" xmlns:x="http://schemas.openxmlformats.org/spreadsheetml/2006/main"/>
</file>

<file path=xl/persons/person15.xml><?xml version="1.0" encoding="utf-8"?>
<personList xmlns="http://schemas.microsoft.com/office/spreadsheetml/2018/threadedcomments" xmlns:x="http://schemas.openxmlformats.org/spreadsheetml/2006/main"/>
</file>

<file path=xl/persons/person16.xml><?xml version="1.0" encoding="utf-8"?>
<personList xmlns="http://schemas.microsoft.com/office/spreadsheetml/2018/threadedcomments" xmlns:x="http://schemas.openxmlformats.org/spreadsheetml/2006/main"/>
</file>

<file path=xl/persons/person17.xml><?xml version="1.0" encoding="utf-8"?>
<personList xmlns="http://schemas.microsoft.com/office/spreadsheetml/2018/threadedcomments" xmlns:x="http://schemas.openxmlformats.org/spreadsheetml/2006/main"/>
</file>

<file path=xl/persons/person18.xml><?xml version="1.0" encoding="utf-8"?>
<personList xmlns="http://schemas.microsoft.com/office/spreadsheetml/2018/threadedcomments" xmlns:x="http://schemas.openxmlformats.org/spreadsheetml/2006/main"/>
</file>

<file path=xl/persons/person19.xml><?xml version="1.0" encoding="utf-8"?>
<personList xmlns="http://schemas.microsoft.com/office/spreadsheetml/2018/threadedcomments" xmlns:x="http://schemas.openxmlformats.org/spreadsheetml/2006/main"/>
</file>

<file path=xl/persons/person20.xml><?xml version="1.0" encoding="utf-8"?>
<personList xmlns="http://schemas.microsoft.com/office/spreadsheetml/2018/threadedcomments" xmlns:x="http://schemas.openxmlformats.org/spreadsheetml/2006/main"/>
</file>

<file path=xl/persons/person21.xml><?xml version="1.0" encoding="utf-8"?>
<personList xmlns="http://schemas.microsoft.com/office/spreadsheetml/2018/threadedcomments" xmlns:x="http://schemas.openxmlformats.org/spreadsheetml/2006/main"/>
</file>

<file path=xl/persons/person22.xml><?xml version="1.0" encoding="utf-8"?>
<personList xmlns="http://schemas.microsoft.com/office/spreadsheetml/2018/threadedcomments" xmlns:x="http://schemas.openxmlformats.org/spreadsheetml/2006/main"/>
</file>

<file path=xl/persons/person23.xml><?xml version="1.0" encoding="utf-8"?>
<personList xmlns="http://schemas.microsoft.com/office/spreadsheetml/2018/threadedcomments" xmlns:x="http://schemas.openxmlformats.org/spreadsheetml/2006/main"/>
</file>

<file path=xl/persons/person24.xml><?xml version="1.0" encoding="utf-8"?>
<personList xmlns="http://schemas.microsoft.com/office/spreadsheetml/2018/threadedcomments" xmlns:x="http://schemas.openxmlformats.org/spreadsheetml/2006/main"/>
</file>

<file path=xl/persons/person25.xml><?xml version="1.0" encoding="utf-8"?>
<personList xmlns="http://schemas.microsoft.com/office/spreadsheetml/2018/threadedcomments" xmlns:x="http://schemas.openxmlformats.org/spreadsheetml/2006/main"/>
</file>

<file path=xl/persons/person26.xml><?xml version="1.0" encoding="utf-8"?>
<personList xmlns="http://schemas.microsoft.com/office/spreadsheetml/2018/threadedcomments" xmlns:x="http://schemas.openxmlformats.org/spreadsheetml/2006/main"/>
</file>

<file path=xl/persons/person27.xml><?xml version="1.0" encoding="utf-8"?>
<personList xmlns="http://schemas.microsoft.com/office/spreadsheetml/2018/threadedcomments" xmlns:x="http://schemas.openxmlformats.org/spreadsheetml/2006/main"/>
</file>

<file path=xl/persons/person28.xml><?xml version="1.0" encoding="utf-8"?>
<personList xmlns="http://schemas.microsoft.com/office/spreadsheetml/2018/threadedcomments" xmlns:x="http://schemas.openxmlformats.org/spreadsheetml/2006/main"/>
</file>

<file path=xl/persons/person29.xml><?xml version="1.0" encoding="utf-8"?>
<personList xmlns="http://schemas.microsoft.com/office/spreadsheetml/2018/threadedcomments" xmlns:x="http://schemas.openxmlformats.org/spreadsheetml/2006/main"/>
</file>

<file path=xl/persons/person30.xml><?xml version="1.0" encoding="utf-8"?>
<personList xmlns="http://schemas.microsoft.com/office/spreadsheetml/2018/threadedcomments" xmlns:x="http://schemas.openxmlformats.org/spreadsheetml/2006/main"/>
</file>

<file path=xl/persons/person31.xml><?xml version="1.0" encoding="utf-8"?>
<personList xmlns="http://schemas.microsoft.com/office/spreadsheetml/2018/threadedcomments" xmlns:x="http://schemas.openxmlformats.org/spreadsheetml/2006/main"/>
</file>

<file path=xl/persons/person32.xml><?xml version="1.0" encoding="utf-8"?>
<personList xmlns="http://schemas.microsoft.com/office/spreadsheetml/2018/threadedcomments" xmlns:x="http://schemas.openxmlformats.org/spreadsheetml/2006/main"/>
</file>

<file path=xl/persons/person33.xml><?xml version="1.0" encoding="utf-8"?>
<personList xmlns="http://schemas.microsoft.com/office/spreadsheetml/2018/threadedcomments" xmlns:x="http://schemas.openxmlformats.org/spreadsheetml/2006/main"/>
</file>

<file path=xl/persons/person34.xml><?xml version="1.0" encoding="utf-8"?>
<personList xmlns="http://schemas.microsoft.com/office/spreadsheetml/2018/threadedcomments" xmlns:x="http://schemas.openxmlformats.org/spreadsheetml/2006/main"/>
</file>

<file path=xl/persons/person35.xml><?xml version="1.0" encoding="utf-8"?>
<personList xmlns="http://schemas.microsoft.com/office/spreadsheetml/2018/threadedcomments" xmlns:x="http://schemas.openxmlformats.org/spreadsheetml/2006/main"/>
</file>

<file path=xl/persons/person36.xml><?xml version="1.0" encoding="utf-8"?>
<personList xmlns="http://schemas.microsoft.com/office/spreadsheetml/2018/threadedcomments" xmlns:x="http://schemas.openxmlformats.org/spreadsheetml/2006/main"/>
</file>

<file path=xl/persons/person37.xml><?xml version="1.0" encoding="utf-8"?>
<personList xmlns="http://schemas.microsoft.com/office/spreadsheetml/2018/threadedcomments" xmlns:x="http://schemas.openxmlformats.org/spreadsheetml/2006/main"/>
</file>

<file path=xl/persons/person38.xml><?xml version="1.0" encoding="utf-8"?>
<personList xmlns="http://schemas.microsoft.com/office/spreadsheetml/2018/threadedcomments" xmlns:x="http://schemas.openxmlformats.org/spreadsheetml/2006/main"/>
</file>

<file path=xl/persons/person39.xml><?xml version="1.0" encoding="utf-8"?>
<personList xmlns="http://schemas.microsoft.com/office/spreadsheetml/2018/threadedcomments" xmlns:x="http://schemas.openxmlformats.org/spreadsheetml/2006/main"/>
</file>

<file path=xl/persons/person40.xml><?xml version="1.0" encoding="utf-8"?>
<personList xmlns="http://schemas.microsoft.com/office/spreadsheetml/2018/threadedcomments" xmlns:x="http://schemas.openxmlformats.org/spreadsheetml/2006/main"/>
</file>

<file path=xl/persons/person41.xml><?xml version="1.0" encoding="utf-8"?>
<personList xmlns="http://schemas.microsoft.com/office/spreadsheetml/2018/threadedcomments" xmlns:x="http://schemas.openxmlformats.org/spreadsheetml/2006/main"/>
</file>

<file path=xl/persons/person42.xml><?xml version="1.0" encoding="utf-8"?>
<personList xmlns="http://schemas.microsoft.com/office/spreadsheetml/2018/threadedcomments" xmlns:x="http://schemas.openxmlformats.org/spreadsheetml/2006/main"/>
</file>

<file path=xl/persons/person43.xml><?xml version="1.0" encoding="utf-8"?>
<personList xmlns="http://schemas.microsoft.com/office/spreadsheetml/2018/threadedcomments" xmlns:x="http://schemas.openxmlformats.org/spreadsheetml/2006/main"/>
</file>

<file path=xl/persons/person44.xml><?xml version="1.0" encoding="utf-8"?>
<personList xmlns="http://schemas.microsoft.com/office/spreadsheetml/2018/threadedcomments" xmlns:x="http://schemas.openxmlformats.org/spreadsheetml/2006/main"/>
</file>

<file path=xl/persons/person45.xml><?xml version="1.0" encoding="utf-8"?>
<personList xmlns="http://schemas.microsoft.com/office/spreadsheetml/2018/threadedcomments" xmlns:x="http://schemas.openxmlformats.org/spreadsheetml/2006/main"/>
</file>

<file path=xl/persons/person46.xml><?xml version="1.0" encoding="utf-8"?>
<personList xmlns="http://schemas.microsoft.com/office/spreadsheetml/2018/threadedcomments" xmlns:x="http://schemas.openxmlformats.org/spreadsheetml/2006/main"/>
</file>

<file path=xl/persons/person47.xml><?xml version="1.0" encoding="utf-8"?>
<personList xmlns="http://schemas.microsoft.com/office/spreadsheetml/2018/threadedcomments" xmlns:x="http://schemas.openxmlformats.org/spreadsheetml/2006/main"/>
</file>

<file path=xl/persons/person48.xml><?xml version="1.0" encoding="utf-8"?>
<personList xmlns="http://schemas.microsoft.com/office/spreadsheetml/2018/threadedcomments" xmlns:x="http://schemas.openxmlformats.org/spreadsheetml/2006/main"/>
</file>

<file path=xl/persons/person49.xml><?xml version="1.0" encoding="utf-8"?>
<personList xmlns="http://schemas.microsoft.com/office/spreadsheetml/2018/threadedcomments" xmlns:x="http://schemas.openxmlformats.org/spreadsheetml/2006/main"/>
</file>

<file path=xl/persons/person50.xml><?xml version="1.0" encoding="utf-8"?>
<personList xmlns="http://schemas.microsoft.com/office/spreadsheetml/2018/threadedcomments" xmlns:x="http://schemas.openxmlformats.org/spreadsheetml/2006/main"/>
</file>

<file path=xl/persons/person51.xml><?xml version="1.0" encoding="utf-8"?>
<personList xmlns="http://schemas.microsoft.com/office/spreadsheetml/2018/threadedcomments" xmlns:x="http://schemas.openxmlformats.org/spreadsheetml/2006/main"/>
</file>

<file path=xl/persons/person52.xml><?xml version="1.0" encoding="utf-8"?>
<personList xmlns="http://schemas.microsoft.com/office/spreadsheetml/2018/threadedcomments" xmlns:x="http://schemas.openxmlformats.org/spreadsheetml/2006/main"/>
</file>

<file path=xl/persons/person53.xml><?xml version="1.0" encoding="utf-8"?>
<personList xmlns="http://schemas.microsoft.com/office/spreadsheetml/2018/threadedcomments" xmlns:x="http://schemas.openxmlformats.org/spreadsheetml/2006/main"/>
</file>

<file path=xl/persons/person54.xml><?xml version="1.0" encoding="utf-8"?>
<personList xmlns="http://schemas.microsoft.com/office/spreadsheetml/2018/threadedcomments" xmlns:x="http://schemas.openxmlformats.org/spreadsheetml/2006/main"/>
</file>

<file path=xl/persons/person55.xml><?xml version="1.0" encoding="utf-8"?>
<personList xmlns="http://schemas.microsoft.com/office/spreadsheetml/2018/threadedcomments" xmlns:x="http://schemas.openxmlformats.org/spreadsheetml/2006/main"/>
</file>

<file path=xl/persons/person56.xml><?xml version="1.0" encoding="utf-8"?>
<personList xmlns="http://schemas.microsoft.com/office/spreadsheetml/2018/threadedcomments" xmlns:x="http://schemas.openxmlformats.org/spreadsheetml/2006/main"/>
</file>

<file path=xl/persons/person57.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Janvier" displayName="Janvier" ref="B6:AH47" totalsRowCount="1" headerRowDxfId="84" dataDxfId="83" totalsRowDxfId="82">
  <autoFilter ref="B6:AH46" xr:uid="{00000000-0009-0000-0100-000003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autoFilter>
  <tableColumns count="33">
    <tableColumn id="1" xr3:uid="{00000000-0010-0000-0000-000001000000}" name="Nom du logement" dataDxfId="81" totalsRowDxfId="80" dataCellStyle="Employé"/>
    <tableColumn id="2" xr3:uid="{00000000-0010-0000-0000-000002000000}" name="1" totalsRowFunction="custom" dataDxfId="79" totalsRowDxfId="78">
      <totalsRowFormula>SUBTOTAL(103,Janvier!$C$7:$C$46)</totalsRowFormula>
    </tableColumn>
    <tableColumn id="3" xr3:uid="{00000000-0010-0000-0000-000003000000}" name="2" totalsRowFunction="custom" dataDxfId="77" totalsRowDxfId="76">
      <totalsRowFormula>SUBTOTAL(103,Janvier!$D$7:$D$46)</totalsRowFormula>
    </tableColumn>
    <tableColumn id="4" xr3:uid="{00000000-0010-0000-0000-000004000000}" name="3" totalsRowFunction="custom" dataDxfId="75" totalsRowDxfId="74">
      <totalsRowFormula>SUBTOTAL(103,Janvier!$E$7:$E$46)</totalsRowFormula>
    </tableColumn>
    <tableColumn id="5" xr3:uid="{00000000-0010-0000-0000-000005000000}" name="4" totalsRowFunction="custom" dataDxfId="73" totalsRowDxfId="72">
      <totalsRowFormula>SUBTOTAL(103,Janvier!$F$7:$F$46)</totalsRowFormula>
    </tableColumn>
    <tableColumn id="6" xr3:uid="{00000000-0010-0000-0000-000006000000}" name="5" totalsRowFunction="custom" dataDxfId="71" totalsRowDxfId="70">
      <totalsRowFormula>SUBTOTAL(103,Janvier!$G$7:$G$46)</totalsRowFormula>
    </tableColumn>
    <tableColumn id="7" xr3:uid="{00000000-0010-0000-0000-000007000000}" name="6" totalsRowFunction="custom" dataDxfId="69" totalsRowDxfId="68">
      <totalsRowFormula>SUBTOTAL(103,Janvier!$H$7:$H$46)</totalsRowFormula>
    </tableColumn>
    <tableColumn id="8" xr3:uid="{00000000-0010-0000-0000-000008000000}" name="7" totalsRowFunction="custom" dataDxfId="67" totalsRowDxfId="66">
      <totalsRowFormula>SUBTOTAL(103,Janvier!$I$7:$I$46)</totalsRowFormula>
    </tableColumn>
    <tableColumn id="9" xr3:uid="{00000000-0010-0000-0000-000009000000}" name="8" totalsRowFunction="custom" dataDxfId="65" totalsRowDxfId="64">
      <totalsRowFormula>SUBTOTAL(103,Janvier!$J$7:$J$46)</totalsRowFormula>
    </tableColumn>
    <tableColumn id="10" xr3:uid="{00000000-0010-0000-0000-00000A000000}" name="9" totalsRowFunction="custom" dataDxfId="63" totalsRowDxfId="62">
      <totalsRowFormula>SUBTOTAL(103,Janvier!$K$7:$K$46)</totalsRowFormula>
    </tableColumn>
    <tableColumn id="11" xr3:uid="{00000000-0010-0000-0000-00000B000000}" name="10" totalsRowFunction="custom" dataDxfId="61" totalsRowDxfId="60">
      <totalsRowFormula>SUBTOTAL(103,Janvier!$L$7:$L$46)</totalsRowFormula>
    </tableColumn>
    <tableColumn id="12" xr3:uid="{00000000-0010-0000-0000-00000C000000}" name="11" totalsRowFunction="custom" dataDxfId="59" totalsRowDxfId="58">
      <totalsRowFormula>SUBTOTAL(103,Janvier!$M$7:$M$46)</totalsRowFormula>
    </tableColumn>
    <tableColumn id="13" xr3:uid="{00000000-0010-0000-0000-00000D000000}" name="12" totalsRowFunction="custom" dataDxfId="57" totalsRowDxfId="56">
      <totalsRowFormula>SUBTOTAL(103,Janvier!$N$7:$N$46)</totalsRowFormula>
    </tableColumn>
    <tableColumn id="14" xr3:uid="{00000000-0010-0000-0000-00000E000000}" name="13" totalsRowFunction="custom" dataDxfId="55" totalsRowDxfId="54">
      <totalsRowFormula>SUBTOTAL(103,Janvier!$O$7:$O$46)</totalsRowFormula>
    </tableColumn>
    <tableColumn id="15" xr3:uid="{00000000-0010-0000-0000-00000F000000}" name="14" totalsRowFunction="custom" dataDxfId="53" totalsRowDxfId="52">
      <totalsRowFormula>SUBTOTAL(103,Janvier!$P$7:$P$46)</totalsRowFormula>
    </tableColumn>
    <tableColumn id="16" xr3:uid="{00000000-0010-0000-0000-000010000000}" name="15" totalsRowFunction="custom" dataDxfId="51" totalsRowDxfId="50">
      <totalsRowFormula>SUBTOTAL(103,Janvier!$Q$7:$Q$46)</totalsRowFormula>
    </tableColumn>
    <tableColumn id="17" xr3:uid="{00000000-0010-0000-0000-000011000000}" name="16" totalsRowFunction="custom" dataDxfId="49" totalsRowDxfId="48">
      <totalsRowFormula>SUBTOTAL(103,Janvier!$R$7:$R$46)</totalsRowFormula>
    </tableColumn>
    <tableColumn id="18" xr3:uid="{00000000-0010-0000-0000-000012000000}" name="17" totalsRowFunction="custom" dataDxfId="47" totalsRowDxfId="46">
      <totalsRowFormula>SUBTOTAL(103,Janvier!$S$7:$S$46)</totalsRowFormula>
    </tableColumn>
    <tableColumn id="19" xr3:uid="{00000000-0010-0000-0000-000013000000}" name="18" totalsRowFunction="custom" dataDxfId="45" totalsRowDxfId="44">
      <totalsRowFormula>SUBTOTAL(103,Janvier!$T$7:$T$46)</totalsRowFormula>
    </tableColumn>
    <tableColumn id="20" xr3:uid="{00000000-0010-0000-0000-000014000000}" name="19" totalsRowFunction="custom" dataDxfId="43" totalsRowDxfId="42">
      <totalsRowFormula>SUBTOTAL(103,Janvier!$U$7:$U$46)</totalsRowFormula>
    </tableColumn>
    <tableColumn id="21" xr3:uid="{00000000-0010-0000-0000-000015000000}" name="20" totalsRowFunction="custom" dataDxfId="41" totalsRowDxfId="40">
      <totalsRowFormula>SUBTOTAL(103,Janvier!$V$7:$V$46)</totalsRowFormula>
    </tableColumn>
    <tableColumn id="22" xr3:uid="{00000000-0010-0000-0000-000016000000}" name="21" totalsRowFunction="custom" dataDxfId="39" totalsRowDxfId="38">
      <totalsRowFormula>SUBTOTAL(103,Janvier!$W$7:$W$46)</totalsRowFormula>
    </tableColumn>
    <tableColumn id="23" xr3:uid="{00000000-0010-0000-0000-000017000000}" name="22" totalsRowFunction="custom" dataDxfId="37" totalsRowDxfId="36">
      <totalsRowFormula>SUBTOTAL(103,Janvier!$X$7:$X$46)</totalsRowFormula>
    </tableColumn>
    <tableColumn id="24" xr3:uid="{00000000-0010-0000-0000-000018000000}" name="23" totalsRowFunction="custom" dataDxfId="35" totalsRowDxfId="34">
      <totalsRowFormula>SUBTOTAL(103,Janvier!$Y$7:$Y$46)</totalsRowFormula>
    </tableColumn>
    <tableColumn id="25" xr3:uid="{00000000-0010-0000-0000-000019000000}" name="24" totalsRowFunction="custom" dataDxfId="33" totalsRowDxfId="32">
      <totalsRowFormula>SUBTOTAL(103,Janvier!$Z$7:$Z$46)</totalsRowFormula>
    </tableColumn>
    <tableColumn id="26" xr3:uid="{00000000-0010-0000-0000-00001A000000}" name="25" totalsRowFunction="custom" dataDxfId="31" totalsRowDxfId="30">
      <totalsRowFormula>SUBTOTAL(103,Janvier!$AA$7:$AA$46)</totalsRowFormula>
    </tableColumn>
    <tableColumn id="27" xr3:uid="{00000000-0010-0000-0000-00001B000000}" name="26" totalsRowFunction="custom" dataDxfId="29" totalsRowDxfId="28">
      <totalsRowFormula>SUBTOTAL(103,Janvier!$AB$7:$AB$46)</totalsRowFormula>
    </tableColumn>
    <tableColumn id="28" xr3:uid="{00000000-0010-0000-0000-00001C000000}" name="27" totalsRowFunction="custom" dataDxfId="27" totalsRowDxfId="26">
      <totalsRowFormula>SUBTOTAL(103,Janvier!$AC$7:$AC$46)</totalsRowFormula>
    </tableColumn>
    <tableColumn id="29" xr3:uid="{00000000-0010-0000-0000-00001D000000}" name="28" totalsRowFunction="custom" dataDxfId="25" totalsRowDxfId="24">
      <totalsRowFormula>SUBTOTAL(103,Janvier!$AD$7:$AD$46)</totalsRowFormula>
    </tableColumn>
    <tableColumn id="30" xr3:uid="{00000000-0010-0000-0000-00001E000000}" name="29" totalsRowFunction="custom" dataDxfId="23" totalsRowDxfId="22">
      <totalsRowFormula>SUBTOTAL(103,Janvier!$AE$7:$AE$46)</totalsRowFormula>
    </tableColumn>
    <tableColumn id="31" xr3:uid="{00000000-0010-0000-0000-00001F000000}" name="30" totalsRowFunction="custom" dataDxfId="21" totalsRowDxfId="20">
      <totalsRowFormula>SUBTOTAL(103,Janvier!$AF$7:$AF$46)</totalsRowFormula>
    </tableColumn>
    <tableColumn id="32" xr3:uid="{00000000-0010-0000-0000-000020000000}" name="31" totalsRowFunction="custom" dataDxfId="19" totalsRowDxfId="18">
      <totalsRowFormula>SUBTOTAL(103,Janvier!$AG$7:$AG$46)</totalsRowFormula>
    </tableColumn>
    <tableColumn id="33" xr3:uid="{00000000-0010-0000-0000-000021000000}" name="Total des jours" totalsRowFunction="sum" dataDxfId="17" totalsRowDxfId="16">
      <calculatedColumnFormula>COUNTA(#REF!)</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heme/theme1.xml><?xml version="1.0" encoding="utf-8"?>
<a:theme xmlns:a="http://schemas.openxmlformats.org/drawingml/2006/main" name="Office Theme">
  <a:themeElements>
    <a:clrScheme name="Employee Absense Schedule">
      <a:dk1>
        <a:sysClr val="windowText" lastClr="000000"/>
      </a:dk1>
      <a:lt1>
        <a:sysClr val="window" lastClr="FFFFFF"/>
      </a:lt1>
      <a:dk2>
        <a:srgbClr val="4B180E"/>
      </a:dk2>
      <a:lt2>
        <a:srgbClr val="F1F2E8"/>
      </a:lt2>
      <a:accent1>
        <a:srgbClr val="A53423"/>
      </a:accent1>
      <a:accent2>
        <a:srgbClr val="E68130"/>
      </a:accent2>
      <a:accent3>
        <a:srgbClr val="9BB05D"/>
      </a:accent3>
      <a:accent4>
        <a:srgbClr val="CC9900"/>
      </a:accent4>
      <a:accent5>
        <a:srgbClr val="4F66AF"/>
      </a:accent5>
      <a:accent6>
        <a:srgbClr val="D0D2D3"/>
      </a:accent6>
      <a:hlink>
        <a:srgbClr val="4F66AF"/>
      </a:hlink>
      <a:folHlink>
        <a:srgbClr val="6B9AC6"/>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forum.excel-pratique.com/excel/lecture-des-coordonnees-d-une-cellule-en-tetes-ligne-et-colonne-18620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4">
    <tabColor rgb="FFFB89F6"/>
    <pageSetUpPr fitToPage="1"/>
  </sheetPr>
  <dimension ref="A1:AH47"/>
  <sheetViews>
    <sheetView topLeftCell="B1" zoomScaleNormal="100" workbookViewId="0">
      <pane xSplit="15" ySplit="6" topLeftCell="Q7" activePane="bottomRight" state="frozen"/>
      <selection activeCell="AH2" sqref="AH2"/>
      <selection pane="topRight" activeCell="AH2" sqref="AH2"/>
      <selection pane="bottomLeft" activeCell="AH2" sqref="AH2"/>
      <selection pane="bottomRight" activeCell="B7" sqref="B7"/>
    </sheetView>
  </sheetViews>
  <sheetFormatPr baseColWidth="10" defaultColWidth="9.09765625" defaultRowHeight="29.95" customHeight="1" outlineLevelRow="1" x14ac:dyDescent="0.3"/>
  <cols>
    <col min="1" max="1" width="2.69921875" customWidth="1"/>
    <col min="2" max="2" width="14.09765625" customWidth="1"/>
    <col min="3" max="33" width="4.69921875" customWidth="1"/>
    <col min="34" max="34" width="13.59765625" customWidth="1"/>
    <col min="35" max="35" width="2.69921875" customWidth="1"/>
  </cols>
  <sheetData>
    <row r="1" spans="1:34" ht="50.15" customHeight="1" x14ac:dyDescent="0.3">
      <c r="A1" s="10"/>
      <c r="B1" s="7" t="s">
        <v>34</v>
      </c>
    </row>
    <row r="2" spans="1:34" ht="28.8" customHeight="1" x14ac:dyDescent="0.3">
      <c r="B2" s="11" t="s">
        <v>42</v>
      </c>
      <c r="C2" s="31" t="s">
        <v>35</v>
      </c>
      <c r="D2" s="51" t="s">
        <v>36</v>
      </c>
      <c r="E2" s="51"/>
      <c r="F2" s="2" t="s">
        <v>37</v>
      </c>
      <c r="G2" s="51" t="s">
        <v>38</v>
      </c>
      <c r="H2" s="51"/>
      <c r="I2" s="51"/>
      <c r="J2" s="3"/>
      <c r="K2" s="51"/>
      <c r="L2" s="51"/>
      <c r="M2" s="18" t="s">
        <v>46</v>
      </c>
      <c r="N2" s="51" t="s">
        <v>48</v>
      </c>
      <c r="O2" s="51"/>
      <c r="P2" s="51"/>
      <c r="Q2" s="51"/>
      <c r="R2" s="19" t="s">
        <v>47</v>
      </c>
      <c r="S2" s="51" t="s">
        <v>49</v>
      </c>
      <c r="T2" s="51"/>
      <c r="U2" s="51"/>
      <c r="V2" s="51"/>
      <c r="W2" s="14"/>
      <c r="X2" s="14"/>
      <c r="Y2" s="14"/>
      <c r="Z2" s="34" t="s">
        <v>44</v>
      </c>
      <c r="AA2" s="51" t="s">
        <v>45</v>
      </c>
      <c r="AB2" s="51"/>
      <c r="AC2" s="51"/>
      <c r="AD2" s="51"/>
      <c r="AE2" s="33" t="s">
        <v>50</v>
      </c>
      <c r="AF2" s="16" t="s">
        <v>51</v>
      </c>
      <c r="AG2" s="17" t="s">
        <v>52</v>
      </c>
      <c r="AH2" s="30" t="s">
        <v>53</v>
      </c>
    </row>
    <row r="3" spans="1:34" ht="15" customHeight="1" x14ac:dyDescent="0.3">
      <c r="AH3" s="12" t="s">
        <v>32</v>
      </c>
    </row>
    <row r="4" spans="1:34" ht="29.95" customHeight="1" x14ac:dyDescent="0.3">
      <c r="B4" s="5" t="s">
        <v>0</v>
      </c>
      <c r="C4" s="50" t="s">
        <v>41</v>
      </c>
      <c r="D4" s="50"/>
      <c r="E4" s="50"/>
      <c r="F4" s="50"/>
      <c r="G4" s="50"/>
      <c r="H4" s="50"/>
      <c r="I4" s="50"/>
      <c r="J4" s="50"/>
      <c r="K4" s="50"/>
      <c r="L4" s="50"/>
      <c r="M4" s="50"/>
      <c r="N4" s="50"/>
      <c r="O4" s="50"/>
      <c r="P4" s="50"/>
      <c r="Q4" s="50"/>
      <c r="R4" s="50"/>
      <c r="S4" s="50"/>
      <c r="T4" s="50"/>
      <c r="U4" s="50"/>
      <c r="V4" s="50"/>
      <c r="W4" s="50"/>
      <c r="X4" s="50"/>
      <c r="Y4" s="50"/>
      <c r="Z4" s="50"/>
      <c r="AA4" s="50"/>
      <c r="AB4" s="50"/>
      <c r="AC4" s="50"/>
      <c r="AD4" s="50"/>
      <c r="AE4" s="50"/>
      <c r="AF4" s="50"/>
      <c r="AG4" s="50"/>
      <c r="AH4" s="5">
        <v>2023</v>
      </c>
    </row>
    <row r="5" spans="1:34" ht="15" customHeight="1" x14ac:dyDescent="0.3">
      <c r="B5" s="5"/>
      <c r="C5" s="1" t="str">
        <f>TEXT(WEEKDAY(DATE(AnnéeCalendrier,1,1),1),"jjj")</f>
        <v>dim</v>
      </c>
      <c r="D5" s="1" t="str">
        <f>TEXT(WEEKDAY(DATE(AnnéeCalendrier,1,2),1),"jjj")</f>
        <v>lun</v>
      </c>
      <c r="E5" s="1" t="str">
        <f>TEXT(WEEKDAY(DATE(AnnéeCalendrier,1,3),1),"jjj")</f>
        <v>mar</v>
      </c>
      <c r="F5" s="1" t="str">
        <f>TEXT(WEEKDAY(DATE(AnnéeCalendrier,1,4),1),"jjj")</f>
        <v>mer</v>
      </c>
      <c r="G5" s="1" t="str">
        <f>TEXT(WEEKDAY(DATE(AnnéeCalendrier,1,5),1),"jjj")</f>
        <v>jeu</v>
      </c>
      <c r="H5" s="1" t="str">
        <f>TEXT(WEEKDAY(DATE(AnnéeCalendrier,1,6),1),"jjj")</f>
        <v>ven</v>
      </c>
      <c r="I5" s="1" t="str">
        <f>TEXT(WEEKDAY(DATE(AnnéeCalendrier,1,7),1),"jjj")</f>
        <v>sam</v>
      </c>
      <c r="J5" s="1" t="str">
        <f>TEXT(WEEKDAY(DATE(AnnéeCalendrier,1,8),1),"jjj")</f>
        <v>dim</v>
      </c>
      <c r="K5" s="1" t="str">
        <f>TEXT(WEEKDAY(DATE(AnnéeCalendrier,1,9),1),"jjj")</f>
        <v>lun</v>
      </c>
      <c r="L5" s="1" t="str">
        <f>TEXT(WEEKDAY(DATE(AnnéeCalendrier,1,10),1),"jjj")</f>
        <v>mar</v>
      </c>
      <c r="M5" s="1" t="str">
        <f>TEXT(WEEKDAY(DATE(AnnéeCalendrier,1,11),1),"jjj")</f>
        <v>mer</v>
      </c>
      <c r="N5" s="1" t="str">
        <f>TEXT(WEEKDAY(DATE(AnnéeCalendrier,1,12),1),"jjj")</f>
        <v>jeu</v>
      </c>
      <c r="O5" s="1" t="str">
        <f>TEXT(WEEKDAY(DATE(AnnéeCalendrier,1,13),1),"jjj")</f>
        <v>ven</v>
      </c>
      <c r="P5" s="1" t="str">
        <f>TEXT(WEEKDAY(DATE(AnnéeCalendrier,1,14),1),"jjj")</f>
        <v>sam</v>
      </c>
      <c r="Q5" s="1" t="str">
        <f>TEXT(WEEKDAY(DATE(AnnéeCalendrier,1,15),1),"jjj")</f>
        <v>dim</v>
      </c>
      <c r="R5" s="1" t="str">
        <f>TEXT(WEEKDAY(DATE(AnnéeCalendrier,1,16),1),"jjj")</f>
        <v>lun</v>
      </c>
      <c r="S5" s="1" t="str">
        <f>TEXT(WEEKDAY(DATE(AnnéeCalendrier,1,17),1),"jjj")</f>
        <v>mar</v>
      </c>
      <c r="T5" s="1" t="str">
        <f>TEXT(WEEKDAY(DATE(AnnéeCalendrier,1,18),1),"jjj")</f>
        <v>mer</v>
      </c>
      <c r="U5" s="1" t="str">
        <f>TEXT(WEEKDAY(DATE(AnnéeCalendrier,1,19),1),"jjj")</f>
        <v>jeu</v>
      </c>
      <c r="V5" s="1" t="str">
        <f>TEXT(WEEKDAY(DATE(AnnéeCalendrier,1,20),1),"jjj")</f>
        <v>ven</v>
      </c>
      <c r="W5" s="1" t="str">
        <f>TEXT(WEEKDAY(DATE(AnnéeCalendrier,1,21),1),"jjj")</f>
        <v>sam</v>
      </c>
      <c r="X5" s="1" t="str">
        <f>TEXT(WEEKDAY(DATE(AnnéeCalendrier,1,22),1),"jjj")</f>
        <v>dim</v>
      </c>
      <c r="Y5" s="1" t="str">
        <f>TEXT(WEEKDAY(DATE(AnnéeCalendrier,1,23),1),"jjj")</f>
        <v>lun</v>
      </c>
      <c r="Z5" s="1" t="str">
        <f>TEXT(WEEKDAY(DATE(AnnéeCalendrier,1,24),1),"jjj")</f>
        <v>mar</v>
      </c>
      <c r="AA5" s="1" t="str">
        <f>TEXT(WEEKDAY(DATE(AnnéeCalendrier,1,25),1),"jjj")</f>
        <v>mer</v>
      </c>
      <c r="AB5" s="1" t="str">
        <f>TEXT(WEEKDAY(DATE(AnnéeCalendrier,1,26),1),"jjj")</f>
        <v>jeu</v>
      </c>
      <c r="AC5" s="1" t="str">
        <f>TEXT(WEEKDAY(DATE(AnnéeCalendrier,1,27),1),"jjj")</f>
        <v>ven</v>
      </c>
      <c r="AD5" s="1" t="str">
        <f>TEXT(WEEKDAY(DATE(AnnéeCalendrier,1,28),1),"jjj")</f>
        <v>sam</v>
      </c>
      <c r="AE5" s="1" t="str">
        <f>TEXT(WEEKDAY(DATE(AnnéeCalendrier,1,29),1),"jjj")</f>
        <v>dim</v>
      </c>
      <c r="AF5" s="1" t="str">
        <f>TEXT(WEEKDAY(DATE(AnnéeCalendrier,1,30),1),"jjj")</f>
        <v>lun</v>
      </c>
      <c r="AG5" s="1" t="str">
        <f>TEXT(WEEKDAY(DATE(AnnéeCalendrier,1,31),1),"jjj")</f>
        <v>mar</v>
      </c>
      <c r="AH5" s="5"/>
    </row>
    <row r="6" spans="1:34" ht="15" customHeight="1" x14ac:dyDescent="0.3">
      <c r="B6" s="8" t="s">
        <v>40</v>
      </c>
      <c r="C6" s="1" t="s">
        <v>1</v>
      </c>
      <c r="D6" s="1" t="s">
        <v>2</v>
      </c>
      <c r="E6" s="1" t="s">
        <v>3</v>
      </c>
      <c r="F6" s="1" t="s">
        <v>4</v>
      </c>
      <c r="G6" s="1" t="s">
        <v>5</v>
      </c>
      <c r="H6" s="1" t="s">
        <v>6</v>
      </c>
      <c r="I6" s="1" t="s">
        <v>7</v>
      </c>
      <c r="J6" s="1" t="s">
        <v>8</v>
      </c>
      <c r="K6" s="1" t="s">
        <v>9</v>
      </c>
      <c r="L6" s="1" t="s">
        <v>10</v>
      </c>
      <c r="M6" s="1" t="s">
        <v>11</v>
      </c>
      <c r="N6" s="1" t="s">
        <v>12</v>
      </c>
      <c r="O6" s="1" t="s">
        <v>13</v>
      </c>
      <c r="P6" s="1" t="s">
        <v>14</v>
      </c>
      <c r="Q6" s="1" t="s">
        <v>15</v>
      </c>
      <c r="R6" s="1" t="s">
        <v>16</v>
      </c>
      <c r="S6" s="1" t="s">
        <v>17</v>
      </c>
      <c r="T6" s="1" t="s">
        <v>18</v>
      </c>
      <c r="U6" s="1" t="s">
        <v>19</v>
      </c>
      <c r="V6" s="1" t="s">
        <v>20</v>
      </c>
      <c r="W6" s="1" t="s">
        <v>21</v>
      </c>
      <c r="X6" s="1" t="s">
        <v>22</v>
      </c>
      <c r="Y6" s="1" t="s">
        <v>23</v>
      </c>
      <c r="Z6" s="1" t="s">
        <v>24</v>
      </c>
      <c r="AA6" s="1" t="s">
        <v>25</v>
      </c>
      <c r="AB6" s="1" t="s">
        <v>26</v>
      </c>
      <c r="AC6" s="1" t="s">
        <v>27</v>
      </c>
      <c r="AD6" s="1" t="s">
        <v>28</v>
      </c>
      <c r="AE6" s="1" t="s">
        <v>29</v>
      </c>
      <c r="AF6" s="1" t="s">
        <v>30</v>
      </c>
      <c r="AG6" s="1" t="s">
        <v>31</v>
      </c>
      <c r="AH6" s="9" t="s">
        <v>33</v>
      </c>
    </row>
    <row r="7" spans="1:34" ht="9.9499999999999993" customHeight="1" x14ac:dyDescent="0.3">
      <c r="B7" s="20"/>
      <c r="C7" s="1"/>
      <c r="D7" s="1"/>
      <c r="E7" s="1"/>
      <c r="F7" s="1"/>
      <c r="G7" s="1"/>
      <c r="H7" s="1"/>
      <c r="I7" s="1"/>
      <c r="J7" s="1"/>
      <c r="K7" s="1"/>
      <c r="L7" s="1"/>
      <c r="M7" s="1"/>
      <c r="N7" s="1"/>
      <c r="O7" s="1"/>
      <c r="P7" s="1"/>
      <c r="Q7" s="1"/>
      <c r="R7" s="1"/>
      <c r="S7" s="1"/>
      <c r="T7" s="1"/>
      <c r="U7" s="1"/>
      <c r="V7" s="1"/>
      <c r="W7" s="1"/>
      <c r="X7" s="1"/>
      <c r="Y7" s="1"/>
      <c r="Z7" s="1"/>
      <c r="AA7" s="1"/>
      <c r="AB7" s="1"/>
      <c r="AE7" s="1"/>
      <c r="AF7" s="1"/>
      <c r="AG7" s="1"/>
      <c r="AH7" s="4">
        <f>COUNTA(#REF!)</f>
        <v>1</v>
      </c>
    </row>
    <row r="8" spans="1:34" ht="9.9499999999999993" customHeight="1" x14ac:dyDescent="0.3">
      <c r="B8" s="15"/>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4">
        <f>COUNTA(#REF!)</f>
        <v>1</v>
      </c>
    </row>
    <row r="9" spans="1:34" ht="9.9499999999999993" customHeight="1" x14ac:dyDescent="0.3">
      <c r="B9" s="15"/>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4">
        <f>COUNTA(#REF!)</f>
        <v>1</v>
      </c>
    </row>
    <row r="10" spans="1:34" ht="9.9499999999999993" customHeight="1" x14ac:dyDescent="0.3">
      <c r="B10" s="15"/>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4">
        <f>COUNTA(#REF!)</f>
        <v>1</v>
      </c>
    </row>
    <row r="11" spans="1:34" ht="9.9499999999999993" customHeight="1" x14ac:dyDescent="0.3">
      <c r="B11" s="15"/>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4">
        <f>COUNTA(#REF!)</f>
        <v>1</v>
      </c>
    </row>
    <row r="12" spans="1:34" ht="9.8000000000000007" customHeight="1" x14ac:dyDescent="0.3">
      <c r="B12" s="2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4">
        <f>COUNTA(#REF!)</f>
        <v>1</v>
      </c>
    </row>
    <row r="13" spans="1:34" ht="9.9499999999999993" customHeight="1" x14ac:dyDescent="0.3">
      <c r="B13" s="15"/>
      <c r="C13" s="1"/>
      <c r="D13" s="1"/>
      <c r="E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4">
        <f>COUNTA(#REF!)</f>
        <v>1</v>
      </c>
    </row>
    <row r="14" spans="1:34" ht="9.9499999999999993" customHeight="1" x14ac:dyDescent="0.3">
      <c r="B14" s="15"/>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4">
        <f>COUNTA(#REF!)</f>
        <v>1</v>
      </c>
    </row>
    <row r="15" spans="1:34" ht="9.9499999999999993" customHeight="1" x14ac:dyDescent="0.3">
      <c r="B15" s="15"/>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4">
        <f>COUNTA(#REF!)</f>
        <v>1</v>
      </c>
    </row>
    <row r="16" spans="1:34" ht="9.9499999999999993" customHeight="1" x14ac:dyDescent="0.3">
      <c r="B16" s="22"/>
      <c r="AH16">
        <f>COUNTA(#REF!)</f>
        <v>1</v>
      </c>
    </row>
    <row r="17" spans="2:34" ht="9.9499999999999993" customHeight="1" x14ac:dyDescent="0.3">
      <c r="B17" s="15"/>
      <c r="AH17">
        <f>COUNTA(#REF!)</f>
        <v>1</v>
      </c>
    </row>
    <row r="18" spans="2:34" ht="9.9499999999999993" customHeight="1" x14ac:dyDescent="0.3">
      <c r="B18" s="15"/>
      <c r="H18" s="35"/>
      <c r="I18" s="35"/>
      <c r="J18" s="35"/>
      <c r="K18" s="35"/>
      <c r="L18" s="35"/>
      <c r="M18" s="35"/>
      <c r="N18" s="35"/>
      <c r="O18" s="35"/>
      <c r="P18" s="35"/>
      <c r="AH18">
        <f>COUNTA(#REF!)</f>
        <v>1</v>
      </c>
    </row>
    <row r="19" spans="2:34" ht="9.9499999999999993" customHeight="1" x14ac:dyDescent="0.3">
      <c r="B19" s="15"/>
      <c r="E19" s="1"/>
      <c r="AH19">
        <f>COUNTA(#REF!)</f>
        <v>1</v>
      </c>
    </row>
    <row r="20" spans="2:34" ht="9.9499999999999993" customHeight="1" x14ac:dyDescent="0.3">
      <c r="B20" s="15"/>
      <c r="AH20">
        <f>COUNTA(#REF!)</f>
        <v>1</v>
      </c>
    </row>
    <row r="21" spans="2:34" ht="9.9499999999999993" customHeight="1" x14ac:dyDescent="0.3">
      <c r="B21" s="23"/>
      <c r="AH21">
        <f>COUNTA(#REF!)</f>
        <v>1</v>
      </c>
    </row>
    <row r="22" spans="2:34" ht="9.9499999999999993" customHeight="1" x14ac:dyDescent="0.3">
      <c r="B22" s="15"/>
      <c r="AH22">
        <f>COUNTA(#REF!)</f>
        <v>1</v>
      </c>
    </row>
    <row r="23" spans="2:34" ht="9.9499999999999993" customHeight="1" x14ac:dyDescent="0.3">
      <c r="B23" s="15"/>
      <c r="AH23">
        <f>COUNTA(#REF!)</f>
        <v>1</v>
      </c>
    </row>
    <row r="24" spans="2:34" ht="9.9499999999999993" customHeight="1" x14ac:dyDescent="0.3">
      <c r="B24" s="15"/>
      <c r="AH24">
        <f>COUNTA(#REF!)</f>
        <v>1</v>
      </c>
    </row>
    <row r="25" spans="2:34" ht="9.9499999999999993" customHeight="1" x14ac:dyDescent="0.3">
      <c r="B25" s="24"/>
      <c r="AH25">
        <f>COUNTA(#REF!)</f>
        <v>1</v>
      </c>
    </row>
    <row r="26" spans="2:34" ht="9.9499999999999993" customHeight="1" x14ac:dyDescent="0.3">
      <c r="B26" s="15"/>
      <c r="AH26">
        <f>COUNTA(#REF!)</f>
        <v>1</v>
      </c>
    </row>
    <row r="27" spans="2:34" ht="9.9499999999999993" customHeight="1" x14ac:dyDescent="0.3">
      <c r="B27" s="15"/>
      <c r="AH27">
        <f>COUNTA(#REF!)</f>
        <v>1</v>
      </c>
    </row>
    <row r="28" spans="2:34" ht="9.9499999999999993" customHeight="1" x14ac:dyDescent="0.3">
      <c r="B28" s="15"/>
      <c r="AH28">
        <f>COUNTA(#REF!)</f>
        <v>1</v>
      </c>
    </row>
    <row r="29" spans="2:34" ht="9.9499999999999993" customHeight="1" x14ac:dyDescent="0.3">
      <c r="B29" s="25"/>
      <c r="AH29">
        <f>COUNTA(#REF!)</f>
        <v>1</v>
      </c>
    </row>
    <row r="30" spans="2:34" ht="9.9499999999999993" customHeight="1" x14ac:dyDescent="0.3">
      <c r="B30" s="15"/>
      <c r="AH30">
        <f>COUNTA(#REF!)</f>
        <v>1</v>
      </c>
    </row>
    <row r="31" spans="2:34" ht="9.9499999999999993" customHeight="1" x14ac:dyDescent="0.3">
      <c r="B31" s="15"/>
      <c r="E31" s="1"/>
      <c r="AH31">
        <f>COUNTA(#REF!)</f>
        <v>1</v>
      </c>
    </row>
    <row r="32" spans="2:34" ht="9.9499999999999993" customHeight="1" x14ac:dyDescent="0.3">
      <c r="B32" s="15"/>
      <c r="AH32">
        <f>COUNTA(#REF!)</f>
        <v>1</v>
      </c>
    </row>
    <row r="33" spans="2:34" ht="9.9499999999999993" customHeight="1" x14ac:dyDescent="0.3">
      <c r="B33" s="26"/>
      <c r="AH33">
        <f>COUNTA(#REF!)</f>
        <v>1</v>
      </c>
    </row>
    <row r="34" spans="2:34" ht="9.9499999999999993" customHeight="1" x14ac:dyDescent="0.3">
      <c r="B34" s="15"/>
      <c r="X34" s="36"/>
      <c r="AH34">
        <f>COUNTA(#REF!)</f>
        <v>1</v>
      </c>
    </row>
    <row r="35" spans="2:34" ht="9.9499999999999993" customHeight="1" x14ac:dyDescent="0.3">
      <c r="B35" s="15"/>
      <c r="AH35">
        <f>COUNTA(#REF!)</f>
        <v>1</v>
      </c>
    </row>
    <row r="36" spans="2:34" ht="9.9499999999999993" customHeight="1" x14ac:dyDescent="0.3">
      <c r="B36" s="15"/>
      <c r="AH36">
        <f>COUNTA(#REF!)</f>
        <v>1</v>
      </c>
    </row>
    <row r="37" spans="2:34" ht="9.9499999999999993" customHeight="1" x14ac:dyDescent="0.3">
      <c r="B37" s="15"/>
      <c r="AH37">
        <f>COUNTA(#REF!)</f>
        <v>1</v>
      </c>
    </row>
    <row r="38" spans="2:34" ht="9.9499999999999993" customHeight="1" x14ac:dyDescent="0.3">
      <c r="B38" s="27"/>
      <c r="AH38">
        <f>COUNTA(#REF!)</f>
        <v>1</v>
      </c>
    </row>
    <row r="39" spans="2:34" ht="9.9499999999999993" customHeight="1" x14ac:dyDescent="0.3">
      <c r="B39" s="15"/>
      <c r="AH39">
        <f>COUNTA(#REF!)</f>
        <v>1</v>
      </c>
    </row>
    <row r="40" spans="2:34" ht="9.9499999999999993" customHeight="1" x14ac:dyDescent="0.3">
      <c r="B40" s="15"/>
      <c r="AH40">
        <f>COUNTA(#REF!)</f>
        <v>1</v>
      </c>
    </row>
    <row r="41" spans="2:34" ht="9.9499999999999993" customHeight="1" x14ac:dyDescent="0.3">
      <c r="B41" s="15"/>
      <c r="AH41">
        <f>COUNTA(#REF!)</f>
        <v>1</v>
      </c>
    </row>
    <row r="42" spans="2:34" ht="10.4" customHeight="1" outlineLevel="1" x14ac:dyDescent="0.3">
      <c r="B42" s="29"/>
      <c r="AH42">
        <f>COUNTA(#REF!)</f>
        <v>1</v>
      </c>
    </row>
    <row r="43" spans="2:34" ht="12.85" customHeight="1" x14ac:dyDescent="0.3">
      <c r="B43" s="15"/>
      <c r="AH43">
        <f>COUNTA(#REF!)</f>
        <v>1</v>
      </c>
    </row>
    <row r="44" spans="2:34" ht="12.1" customHeight="1" x14ac:dyDescent="0.3">
      <c r="B44" s="15"/>
      <c r="AH44">
        <f>COUNTA(#REF!)</f>
        <v>1</v>
      </c>
    </row>
    <row r="45" spans="2:34" ht="12.1" customHeight="1" x14ac:dyDescent="0.3">
      <c r="B45" s="15"/>
      <c r="AH45">
        <f>COUNTA(#REF!)</f>
        <v>1</v>
      </c>
    </row>
    <row r="46" spans="2:34" ht="13.25" customHeight="1" x14ac:dyDescent="0.3">
      <c r="B46" s="15"/>
      <c r="AH46">
        <f>COUNTA(#REF!)</f>
        <v>1</v>
      </c>
    </row>
    <row r="47" spans="2:34" ht="29.95" customHeight="1" x14ac:dyDescent="0.3">
      <c r="B47" s="13"/>
      <c r="C47" s="6">
        <f>SUBTOTAL(103,Janvier!$C$7:$C$46)</f>
        <v>0</v>
      </c>
      <c r="D47" s="6">
        <f>SUBTOTAL(103,Janvier!$D$7:$D$46)</f>
        <v>0</v>
      </c>
      <c r="E47" s="6">
        <f>SUBTOTAL(103,Janvier!$E$7:$E$46)</f>
        <v>0</v>
      </c>
      <c r="F47" s="6">
        <f>SUBTOTAL(103,Janvier!$F$7:$F$46)</f>
        <v>0</v>
      </c>
      <c r="G47" s="6">
        <f>SUBTOTAL(103,Janvier!$G$7:$G$46)</f>
        <v>0</v>
      </c>
      <c r="H47" s="6">
        <f>SUBTOTAL(103,Janvier!$H$7:$H$46)</f>
        <v>0</v>
      </c>
      <c r="I47" s="6">
        <f>SUBTOTAL(103,Janvier!$I$7:$I$46)</f>
        <v>0</v>
      </c>
      <c r="J47" s="6">
        <f>SUBTOTAL(103,Janvier!$J$7:$J$46)</f>
        <v>0</v>
      </c>
      <c r="K47" s="6">
        <f>SUBTOTAL(103,Janvier!$K$7:$K$46)</f>
        <v>0</v>
      </c>
      <c r="L47" s="6">
        <f>SUBTOTAL(103,Janvier!$L$7:$L$46)</f>
        <v>0</v>
      </c>
      <c r="M47" s="6">
        <f>SUBTOTAL(103,Janvier!$M$7:$M$46)</f>
        <v>0</v>
      </c>
      <c r="N47" s="6">
        <f>SUBTOTAL(103,Janvier!$N$7:$N$46)</f>
        <v>0</v>
      </c>
      <c r="O47" s="6">
        <f>SUBTOTAL(103,Janvier!$O$7:$O$46)</f>
        <v>0</v>
      </c>
      <c r="P47" s="6">
        <f>SUBTOTAL(103,Janvier!$P$7:$P$46)</f>
        <v>0</v>
      </c>
      <c r="Q47" s="6">
        <f>SUBTOTAL(103,Janvier!$Q$7:$Q$46)</f>
        <v>0</v>
      </c>
      <c r="R47" s="6">
        <f>SUBTOTAL(103,Janvier!$R$7:$R$46)</f>
        <v>0</v>
      </c>
      <c r="S47" s="6">
        <f>SUBTOTAL(103,Janvier!$S$7:$S$46)</f>
        <v>0</v>
      </c>
      <c r="T47" s="6">
        <f>SUBTOTAL(103,Janvier!$T$7:$T$46)</f>
        <v>0</v>
      </c>
      <c r="U47" s="6">
        <f>SUBTOTAL(103,Janvier!$U$7:$U$46)</f>
        <v>0</v>
      </c>
      <c r="V47" s="6">
        <f>SUBTOTAL(103,Janvier!$V$7:$V$46)</f>
        <v>0</v>
      </c>
      <c r="W47" s="6">
        <f>SUBTOTAL(103,Janvier!$W$7:$W$46)</f>
        <v>0</v>
      </c>
      <c r="X47" s="6">
        <f>SUBTOTAL(103,Janvier!$X$7:$X$46)</f>
        <v>0</v>
      </c>
      <c r="Y47" s="6">
        <f>SUBTOTAL(103,Janvier!$Y$7:$Y$46)</f>
        <v>0</v>
      </c>
      <c r="Z47" s="6">
        <f>SUBTOTAL(103,Janvier!$Z$7:$Z$46)</f>
        <v>0</v>
      </c>
      <c r="AA47" s="6">
        <f>SUBTOTAL(103,Janvier!$AA$7:$AA$46)</f>
        <v>0</v>
      </c>
      <c r="AB47" s="6">
        <f>SUBTOTAL(103,Janvier!$AB$7:$AB$46)</f>
        <v>0</v>
      </c>
      <c r="AC47" s="6">
        <f>SUBTOTAL(103,Janvier!$AC$7:$AC$46)</f>
        <v>0</v>
      </c>
      <c r="AD47" s="6">
        <f>SUBTOTAL(103,Janvier!$AD$7:$AD$46)</f>
        <v>0</v>
      </c>
      <c r="AE47" s="6">
        <f>SUBTOTAL(103,Janvier!$AE$7:$AE$46)</f>
        <v>0</v>
      </c>
      <c r="AF47" s="6">
        <f>SUBTOTAL(103,Janvier!$AF$7:$AF$46)</f>
        <v>0</v>
      </c>
      <c r="AG47" s="6">
        <f>SUBTOTAL(103,Janvier!$AG$7:$AG$46)</f>
        <v>0</v>
      </c>
      <c r="AH47" s="6">
        <f>SUBTOTAL(109,Janvier[Total des jours])</f>
        <v>40</v>
      </c>
    </row>
  </sheetData>
  <mergeCells count="7">
    <mergeCell ref="C4:AG4"/>
    <mergeCell ref="D2:E2"/>
    <mergeCell ref="G2:I2"/>
    <mergeCell ref="K2:L2"/>
    <mergeCell ref="N2:Q2"/>
    <mergeCell ref="S2:V2"/>
    <mergeCell ref="AA2:AD2"/>
  </mergeCells>
  <phoneticPr fontId="19" type="noConversion"/>
  <conditionalFormatting sqref="C7:AB7 AE7:AG7 C8:AG12 C13:E13 G13:AG13 C14:AG16 C17:N17 P17:AG17 C18:AG20 C21:AF21 AG21:AG22 C22:AB22">
    <cfRule type="expression" priority="8" stopIfTrue="1">
      <formula>C7=""</formula>
    </cfRule>
    <cfRule type="expression" dxfId="15" priority="13" stopIfTrue="1">
      <formula>C7=CléLingepropre</formula>
    </cfRule>
    <cfRule type="expression" dxfId="14" priority="14" stopIfTrue="1">
      <formula>C7=CléLingesale</formula>
    </cfRule>
    <cfRule type="expression" dxfId="13" priority="15" stopIfTrue="1">
      <formula>C7=CléMénage</formula>
    </cfRule>
    <cfRule type="expression" dxfId="12" priority="16" stopIfTrue="1">
      <formula>C7=CléDépart</formula>
    </cfRule>
    <cfRule type="expression" dxfId="11" priority="17" stopIfTrue="1">
      <formula>C7=CléArrivée</formula>
    </cfRule>
  </conditionalFormatting>
  <conditionalFormatting sqref="C23:AG43">
    <cfRule type="expression" priority="1" stopIfTrue="1">
      <formula>C23=""</formula>
    </cfRule>
    <cfRule type="expression" dxfId="10" priority="2" stopIfTrue="1">
      <formula>C23=CléLingepropre</formula>
    </cfRule>
    <cfRule type="expression" dxfId="9" priority="3" stopIfTrue="1">
      <formula>C23=CléLingesale</formula>
    </cfRule>
    <cfRule type="expression" dxfId="8" priority="4" stopIfTrue="1">
      <formula>C23=CléMénage</formula>
    </cfRule>
    <cfRule type="expression" dxfId="7" priority="5" stopIfTrue="1">
      <formula>C23=CléDépart</formula>
    </cfRule>
    <cfRule type="expression" dxfId="6" priority="6" stopIfTrue="1">
      <formula>C23=CléArrivée</formula>
    </cfRule>
  </conditionalFormatting>
  <conditionalFormatting sqref="AH7:AH41">
    <cfRule type="dataBar" priority="175">
      <dataBar>
        <cfvo type="num" val="0"/>
        <cfvo type="num" val="31"/>
        <color theme="2" tint="-0.249977111117893"/>
      </dataBar>
      <extLst>
        <ext xmlns:x14="http://schemas.microsoft.com/office/spreadsheetml/2009/9/main" uri="{B025F937-C7B1-47D3-B67F-A62EFF666E3E}">
          <x14:id>{ECCE2C3C-1B01-4700-B60E-DAAAB19A9C1A}</x14:id>
        </ext>
      </extLst>
    </cfRule>
  </conditionalFormatting>
  <conditionalFormatting sqref="AH42:AH46">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{938A10BE-8BC2-4DB8-9A20-8C9AEEB28C0C}</x14:id>
        </ext>
      </extLst>
    </cfRule>
  </conditionalFormatting>
  <dataValidations count="17">
    <dataValidation allowBlank="1" showInputMessage="1" showErrorMessage="1" prompt="Entrez l’année dans cette cellule." sqref="AH4" xr:uid="{00000000-0002-0000-0000-000000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000-000001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000-00000200000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00000000-0002-0000-0000-000003000000}"/>
    <dataValidation allowBlank="1" showInputMessage="1" showErrorMessage="1" prompt="Calcule automatiquement le nombre total de jours d’absence d’un employé durant ce mois" sqref="AH6" xr:uid="{00000000-0002-0000-0000-000004000000}"/>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00000000-0002-0000-0000-000005000000}"/>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00000000-0002-0000-0000-000006000000}"/>
    <dataValidation allowBlank="1" showInputMessage="1" showErrorMessage="1" prompt="Cette ligne définit les clés utilisées dans le tableau : Congé en C2, Personnel en F2 et Congé maladie en J2. Les cellules M2 et R2 sont personnalisables" sqref="B2" xr:uid="{00000000-0002-0000-0000-000007000000}"/>
    <dataValidation allowBlank="1" showInputMessage="1" showErrorMessage="1" prompt="La lettre « C » indique une absence pour cause de congé" sqref="C2" xr:uid="{00000000-0002-0000-0000-000008000000}"/>
    <dataValidation allowBlank="1" showInputMessage="1" showErrorMessage="1" prompt="La lettre « P » indique une absence pour motifs personnels" sqref="F2" xr:uid="{00000000-0002-0000-0000-000009000000}"/>
    <dataValidation allowBlank="1" showInputMessage="1" showErrorMessage="1" prompt="La lettre « M » indique une absence pour cause de maladie" sqref="J2" xr:uid="{00000000-0002-0000-0000-00000A000000}"/>
    <dataValidation allowBlank="1" showInputMessage="1" showErrorMessage="1" prompt="Entrez une lettre et personnalisez l’étiquette à droite pour ajouter un élément de clé" sqref="Z2 M2 R2" xr:uid="{00000000-0002-0000-0000-00000B000000}"/>
    <dataValidation allowBlank="1" showInputMessage="1" showErrorMessage="1" prompt="Entrez une étiquette pour décrire la clé personnalisée à gauche" sqref="AA2 N2 S2" xr:uid="{00000000-0002-0000-0000-00000C000000}"/>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00000000-0002-0000-0000-00000D000000}"/>
    <dataValidation allowBlank="1" showInputMessage="1" showErrorMessage="1" prompt="Entrez l’année dans la cellule ci-dessous" sqref="AH3" xr:uid="{00000000-0002-0000-0000-00000E000000}"/>
    <dataValidation type="list" allowBlank="1" showInputMessage="1" showErrorMessage="1" sqref="B7 B25 B29 B16 B12 B38 B21 B33" xr:uid="{00000000-0002-0000-0000-00000F000000}">
      <formula1>#REF!</formula1>
    </dataValidation>
    <dataValidation type="list" allowBlank="1" showInputMessage="1" showErrorMessage="1" sqref="B42" xr:uid="{00000000-0002-0000-0000-000010000000}">
      <formula1>#REF!</formula1>
    </dataValidation>
  </dataValidations>
  <printOptions gridLines="1"/>
  <pageMargins left="0.7" right="0.7" top="0.75" bottom="0.75" header="0.3" footer="0.3"/>
  <pageSetup paperSize="9" scale="82" orientation="landscape" horizont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ECCE2C3C-1B01-4700-B60E-DAAAB19A9C1A}">
            <x14:dataBar minLength="0" maxLength="100">
              <x14:cfvo type="num">
                <xm:f>0</xm:f>
              </x14:cfvo>
              <x14:cfvo type="num">
                <xm:f>31</xm:f>
              </x14:cfvo>
              <x14:negativeFillColor rgb="FFFF0000"/>
              <x14:axisColor rgb="FF000000"/>
            </x14:dataBar>
          </x14:cfRule>
          <xm:sqref>AH7:AH41</xm:sqref>
        </x14:conditionalFormatting>
        <x14:conditionalFormatting xmlns:xm="http://schemas.microsoft.com/office/excel/2006/main">
          <x14:cfRule type="dataBar" id="{938A10BE-8BC2-4DB8-9A20-8C9AEEB28C0C}">
            <x14:dataBar minLength="0" maxLength="100">
              <x14:cfvo type="autoMin"/>
              <x14:cfvo type="formula">
                <xm:f>DATEDIF(DATE(AnnéeCalendrier,2,1),DATE(AnnéeCalendrier,3,1),"d")</xm:f>
              </x14:cfvo>
              <x14:negativeFillColor rgb="FFFF0000"/>
              <x14:axisColor rgb="FF000000"/>
            </x14:dataBar>
          </x14:cfRule>
          <xm:sqref>AH42:AH46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6B55C-7CC4-4423-B1DB-32AF395BBA5F}">
  <dimension ref="A1:AG54"/>
  <sheetViews>
    <sheetView topLeftCell="A25" zoomScale="70" zoomScaleNormal="70" workbookViewId="0">
      <selection activeCell="G50" sqref="G50"/>
    </sheetView>
  </sheetViews>
  <sheetFormatPr baseColWidth="10" defaultColWidth="4.296875" defaultRowHeight="14.4" x14ac:dyDescent="0.3"/>
  <cols>
    <col min="1" max="1" width="25.3984375" customWidth="1"/>
    <col min="2" max="2" width="35.09765625" customWidth="1"/>
  </cols>
  <sheetData>
    <row r="1" spans="1:33" ht="33.450000000000003" x14ac:dyDescent="0.3">
      <c r="A1" s="7" t="s">
        <v>34</v>
      </c>
      <c r="B1" s="7"/>
    </row>
    <row r="2" spans="1:33" x14ac:dyDescent="0.3">
      <c r="A2" s="11" t="s">
        <v>42</v>
      </c>
      <c r="B2" s="11"/>
      <c r="C2" s="80" t="s">
        <v>35</v>
      </c>
      <c r="D2" s="81" t="s">
        <v>36</v>
      </c>
      <c r="E2" s="81"/>
      <c r="F2" s="82" t="s">
        <v>37</v>
      </c>
      <c r="G2" s="81" t="s">
        <v>38</v>
      </c>
      <c r="H2" s="81"/>
      <c r="I2" s="81"/>
      <c r="J2" s="83" t="s">
        <v>44</v>
      </c>
      <c r="K2" s="81" t="s">
        <v>83</v>
      </c>
      <c r="L2" s="81"/>
      <c r="M2" s="81"/>
      <c r="N2" s="81"/>
      <c r="O2" s="84" t="s">
        <v>84</v>
      </c>
      <c r="P2" s="85" t="s">
        <v>85</v>
      </c>
      <c r="Q2" s="86" t="s">
        <v>86</v>
      </c>
      <c r="R2" s="87" t="s">
        <v>87</v>
      </c>
      <c r="S2" s="88" t="s">
        <v>88</v>
      </c>
      <c r="T2" s="89"/>
      <c r="U2" s="89"/>
      <c r="V2" s="89"/>
      <c r="W2" s="90"/>
      <c r="X2" s="91"/>
      <c r="Y2" s="91"/>
    </row>
    <row r="4" spans="1:33" ht="23.05" x14ac:dyDescent="0.3">
      <c r="A4" s="5" t="s">
        <v>0</v>
      </c>
      <c r="B4" s="5"/>
      <c r="C4" s="50" t="s">
        <v>41</v>
      </c>
      <c r="D4" s="50"/>
      <c r="E4" s="50"/>
      <c r="F4" s="50"/>
      <c r="G4" s="50"/>
      <c r="H4" s="50"/>
      <c r="I4" s="50"/>
      <c r="J4" s="50"/>
      <c r="K4" s="50"/>
      <c r="L4" s="50"/>
      <c r="M4" s="50"/>
      <c r="N4" s="50"/>
      <c r="O4" s="50"/>
      <c r="P4" s="50"/>
      <c r="Q4" s="50"/>
      <c r="R4" s="50"/>
      <c r="S4" s="50"/>
      <c r="T4" s="50"/>
      <c r="U4" s="50"/>
      <c r="V4" s="50"/>
      <c r="W4" s="50"/>
      <c r="X4" s="50"/>
      <c r="Y4" s="50"/>
      <c r="Z4" s="50"/>
      <c r="AA4" s="50"/>
      <c r="AB4" s="50"/>
      <c r="AC4" s="50"/>
      <c r="AD4" s="50"/>
      <c r="AE4" s="50"/>
      <c r="AF4" s="50"/>
      <c r="AG4" s="50"/>
    </row>
    <row r="5" spans="1:33" ht="23.05" x14ac:dyDescent="0.3">
      <c r="A5" s="5"/>
      <c r="B5" s="5"/>
      <c r="C5" s="1" t="str">
        <f>TEXT(WEEKDAY(DATE(AnnéeCalendrier24,1,1),1),"jjj")</f>
        <v>lun</v>
      </c>
      <c r="D5" s="1" t="str">
        <f>TEXT(WEEKDAY(DATE(AnnéeCalendrier24,1,2),1),"jjj")</f>
        <v>mar</v>
      </c>
      <c r="E5" s="1" t="str">
        <f>TEXT(WEEKDAY(DATE(AnnéeCalendrier24,1,3),1),"jjj")</f>
        <v>mer</v>
      </c>
      <c r="F5" s="1" t="str">
        <f>TEXT(WEEKDAY(DATE(AnnéeCalendrier24,1,4),1),"jjj")</f>
        <v>jeu</v>
      </c>
      <c r="G5" s="1" t="str">
        <f>TEXT(WEEKDAY(DATE(AnnéeCalendrier24,1,5),1),"jjj")</f>
        <v>ven</v>
      </c>
      <c r="H5" s="1" t="str">
        <f>TEXT(WEEKDAY(DATE(AnnéeCalendrier24,1,6),1),"jjj")</f>
        <v>sam</v>
      </c>
      <c r="I5" s="1" t="str">
        <f>TEXT(WEEKDAY(DATE(AnnéeCalendrier24,1,7),1),"jjj")</f>
        <v>dim</v>
      </c>
      <c r="J5" s="1" t="str">
        <f>TEXT(WEEKDAY(DATE(AnnéeCalendrier24,1,8),1),"jjj")</f>
        <v>lun</v>
      </c>
      <c r="K5" s="1" t="str">
        <f>TEXT(WEEKDAY(DATE(AnnéeCalendrier24,1,9),1),"jjj")</f>
        <v>mar</v>
      </c>
      <c r="L5" s="1" t="str">
        <f>TEXT(WEEKDAY(DATE(AnnéeCalendrier24,1,10),1),"jjj")</f>
        <v>mer</v>
      </c>
      <c r="M5" s="1" t="str">
        <f>TEXT(WEEKDAY(DATE(AnnéeCalendrier24,1,11),1),"jjj")</f>
        <v>jeu</v>
      </c>
      <c r="N5" s="1" t="str">
        <f>TEXT(WEEKDAY(DATE(AnnéeCalendrier24,1,12),1),"jjj")</f>
        <v>ven</v>
      </c>
      <c r="O5" s="1" t="str">
        <f>TEXT(WEEKDAY(DATE(AnnéeCalendrier24,1,13),1),"jjj")</f>
        <v>sam</v>
      </c>
      <c r="P5" s="1" t="str">
        <f>TEXT(WEEKDAY(DATE(AnnéeCalendrier24,1,14),1),"jjj")</f>
        <v>dim</v>
      </c>
      <c r="Q5" s="1" t="str">
        <f>TEXT(WEEKDAY(DATE(AnnéeCalendrier24,1,15),1),"jjj")</f>
        <v>lun</v>
      </c>
      <c r="R5" s="1" t="str">
        <f>TEXT(WEEKDAY(DATE(AnnéeCalendrier24,1,16),1),"jjj")</f>
        <v>mar</v>
      </c>
      <c r="S5" s="1" t="str">
        <f>TEXT(WEEKDAY(DATE(AnnéeCalendrier24,1,17),1),"jjj")</f>
        <v>mer</v>
      </c>
      <c r="T5" s="1" t="str">
        <f>TEXT(WEEKDAY(DATE(AnnéeCalendrier24,1,18),1),"jjj")</f>
        <v>jeu</v>
      </c>
      <c r="U5" s="1" t="str">
        <f>TEXT(WEEKDAY(DATE(AnnéeCalendrier24,1,19),1),"jjj")</f>
        <v>ven</v>
      </c>
      <c r="V5" s="1" t="str">
        <f>TEXT(WEEKDAY(DATE(AnnéeCalendrier24,1,20),1),"jjj")</f>
        <v>sam</v>
      </c>
      <c r="W5" s="1" t="str">
        <f>TEXT(WEEKDAY(DATE(AnnéeCalendrier24,1,21),1),"jjj")</f>
        <v>dim</v>
      </c>
      <c r="X5" s="1" t="str">
        <f>TEXT(WEEKDAY(DATE(AnnéeCalendrier24,1,22),1),"jjj")</f>
        <v>lun</v>
      </c>
      <c r="Y5" s="1" t="str">
        <f>TEXT(WEEKDAY(DATE(AnnéeCalendrier24,1,23),1),"jjj")</f>
        <v>mar</v>
      </c>
      <c r="Z5" s="1" t="str">
        <f>TEXT(WEEKDAY(DATE(AnnéeCalendrier24,1,24),1),"jjj")</f>
        <v>mer</v>
      </c>
      <c r="AA5" s="1" t="str">
        <f>TEXT(WEEKDAY(DATE(AnnéeCalendrier24,1,25),1),"jjj")</f>
        <v>jeu</v>
      </c>
      <c r="AB5" s="1" t="str">
        <f>TEXT(WEEKDAY(DATE(AnnéeCalendrier24,1,26),1),"jjj")</f>
        <v>ven</v>
      </c>
      <c r="AC5" s="1" t="str">
        <f>TEXT(WEEKDAY(DATE(AnnéeCalendrier24,1,27),1),"jjj")</f>
        <v>sam</v>
      </c>
      <c r="AD5" s="1" t="str">
        <f>TEXT(WEEKDAY(DATE(AnnéeCalendrier24,1,28),1),"jjj")</f>
        <v>dim</v>
      </c>
      <c r="AE5" s="1" t="str">
        <f>TEXT(WEEKDAY(DATE(AnnéeCalendrier24,1,29),1),"jjj")</f>
        <v>lun</v>
      </c>
      <c r="AF5" s="1" t="str">
        <f>TEXT(WEEKDAY(DATE(AnnéeCalendrier24,1,30),1),"jjj")</f>
        <v>mar</v>
      </c>
      <c r="AG5" s="1" t="str">
        <f>TEXT(WEEKDAY(DATE(AnnéeCalendrier24,1,31),1),"jjj")</f>
        <v>mer</v>
      </c>
    </row>
    <row r="6" spans="1:33" x14ac:dyDescent="0.3">
      <c r="A6" s="53" t="s">
        <v>40</v>
      </c>
      <c r="B6" s="54" t="s">
        <v>81</v>
      </c>
      <c r="C6" s="55" t="s">
        <v>1</v>
      </c>
      <c r="D6" s="55" t="s">
        <v>2</v>
      </c>
      <c r="E6" s="55" t="s">
        <v>3</v>
      </c>
      <c r="F6" s="55" t="s">
        <v>4</v>
      </c>
      <c r="G6" s="55" t="s">
        <v>5</v>
      </c>
      <c r="H6" s="55" t="s">
        <v>6</v>
      </c>
      <c r="I6" s="55" t="s">
        <v>7</v>
      </c>
      <c r="J6" s="55" t="s">
        <v>8</v>
      </c>
      <c r="K6" s="55" t="s">
        <v>9</v>
      </c>
      <c r="L6" s="55" t="s">
        <v>10</v>
      </c>
      <c r="M6" s="55" t="s">
        <v>11</v>
      </c>
      <c r="N6" s="55" t="s">
        <v>12</v>
      </c>
      <c r="O6" s="55" t="s">
        <v>13</v>
      </c>
      <c r="P6" s="55" t="s">
        <v>14</v>
      </c>
      <c r="Q6" s="55" t="s">
        <v>15</v>
      </c>
      <c r="R6" s="55" t="s">
        <v>16</v>
      </c>
      <c r="S6" s="55" t="s">
        <v>17</v>
      </c>
      <c r="T6" s="55" t="s">
        <v>18</v>
      </c>
      <c r="U6" s="55" t="s">
        <v>19</v>
      </c>
      <c r="V6" s="55" t="s">
        <v>20</v>
      </c>
      <c r="W6" s="55" t="s">
        <v>21</v>
      </c>
      <c r="X6" s="55" t="s">
        <v>22</v>
      </c>
      <c r="Y6" s="55" t="s">
        <v>23</v>
      </c>
      <c r="Z6" s="55" t="s">
        <v>24</v>
      </c>
      <c r="AA6" s="55" t="s">
        <v>25</v>
      </c>
      <c r="AB6" s="55" t="s">
        <v>26</v>
      </c>
      <c r="AC6" s="55" t="s">
        <v>27</v>
      </c>
      <c r="AD6" s="55" t="s">
        <v>28</v>
      </c>
      <c r="AE6" s="55" t="s">
        <v>29</v>
      </c>
      <c r="AF6" s="55" t="s">
        <v>30</v>
      </c>
      <c r="AG6" s="55" t="s">
        <v>31</v>
      </c>
    </row>
    <row r="7" spans="1:33" x14ac:dyDescent="0.3">
      <c r="A7" s="56" t="s">
        <v>90</v>
      </c>
      <c r="B7" s="56"/>
      <c r="C7" s="92"/>
      <c r="D7" s="93"/>
      <c r="E7" s="93"/>
      <c r="F7" s="93"/>
      <c r="G7" s="93"/>
      <c r="H7" s="93"/>
      <c r="I7" s="93"/>
      <c r="J7" s="94" t="s">
        <v>37</v>
      </c>
      <c r="K7" s="94" t="s">
        <v>35</v>
      </c>
      <c r="L7" s="93"/>
      <c r="M7" s="93"/>
      <c r="N7" s="93"/>
      <c r="O7" s="93"/>
      <c r="P7" s="93"/>
      <c r="Q7" s="93"/>
      <c r="R7" s="93"/>
      <c r="S7" s="93"/>
      <c r="T7" s="93"/>
      <c r="U7" s="93"/>
      <c r="V7" s="93"/>
      <c r="W7" s="93"/>
      <c r="X7" s="93"/>
      <c r="Y7" s="93"/>
      <c r="Z7" s="93"/>
      <c r="AA7" s="93"/>
      <c r="AB7" s="93"/>
      <c r="AC7" s="95"/>
      <c r="AD7" s="95"/>
      <c r="AE7" s="93"/>
      <c r="AF7" s="94" t="s">
        <v>37</v>
      </c>
      <c r="AG7" s="94"/>
    </row>
    <row r="8" spans="1:33" x14ac:dyDescent="0.3">
      <c r="A8" s="57"/>
      <c r="B8" s="58" t="s">
        <v>39</v>
      </c>
      <c r="C8" s="59"/>
      <c r="D8" s="96"/>
      <c r="E8" s="96"/>
      <c r="F8" s="96"/>
      <c r="G8" s="96"/>
      <c r="H8" s="96"/>
      <c r="I8" s="96"/>
      <c r="J8" s="97"/>
      <c r="K8" s="96"/>
      <c r="L8" s="96"/>
      <c r="M8" s="96"/>
      <c r="N8" s="96"/>
      <c r="O8" s="96"/>
      <c r="P8" s="96"/>
      <c r="Q8" s="96"/>
      <c r="R8" s="96"/>
      <c r="S8" s="96"/>
      <c r="T8" s="96"/>
      <c r="U8" s="96"/>
      <c r="V8" s="96"/>
      <c r="W8" s="96"/>
      <c r="X8" s="96"/>
      <c r="Y8" s="96"/>
      <c r="Z8" s="96"/>
      <c r="AA8" s="96"/>
      <c r="AB8" s="96"/>
      <c r="AC8" s="96"/>
      <c r="AD8" s="96"/>
      <c r="AE8" s="96"/>
      <c r="AF8" s="96"/>
      <c r="AG8" s="97"/>
    </row>
    <row r="9" spans="1:33" x14ac:dyDescent="0.3">
      <c r="A9" s="60"/>
      <c r="B9" s="61" t="s">
        <v>100</v>
      </c>
      <c r="C9" s="62"/>
      <c r="D9" s="62"/>
      <c r="E9" s="62"/>
      <c r="F9" s="62"/>
      <c r="G9" s="62"/>
      <c r="H9" s="62"/>
      <c r="I9" s="62"/>
      <c r="J9" s="62"/>
      <c r="K9" s="62"/>
      <c r="L9" s="62"/>
      <c r="M9" s="62"/>
      <c r="N9" s="62"/>
      <c r="O9" s="62"/>
      <c r="P9" s="62"/>
      <c r="Q9" s="62"/>
      <c r="R9" s="62"/>
      <c r="S9" s="62"/>
      <c r="T9" s="62"/>
      <c r="U9" s="62"/>
      <c r="V9" s="62"/>
      <c r="W9" s="62"/>
      <c r="X9" s="62"/>
      <c r="Y9" s="62"/>
      <c r="Z9" s="62"/>
      <c r="AA9" s="62"/>
      <c r="AB9" s="62"/>
      <c r="AC9" s="62"/>
      <c r="AD9" s="62"/>
      <c r="AE9" s="62"/>
      <c r="AF9" s="62"/>
      <c r="AG9" s="62"/>
    </row>
    <row r="10" spans="1:33" x14ac:dyDescent="0.3">
      <c r="A10" s="57"/>
      <c r="B10" s="58" t="s">
        <v>43</v>
      </c>
      <c r="C10" s="59"/>
      <c r="D10" s="96"/>
      <c r="E10" s="96"/>
      <c r="F10" s="96"/>
      <c r="G10" s="96"/>
      <c r="H10" s="96"/>
      <c r="I10" s="96"/>
      <c r="J10" s="96"/>
      <c r="K10" s="96"/>
      <c r="L10" s="96"/>
      <c r="M10" s="96"/>
      <c r="N10" s="96"/>
      <c r="O10" s="96"/>
      <c r="P10" s="96"/>
      <c r="Q10" s="96"/>
      <c r="R10" s="96"/>
      <c r="S10" s="96"/>
      <c r="T10" s="96"/>
      <c r="U10" s="96"/>
      <c r="V10" s="96"/>
      <c r="W10" s="96"/>
      <c r="X10" s="96"/>
      <c r="Y10" s="96"/>
      <c r="Z10" s="96"/>
      <c r="AA10" s="96"/>
      <c r="AB10" s="96"/>
      <c r="AC10" s="96"/>
      <c r="AD10" s="96"/>
      <c r="AE10" s="96"/>
      <c r="AF10" s="96"/>
      <c r="AG10" s="96"/>
    </row>
    <row r="11" spans="1:33" x14ac:dyDescent="0.3">
      <c r="A11" s="63" t="s">
        <v>54</v>
      </c>
      <c r="B11" s="63"/>
      <c r="C11" s="1" t="s">
        <v>35</v>
      </c>
      <c r="D11" s="98" t="s">
        <v>37</v>
      </c>
      <c r="E11" s="98"/>
      <c r="F11" s="98" t="s">
        <v>35</v>
      </c>
      <c r="G11" s="93"/>
      <c r="H11" s="93"/>
      <c r="I11" s="93"/>
      <c r="J11" s="93"/>
      <c r="K11" s="121" t="s">
        <v>44</v>
      </c>
      <c r="L11" s="93"/>
      <c r="M11" s="93"/>
      <c r="N11" s="93"/>
      <c r="O11" s="93"/>
      <c r="P11" s="93"/>
      <c r="Q11" s="93"/>
      <c r="R11" s="93"/>
      <c r="S11" s="93"/>
      <c r="T11" s="93"/>
      <c r="U11" s="94" t="s">
        <v>37</v>
      </c>
      <c r="V11" s="94"/>
      <c r="W11" s="94" t="s">
        <v>35</v>
      </c>
      <c r="X11" s="99"/>
      <c r="Y11" s="99"/>
      <c r="Z11" s="99"/>
      <c r="AA11" s="99"/>
      <c r="AB11" s="99"/>
      <c r="AC11" s="99"/>
      <c r="AD11" s="99"/>
      <c r="AE11" s="99"/>
      <c r="AF11" s="99"/>
      <c r="AG11" s="99"/>
    </row>
    <row r="12" spans="1:33" x14ac:dyDescent="0.3">
      <c r="A12" s="57"/>
      <c r="B12" s="58" t="s">
        <v>39</v>
      </c>
      <c r="C12" s="59"/>
      <c r="D12" s="96"/>
      <c r="E12" s="64"/>
      <c r="F12" s="100"/>
      <c r="G12" s="96"/>
      <c r="H12" s="96"/>
      <c r="I12" s="96"/>
      <c r="J12" s="64"/>
      <c r="K12" s="97"/>
      <c r="L12" s="96"/>
      <c r="M12" s="96"/>
      <c r="N12" s="96"/>
      <c r="O12" s="96"/>
      <c r="P12" s="96"/>
      <c r="Q12" s="96"/>
      <c r="R12" s="96"/>
      <c r="S12" s="96"/>
      <c r="T12" s="96"/>
      <c r="U12" s="96"/>
      <c r="V12" s="97"/>
      <c r="W12" s="96"/>
      <c r="X12" s="96"/>
      <c r="Y12" s="96"/>
      <c r="Z12" s="96"/>
      <c r="AA12" s="96"/>
      <c r="AB12" s="96"/>
      <c r="AC12" s="96"/>
      <c r="AD12" s="96"/>
      <c r="AE12" s="96"/>
      <c r="AF12" s="96"/>
      <c r="AG12" s="96"/>
    </row>
    <row r="13" spans="1:33" x14ac:dyDescent="0.3">
      <c r="A13" s="60"/>
      <c r="B13" s="61" t="s">
        <v>100</v>
      </c>
      <c r="C13" s="101"/>
      <c r="D13" s="62"/>
      <c r="E13" s="62"/>
      <c r="F13" s="101"/>
      <c r="G13" s="62"/>
      <c r="H13" s="62"/>
      <c r="I13" s="62"/>
      <c r="J13" s="62"/>
      <c r="K13" s="62"/>
      <c r="L13" s="62"/>
      <c r="M13" s="62"/>
      <c r="N13" s="62"/>
      <c r="O13" s="62"/>
      <c r="P13" s="62"/>
      <c r="Q13" s="62"/>
      <c r="R13" s="62"/>
      <c r="S13" s="62"/>
      <c r="T13" s="62"/>
      <c r="U13" s="62"/>
      <c r="V13" s="62"/>
      <c r="W13" s="62"/>
      <c r="X13" s="62"/>
      <c r="Y13" s="62"/>
      <c r="Z13" s="62"/>
      <c r="AA13" s="62"/>
      <c r="AB13" s="62"/>
      <c r="AC13" s="62"/>
      <c r="AD13" s="62"/>
      <c r="AE13" s="62"/>
      <c r="AF13" s="62"/>
      <c r="AG13" s="62"/>
    </row>
    <row r="14" spans="1:33" x14ac:dyDescent="0.3">
      <c r="A14" s="57"/>
      <c r="B14" s="58" t="s">
        <v>43</v>
      </c>
      <c r="C14" s="59"/>
      <c r="D14" s="96"/>
      <c r="E14" s="96"/>
      <c r="F14" s="96"/>
      <c r="G14" s="96"/>
      <c r="H14" s="96"/>
      <c r="I14" s="96"/>
      <c r="J14" s="96"/>
      <c r="K14" s="96"/>
      <c r="L14" s="96"/>
      <c r="M14" s="96"/>
      <c r="N14" s="96"/>
      <c r="O14" s="96"/>
      <c r="P14" s="96"/>
      <c r="Q14" s="96"/>
      <c r="R14" s="96"/>
      <c r="S14" s="96"/>
      <c r="T14" s="96"/>
      <c r="U14" s="96"/>
      <c r="V14" s="96"/>
      <c r="W14" s="96"/>
      <c r="X14" s="96"/>
      <c r="Y14" s="96"/>
      <c r="Z14" s="96"/>
      <c r="AA14" s="96"/>
      <c r="AB14" s="96"/>
      <c r="AC14" s="96"/>
      <c r="AD14" s="96"/>
      <c r="AE14" s="96"/>
      <c r="AF14" s="96"/>
      <c r="AG14" s="96"/>
    </row>
    <row r="15" spans="1:33" x14ac:dyDescent="0.3">
      <c r="A15" s="66" t="s">
        <v>55</v>
      </c>
      <c r="B15" s="66"/>
      <c r="C15" s="102"/>
      <c r="D15" s="113" t="s">
        <v>44</v>
      </c>
      <c r="E15" s="28"/>
      <c r="F15" s="95"/>
      <c r="G15" s="95"/>
      <c r="H15" s="95"/>
      <c r="I15" s="95"/>
      <c r="J15" s="95"/>
      <c r="K15" s="95"/>
      <c r="L15" s="95"/>
      <c r="M15" s="95"/>
      <c r="N15" s="95"/>
      <c r="O15" s="95"/>
      <c r="P15" s="95"/>
      <c r="Q15" s="95"/>
      <c r="R15" s="95"/>
      <c r="S15" s="95"/>
      <c r="T15" s="95"/>
      <c r="U15" s="95"/>
      <c r="V15" s="103" t="s">
        <v>37</v>
      </c>
      <c r="W15" s="95" t="s">
        <v>35</v>
      </c>
      <c r="X15" s="95"/>
      <c r="Y15" s="95"/>
      <c r="Z15" s="95"/>
      <c r="AA15" s="95"/>
      <c r="AB15" s="95" t="s">
        <v>37</v>
      </c>
      <c r="AC15" s="103" t="s">
        <v>35</v>
      </c>
      <c r="AD15" s="95"/>
      <c r="AE15" s="95"/>
      <c r="AF15" s="95"/>
      <c r="AG15" s="103" t="s">
        <v>37</v>
      </c>
    </row>
    <row r="16" spans="1:33" x14ac:dyDescent="0.3">
      <c r="A16" s="68"/>
      <c r="B16" s="58" t="s">
        <v>39</v>
      </c>
      <c r="C16" s="64"/>
      <c r="D16" s="104"/>
      <c r="E16" s="105"/>
      <c r="F16" s="105"/>
      <c r="G16" s="105"/>
      <c r="H16" s="105"/>
      <c r="I16" s="105"/>
      <c r="J16" s="105"/>
      <c r="K16" s="105"/>
      <c r="L16" s="105"/>
      <c r="M16" s="105"/>
      <c r="N16" s="105"/>
      <c r="O16" s="105"/>
      <c r="P16" s="105"/>
      <c r="Q16" s="105"/>
      <c r="R16" s="105"/>
      <c r="S16" s="105"/>
      <c r="T16" s="105"/>
      <c r="U16" s="105"/>
      <c r="V16" s="104"/>
      <c r="W16" s="105"/>
      <c r="X16" s="105"/>
      <c r="Y16" s="105"/>
      <c r="Z16" s="105"/>
      <c r="AA16" s="105"/>
      <c r="AB16" s="105"/>
      <c r="AC16" s="104"/>
      <c r="AD16" s="105"/>
      <c r="AE16" s="105"/>
      <c r="AF16" s="105"/>
      <c r="AG16" s="105"/>
    </row>
    <row r="17" spans="1:33" x14ac:dyDescent="0.3">
      <c r="A17" s="69"/>
      <c r="B17" s="70" t="s">
        <v>100</v>
      </c>
      <c r="C17" s="65"/>
      <c r="D17" s="106"/>
      <c r="E17" s="62"/>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5"/>
      <c r="AF17" s="65"/>
      <c r="AG17" s="65"/>
    </row>
    <row r="18" spans="1:33" x14ac:dyDescent="0.3">
      <c r="A18" s="68"/>
      <c r="B18" s="58" t="s">
        <v>43</v>
      </c>
      <c r="C18" s="64"/>
      <c r="D18" s="105"/>
      <c r="E18" s="105"/>
      <c r="F18" s="105"/>
      <c r="G18" s="105"/>
      <c r="H18" s="105"/>
      <c r="I18" s="105"/>
      <c r="J18" s="105"/>
      <c r="K18" s="105"/>
      <c r="L18" s="105"/>
      <c r="M18" s="105"/>
      <c r="N18" s="105"/>
      <c r="O18" s="105"/>
      <c r="P18" s="105"/>
      <c r="Q18" s="105"/>
      <c r="R18" s="105"/>
      <c r="S18" s="105"/>
      <c r="T18" s="105"/>
      <c r="U18" s="105"/>
      <c r="V18" s="105"/>
      <c r="W18" s="105"/>
      <c r="X18" s="105"/>
      <c r="Y18" s="105"/>
      <c r="Z18" s="105"/>
      <c r="AA18" s="105"/>
      <c r="AB18" s="105"/>
      <c r="AC18" s="105"/>
      <c r="AD18" s="105"/>
      <c r="AE18" s="105"/>
      <c r="AF18" s="105"/>
      <c r="AG18" s="105"/>
    </row>
    <row r="19" spans="1:33" x14ac:dyDescent="0.3">
      <c r="A19" s="71" t="s">
        <v>56</v>
      </c>
      <c r="B19" s="71"/>
      <c r="C19" s="102"/>
      <c r="D19" s="95"/>
      <c r="E19" s="95"/>
      <c r="F19" s="113" t="s">
        <v>44</v>
      </c>
      <c r="G19" s="107"/>
      <c r="H19" s="107"/>
      <c r="I19" s="107"/>
      <c r="J19" s="107"/>
      <c r="K19" s="107"/>
      <c r="L19" s="107"/>
      <c r="M19" s="107"/>
      <c r="N19" s="107"/>
      <c r="O19" s="107"/>
      <c r="P19" s="103" t="s">
        <v>37</v>
      </c>
      <c r="Q19" s="108"/>
      <c r="R19" s="108"/>
      <c r="S19" s="108"/>
      <c r="T19" s="108"/>
      <c r="U19" s="108"/>
      <c r="V19" s="103" t="s">
        <v>35</v>
      </c>
      <c r="W19" s="107"/>
      <c r="X19" s="107"/>
      <c r="Y19" s="107"/>
      <c r="Z19" s="107"/>
      <c r="AA19" s="107"/>
      <c r="AB19" s="107"/>
      <c r="AC19" s="107"/>
      <c r="AD19" s="107"/>
      <c r="AE19" s="107"/>
      <c r="AF19" s="107"/>
      <c r="AG19" s="107"/>
    </row>
    <row r="20" spans="1:33" x14ac:dyDescent="0.3">
      <c r="A20" s="68"/>
      <c r="B20" s="58" t="s">
        <v>39</v>
      </c>
      <c r="C20" s="64"/>
      <c r="D20" s="105"/>
      <c r="E20" s="105"/>
      <c r="F20" s="109"/>
      <c r="G20" s="105"/>
      <c r="H20" s="105"/>
      <c r="I20" s="105"/>
      <c r="J20" s="105"/>
      <c r="K20" s="105"/>
      <c r="L20" s="105"/>
      <c r="M20" s="105"/>
      <c r="N20" s="105"/>
      <c r="O20" s="105"/>
      <c r="P20" s="105"/>
      <c r="Q20" s="105"/>
      <c r="R20" s="105"/>
      <c r="S20" s="105"/>
      <c r="T20" s="105"/>
      <c r="U20" s="105"/>
      <c r="V20" s="105"/>
      <c r="W20" s="105"/>
      <c r="X20" s="105"/>
      <c r="Y20" s="105"/>
      <c r="Z20" s="105"/>
      <c r="AA20" s="105"/>
      <c r="AB20" s="105"/>
      <c r="AC20" s="105"/>
      <c r="AD20" s="105"/>
      <c r="AE20" s="105"/>
      <c r="AF20" s="105"/>
      <c r="AG20" s="105"/>
    </row>
    <row r="21" spans="1:33" x14ac:dyDescent="0.3">
      <c r="A21" s="69"/>
      <c r="B21" s="70" t="s">
        <v>100</v>
      </c>
      <c r="C21" s="65"/>
      <c r="D21" s="65"/>
      <c r="E21" s="65"/>
      <c r="F21" s="106"/>
      <c r="G21" s="65"/>
      <c r="H21" s="65"/>
      <c r="I21" s="65"/>
      <c r="J21" s="65"/>
      <c r="K21" s="65"/>
      <c r="L21" s="65"/>
      <c r="M21" s="65"/>
      <c r="N21" s="65"/>
      <c r="O21" s="65"/>
      <c r="P21" s="65"/>
      <c r="Q21" s="65"/>
      <c r="R21" s="65"/>
      <c r="S21" s="65"/>
      <c r="T21" s="65"/>
      <c r="U21" s="65"/>
      <c r="V21" s="65"/>
      <c r="W21" s="65"/>
      <c r="X21" s="65"/>
      <c r="Y21" s="65"/>
      <c r="Z21" s="65"/>
      <c r="AA21" s="65"/>
      <c r="AB21" s="65"/>
      <c r="AC21" s="65"/>
      <c r="AD21" s="65"/>
      <c r="AE21" s="65"/>
      <c r="AF21" s="65"/>
      <c r="AG21" s="65"/>
    </row>
    <row r="22" spans="1:33" x14ac:dyDescent="0.3">
      <c r="A22" s="68"/>
      <c r="B22" s="58" t="s">
        <v>43</v>
      </c>
      <c r="C22" s="64"/>
      <c r="D22" s="105"/>
      <c r="E22" s="105"/>
      <c r="F22" s="105"/>
      <c r="G22" s="105"/>
      <c r="H22" s="105"/>
      <c r="I22" s="105"/>
      <c r="J22" s="105"/>
      <c r="K22" s="105"/>
      <c r="L22" s="105"/>
      <c r="M22" s="105"/>
      <c r="N22" s="105"/>
      <c r="O22" s="105"/>
      <c r="P22" s="105"/>
      <c r="Q22" s="105"/>
      <c r="R22" s="105"/>
      <c r="S22" s="105"/>
      <c r="T22" s="105"/>
      <c r="U22" s="105"/>
      <c r="V22" s="105"/>
      <c r="W22" s="105"/>
      <c r="X22" s="105"/>
      <c r="Y22" s="105"/>
      <c r="Z22" s="105"/>
      <c r="AA22" s="105"/>
      <c r="AB22" s="105"/>
      <c r="AC22" s="105"/>
      <c r="AD22" s="105"/>
      <c r="AE22" s="105"/>
      <c r="AF22" s="105"/>
      <c r="AG22" s="105"/>
    </row>
    <row r="23" spans="1:33" x14ac:dyDescent="0.3">
      <c r="A23" s="72" t="s">
        <v>57</v>
      </c>
      <c r="B23" s="72"/>
      <c r="C23" s="67"/>
      <c r="D23" s="103"/>
      <c r="E23" s="103"/>
      <c r="F23" s="103"/>
      <c r="G23" s="103"/>
      <c r="H23" s="103"/>
      <c r="I23" s="103"/>
      <c r="J23" s="103"/>
      <c r="K23" s="103"/>
      <c r="L23" s="103"/>
      <c r="M23" s="103"/>
      <c r="N23" s="103"/>
      <c r="O23" s="103"/>
      <c r="P23" s="103"/>
      <c r="Q23" s="103"/>
      <c r="R23" s="103"/>
      <c r="S23" s="103"/>
      <c r="T23" s="103"/>
      <c r="U23" s="103"/>
      <c r="V23" s="103"/>
      <c r="W23" s="103"/>
      <c r="X23" s="103"/>
      <c r="Y23" s="103"/>
      <c r="Z23" s="103"/>
      <c r="AA23" s="103"/>
      <c r="AB23" s="108" t="s">
        <v>35</v>
      </c>
      <c r="AC23" s="107"/>
      <c r="AD23" s="107"/>
      <c r="AE23" s="107"/>
      <c r="AF23" s="107"/>
      <c r="AG23" s="108" t="s">
        <v>37</v>
      </c>
    </row>
    <row r="24" spans="1:33" x14ac:dyDescent="0.3">
      <c r="A24" s="68"/>
      <c r="B24" s="58" t="s">
        <v>39</v>
      </c>
      <c r="C24" s="64"/>
      <c r="D24" s="105"/>
      <c r="E24" s="105"/>
      <c r="F24" s="105"/>
      <c r="G24" s="105"/>
      <c r="H24" s="105"/>
      <c r="I24" s="105"/>
      <c r="J24" s="105"/>
      <c r="K24" s="105"/>
      <c r="L24" s="105"/>
      <c r="M24" s="105"/>
      <c r="N24" s="105"/>
      <c r="O24" s="105"/>
      <c r="P24" s="105"/>
      <c r="Q24" s="105"/>
      <c r="R24" s="105"/>
      <c r="S24" s="105"/>
      <c r="T24" s="105"/>
      <c r="U24" s="105"/>
      <c r="V24" s="105"/>
      <c r="W24" s="105"/>
      <c r="X24" s="105"/>
      <c r="Y24" s="105"/>
      <c r="Z24" s="105"/>
      <c r="AA24" s="105"/>
      <c r="AB24" s="64"/>
      <c r="AC24" s="64"/>
      <c r="AD24" s="64"/>
      <c r="AE24" s="64"/>
      <c r="AF24" s="64"/>
      <c r="AG24" s="64"/>
    </row>
    <row r="25" spans="1:33" x14ac:dyDescent="0.3">
      <c r="A25" s="69"/>
      <c r="B25" s="70" t="s">
        <v>100</v>
      </c>
      <c r="C25" s="65"/>
      <c r="D25" s="65"/>
      <c r="E25" s="65"/>
      <c r="F25" s="65"/>
      <c r="G25" s="65"/>
      <c r="H25" s="65"/>
      <c r="I25" s="65"/>
      <c r="J25" s="65"/>
      <c r="K25" s="65"/>
      <c r="L25" s="65"/>
      <c r="M25" s="65"/>
      <c r="N25" s="65"/>
      <c r="O25" s="65"/>
      <c r="P25" s="65"/>
      <c r="Q25" s="65"/>
      <c r="R25" s="65"/>
      <c r="S25" s="65"/>
      <c r="T25" s="65"/>
      <c r="U25" s="65"/>
      <c r="V25" s="65"/>
      <c r="W25" s="65"/>
      <c r="X25" s="65"/>
      <c r="Y25" s="65"/>
      <c r="Z25" s="65"/>
      <c r="AA25" s="65"/>
      <c r="AB25" s="65"/>
      <c r="AC25" s="65"/>
      <c r="AD25" s="65"/>
      <c r="AE25" s="65"/>
      <c r="AF25" s="65"/>
      <c r="AG25" s="65"/>
    </row>
    <row r="26" spans="1:33" x14ac:dyDescent="0.3">
      <c r="A26" s="68"/>
      <c r="B26" s="58" t="s">
        <v>43</v>
      </c>
      <c r="C26" s="64"/>
      <c r="D26" s="105"/>
      <c r="E26" s="105"/>
      <c r="F26" s="105"/>
      <c r="G26" s="105"/>
      <c r="H26" s="105"/>
      <c r="I26" s="105"/>
      <c r="J26" s="105"/>
      <c r="K26" s="105"/>
      <c r="L26" s="105"/>
      <c r="M26" s="105"/>
      <c r="N26" s="105"/>
      <c r="O26" s="105"/>
      <c r="P26" s="105"/>
      <c r="Q26" s="105"/>
      <c r="R26" s="105"/>
      <c r="S26" s="105"/>
      <c r="T26" s="105"/>
      <c r="U26" s="105"/>
      <c r="V26" s="105"/>
      <c r="W26" s="105"/>
      <c r="X26" s="105"/>
      <c r="Y26" s="105"/>
      <c r="Z26" s="105"/>
      <c r="AA26" s="105"/>
      <c r="AB26" s="105"/>
      <c r="AC26" s="105"/>
      <c r="AD26" s="105"/>
      <c r="AE26" s="105"/>
      <c r="AF26" s="105"/>
      <c r="AG26" s="105"/>
    </row>
    <row r="27" spans="1:33" x14ac:dyDescent="0.3">
      <c r="A27" s="73" t="s">
        <v>58</v>
      </c>
      <c r="B27" s="73"/>
      <c r="D27" s="108"/>
      <c r="E27" s="108"/>
      <c r="F27" s="108"/>
      <c r="G27" s="108"/>
      <c r="H27" s="108"/>
      <c r="I27" s="108"/>
      <c r="J27" s="108"/>
      <c r="K27" s="108"/>
      <c r="L27" s="108"/>
      <c r="M27" s="108"/>
      <c r="N27" s="108"/>
      <c r="O27" s="108"/>
      <c r="P27" s="108"/>
      <c r="Q27" s="108" t="s">
        <v>35</v>
      </c>
      <c r="R27" s="107"/>
      <c r="S27" s="107"/>
      <c r="T27" s="107"/>
      <c r="U27" s="107"/>
      <c r="V27" s="108" t="s">
        <v>37</v>
      </c>
      <c r="W27" s="108"/>
      <c r="X27" s="108"/>
      <c r="Y27" s="108"/>
      <c r="Z27" s="108"/>
      <c r="AA27" s="108"/>
      <c r="AF27" s="32" t="s">
        <v>35</v>
      </c>
      <c r="AG27" s="28"/>
    </row>
    <row r="28" spans="1:33" x14ac:dyDescent="0.3">
      <c r="A28" s="68"/>
      <c r="B28" s="58" t="s">
        <v>39</v>
      </c>
      <c r="C28" s="64"/>
      <c r="D28" s="105"/>
      <c r="E28" s="105"/>
      <c r="F28" s="105"/>
      <c r="G28" s="105"/>
      <c r="H28" s="105"/>
      <c r="I28" s="105"/>
      <c r="J28" s="105"/>
      <c r="K28" s="105"/>
      <c r="L28" s="105"/>
      <c r="M28" s="105"/>
      <c r="N28" s="105"/>
      <c r="O28" s="105"/>
      <c r="P28" s="105"/>
      <c r="Q28" s="105"/>
      <c r="R28" s="105"/>
      <c r="S28" s="105"/>
      <c r="T28" s="105"/>
      <c r="U28" s="105"/>
      <c r="V28" s="105"/>
      <c r="W28" s="105"/>
      <c r="X28" s="105"/>
      <c r="Y28" s="105"/>
      <c r="Z28" s="105"/>
      <c r="AA28" s="105"/>
      <c r="AB28" s="105"/>
      <c r="AC28" s="105"/>
      <c r="AD28" s="105"/>
      <c r="AE28" s="105"/>
      <c r="AF28" s="105"/>
      <c r="AG28" s="105"/>
    </row>
    <row r="29" spans="1:33" x14ac:dyDescent="0.3">
      <c r="A29" s="69"/>
      <c r="B29" s="70" t="s">
        <v>100</v>
      </c>
      <c r="C29" s="65"/>
      <c r="D29" s="65"/>
      <c r="E29" s="62"/>
      <c r="F29" s="65"/>
      <c r="G29" s="65"/>
      <c r="H29" s="65"/>
      <c r="I29" s="65"/>
      <c r="J29" s="65"/>
      <c r="K29" s="65"/>
      <c r="L29" s="65"/>
      <c r="M29" s="65"/>
      <c r="N29" s="65"/>
      <c r="O29" s="65"/>
      <c r="P29" s="65"/>
      <c r="Q29" s="65"/>
      <c r="R29" s="65"/>
      <c r="S29" s="65"/>
      <c r="T29" s="65"/>
      <c r="U29" s="65"/>
      <c r="V29" s="65"/>
      <c r="W29" s="65"/>
      <c r="X29" s="65"/>
      <c r="Y29" s="65"/>
      <c r="Z29" s="65"/>
      <c r="AA29" s="65"/>
      <c r="AB29" s="65"/>
      <c r="AC29" s="65"/>
      <c r="AD29" s="65"/>
      <c r="AE29" s="65"/>
      <c r="AF29" s="65"/>
      <c r="AG29" s="65"/>
    </row>
    <row r="30" spans="1:33" x14ac:dyDescent="0.3">
      <c r="A30" s="68"/>
      <c r="B30" s="58" t="s">
        <v>43</v>
      </c>
      <c r="C30" s="64"/>
      <c r="D30" s="105"/>
      <c r="E30" s="105"/>
      <c r="F30" s="105"/>
      <c r="G30" s="105"/>
      <c r="H30" s="105"/>
      <c r="I30" s="105"/>
      <c r="J30" s="105"/>
      <c r="K30" s="105"/>
      <c r="L30" s="105"/>
      <c r="M30" s="105"/>
      <c r="N30" s="105"/>
      <c r="O30" s="105"/>
      <c r="P30" s="105"/>
      <c r="Q30" s="105"/>
      <c r="R30" s="105"/>
      <c r="S30" s="105"/>
      <c r="T30" s="105"/>
      <c r="U30" s="105"/>
      <c r="V30" s="105"/>
      <c r="W30" s="105"/>
      <c r="X30" s="105"/>
      <c r="Y30" s="105"/>
      <c r="Z30" s="105"/>
      <c r="AA30" s="105"/>
      <c r="AB30" s="105"/>
      <c r="AC30" s="105"/>
      <c r="AD30" s="105"/>
      <c r="AE30" s="105"/>
      <c r="AF30" s="105"/>
      <c r="AG30" s="105"/>
    </row>
    <row r="31" spans="1:33" x14ac:dyDescent="0.3">
      <c r="A31" s="74" t="s">
        <v>59</v>
      </c>
      <c r="B31" s="74"/>
      <c r="C31" s="102"/>
      <c r="D31" s="95"/>
      <c r="E31" s="95"/>
      <c r="F31" s="95"/>
      <c r="G31" s="95"/>
      <c r="H31" s="95"/>
      <c r="I31" s="95"/>
      <c r="J31" s="95"/>
      <c r="K31" s="95"/>
      <c r="L31" s="95"/>
      <c r="M31" s="95"/>
      <c r="N31" s="95"/>
      <c r="O31" s="95"/>
      <c r="P31" s="95"/>
      <c r="Q31" s="95"/>
      <c r="R31" s="107"/>
      <c r="S31" s="107"/>
      <c r="T31" s="107"/>
      <c r="U31" s="107"/>
      <c r="V31" s="107"/>
      <c r="W31" s="107"/>
      <c r="X31" s="107"/>
      <c r="Y31" s="107"/>
      <c r="Z31" s="107"/>
      <c r="AA31" s="107"/>
      <c r="AB31" s="107"/>
      <c r="AC31" s="107"/>
      <c r="AD31" s="107"/>
      <c r="AE31" s="95"/>
      <c r="AF31" s="95"/>
      <c r="AG31" s="95"/>
    </row>
    <row r="32" spans="1:33" x14ac:dyDescent="0.3">
      <c r="A32" s="68"/>
      <c r="B32" s="58" t="s">
        <v>39</v>
      </c>
      <c r="C32" s="64"/>
      <c r="D32" s="105"/>
      <c r="E32" s="105"/>
      <c r="F32" s="105"/>
      <c r="G32" s="105"/>
      <c r="H32" s="105"/>
      <c r="I32" s="105"/>
      <c r="J32" s="105"/>
      <c r="K32" s="105"/>
      <c r="L32" s="105"/>
      <c r="M32" s="105"/>
      <c r="N32" s="105"/>
      <c r="O32" s="105"/>
      <c r="P32" s="105"/>
      <c r="Q32" s="105"/>
      <c r="R32" s="105"/>
      <c r="S32" s="105"/>
      <c r="T32" s="105"/>
      <c r="U32" s="105"/>
      <c r="V32" s="105"/>
      <c r="W32" s="105"/>
      <c r="X32" s="110"/>
      <c r="Y32" s="105"/>
      <c r="Z32" s="105"/>
      <c r="AA32" s="105"/>
      <c r="AB32" s="105"/>
      <c r="AC32" s="105"/>
      <c r="AD32" s="105"/>
      <c r="AE32" s="105"/>
      <c r="AF32" s="105"/>
      <c r="AG32" s="105"/>
    </row>
    <row r="33" spans="1:33" x14ac:dyDescent="0.3">
      <c r="A33" s="69"/>
      <c r="B33" s="70" t="s">
        <v>100</v>
      </c>
      <c r="C33" s="65"/>
      <c r="D33" s="65"/>
      <c r="E33" s="65"/>
      <c r="F33" s="65"/>
      <c r="G33" s="65"/>
      <c r="H33" s="65"/>
      <c r="I33" s="65"/>
      <c r="J33" s="65"/>
      <c r="K33" s="65"/>
      <c r="L33" s="65"/>
      <c r="M33" s="65"/>
      <c r="N33" s="65"/>
      <c r="O33" s="65"/>
      <c r="P33" s="65"/>
      <c r="Q33" s="65"/>
      <c r="R33" s="65"/>
      <c r="S33" s="65"/>
      <c r="T33" s="65"/>
      <c r="U33" s="65"/>
      <c r="V33" s="65"/>
      <c r="W33" s="65"/>
      <c r="X33" s="65"/>
      <c r="Y33" s="65"/>
      <c r="Z33" s="65"/>
      <c r="AA33" s="65"/>
      <c r="AB33" s="65"/>
      <c r="AC33" s="65"/>
      <c r="AD33" s="65"/>
      <c r="AE33" s="65"/>
      <c r="AF33" s="65"/>
      <c r="AG33" s="65"/>
    </row>
    <row r="34" spans="1:33" x14ac:dyDescent="0.3">
      <c r="A34" s="68"/>
      <c r="B34" s="58" t="s">
        <v>43</v>
      </c>
      <c r="C34" s="64"/>
      <c r="D34" s="105"/>
      <c r="E34" s="105"/>
      <c r="F34" s="105"/>
      <c r="G34" s="105"/>
      <c r="H34" s="105"/>
      <c r="I34" s="105"/>
      <c r="J34" s="105"/>
      <c r="K34" s="105"/>
      <c r="L34" s="105"/>
      <c r="M34" s="105"/>
      <c r="N34" s="105"/>
      <c r="O34" s="105"/>
      <c r="P34" s="105"/>
      <c r="Q34" s="105"/>
      <c r="R34" s="105"/>
      <c r="S34" s="105"/>
      <c r="T34" s="105"/>
      <c r="U34" s="105"/>
      <c r="V34" s="105"/>
      <c r="W34" s="105"/>
      <c r="X34" s="105"/>
      <c r="Y34" s="105"/>
      <c r="Z34" s="105"/>
      <c r="AA34" s="105"/>
      <c r="AB34" s="105"/>
      <c r="AC34" s="105"/>
      <c r="AD34" s="105"/>
      <c r="AE34" s="105"/>
      <c r="AF34" s="105"/>
      <c r="AG34" s="105"/>
    </row>
    <row r="35" spans="1:33" x14ac:dyDescent="0.3">
      <c r="A35" s="75" t="s">
        <v>60</v>
      </c>
      <c r="B35" s="75"/>
      <c r="C35" s="28"/>
      <c r="D35" s="107"/>
      <c r="E35" s="107"/>
      <c r="F35" s="107"/>
      <c r="G35" s="107"/>
      <c r="H35" s="107"/>
      <c r="I35" s="107"/>
      <c r="J35" s="107"/>
      <c r="K35" s="107"/>
      <c r="L35" s="107"/>
      <c r="M35" s="107"/>
      <c r="N35" s="107"/>
      <c r="O35" s="107"/>
      <c r="P35" s="103" t="s">
        <v>37</v>
      </c>
      <c r="Q35" s="103"/>
      <c r="R35" s="103"/>
      <c r="S35" s="103"/>
      <c r="T35" s="103"/>
      <c r="U35" s="103"/>
      <c r="V35" s="103"/>
      <c r="W35" s="103"/>
      <c r="X35" s="103" t="s">
        <v>35</v>
      </c>
      <c r="Y35" s="95"/>
      <c r="Z35" s="95"/>
      <c r="AA35" s="95"/>
      <c r="AB35" s="95"/>
      <c r="AC35" s="95"/>
      <c r="AD35" s="95"/>
      <c r="AE35" s="95"/>
      <c r="AF35" s="95"/>
      <c r="AG35" s="95"/>
    </row>
    <row r="36" spans="1:33" x14ac:dyDescent="0.3">
      <c r="A36" s="68"/>
      <c r="B36" s="58" t="s">
        <v>39</v>
      </c>
      <c r="C36" s="64"/>
      <c r="D36" s="105"/>
      <c r="E36" s="105"/>
      <c r="F36" s="105"/>
      <c r="G36" s="105"/>
      <c r="H36" s="105"/>
      <c r="I36" s="105"/>
      <c r="J36" s="105"/>
      <c r="K36" s="105"/>
      <c r="L36" s="105"/>
      <c r="M36" s="105"/>
      <c r="N36" s="105"/>
      <c r="O36" s="105"/>
      <c r="P36" s="105"/>
      <c r="Q36" s="105"/>
      <c r="R36" s="105"/>
      <c r="S36" s="105"/>
      <c r="T36" s="105"/>
      <c r="U36" s="105"/>
      <c r="V36" s="105"/>
      <c r="W36" s="105"/>
      <c r="X36" s="105"/>
      <c r="Y36" s="105"/>
      <c r="Z36" s="105"/>
      <c r="AA36" s="105"/>
      <c r="AB36" s="105"/>
      <c r="AC36" s="105"/>
      <c r="AD36" s="105"/>
      <c r="AE36" s="105"/>
      <c r="AF36" s="105"/>
      <c r="AG36" s="105"/>
    </row>
    <row r="37" spans="1:33" x14ac:dyDescent="0.3">
      <c r="A37" s="69"/>
      <c r="B37" s="70" t="s">
        <v>100</v>
      </c>
      <c r="C37" s="65"/>
      <c r="D37" s="65"/>
      <c r="E37" s="65"/>
      <c r="F37" s="65"/>
      <c r="G37" s="65"/>
      <c r="H37" s="65"/>
      <c r="I37" s="65"/>
      <c r="J37" s="65"/>
      <c r="K37" s="65"/>
      <c r="L37" s="65"/>
      <c r="M37" s="65"/>
      <c r="N37" s="65"/>
      <c r="O37" s="65"/>
      <c r="P37" s="65"/>
      <c r="Q37" s="65"/>
      <c r="R37" s="65"/>
      <c r="S37" s="65"/>
      <c r="T37" s="65"/>
      <c r="U37" s="65"/>
      <c r="V37" s="65"/>
      <c r="W37" s="65"/>
      <c r="X37" s="65"/>
      <c r="Y37" s="65"/>
      <c r="Z37" s="65"/>
      <c r="AA37" s="65"/>
      <c r="AB37" s="65"/>
      <c r="AC37" s="65"/>
      <c r="AD37" s="65"/>
      <c r="AE37" s="65"/>
      <c r="AF37" s="65"/>
      <c r="AG37" s="65"/>
    </row>
    <row r="38" spans="1:33" x14ac:dyDescent="0.3">
      <c r="A38" s="68"/>
      <c r="B38" s="58" t="s">
        <v>43</v>
      </c>
      <c r="C38" s="64"/>
      <c r="D38" s="105"/>
      <c r="E38" s="105"/>
      <c r="F38" s="105"/>
      <c r="G38" s="105"/>
      <c r="H38" s="105"/>
      <c r="I38" s="105"/>
      <c r="J38" s="105"/>
      <c r="K38" s="105"/>
      <c r="L38" s="105"/>
      <c r="M38" s="105"/>
      <c r="N38" s="105"/>
      <c r="O38" s="105"/>
      <c r="P38" s="105"/>
      <c r="Q38" s="105"/>
      <c r="R38" s="105"/>
      <c r="S38" s="105"/>
      <c r="T38" s="105"/>
      <c r="U38" s="105"/>
      <c r="V38" s="105"/>
      <c r="W38" s="105"/>
      <c r="X38" s="105"/>
      <c r="Y38" s="105"/>
      <c r="Z38" s="105"/>
      <c r="AA38" s="105"/>
      <c r="AB38" s="105"/>
      <c r="AC38" s="105"/>
      <c r="AD38" s="105"/>
      <c r="AE38" s="105"/>
      <c r="AF38" s="105"/>
      <c r="AG38" s="105"/>
    </row>
    <row r="39" spans="1:33" x14ac:dyDescent="0.3">
      <c r="A39" s="76" t="s">
        <v>91</v>
      </c>
      <c r="B39" s="76"/>
      <c r="C39" s="102"/>
      <c r="D39" s="95"/>
      <c r="E39" s="95"/>
      <c r="F39" s="103" t="s">
        <v>37</v>
      </c>
      <c r="G39" s="103"/>
      <c r="H39" s="103" t="s">
        <v>35</v>
      </c>
      <c r="I39" s="95"/>
      <c r="J39" s="95"/>
      <c r="K39" s="95"/>
      <c r="L39" s="103" t="s">
        <v>37</v>
      </c>
      <c r="M39" s="103"/>
      <c r="N39" s="103"/>
      <c r="O39" s="103" t="s">
        <v>35</v>
      </c>
      <c r="P39" s="95"/>
      <c r="Q39" s="95"/>
      <c r="R39" s="95"/>
      <c r="S39" s="95"/>
      <c r="T39" s="95"/>
      <c r="U39" s="95"/>
      <c r="V39" s="103" t="s">
        <v>37</v>
      </c>
      <c r="W39" s="103"/>
      <c r="X39" s="103"/>
      <c r="Y39" s="108"/>
      <c r="Z39" s="108"/>
      <c r="AA39" s="108"/>
      <c r="AB39" s="108"/>
      <c r="AC39" s="108"/>
      <c r="AD39" s="103" t="s">
        <v>35</v>
      </c>
      <c r="AE39" s="95"/>
      <c r="AF39" s="95"/>
      <c r="AG39" s="103"/>
    </row>
    <row r="40" spans="1:33" x14ac:dyDescent="0.3">
      <c r="A40" s="68"/>
      <c r="B40" s="58" t="s">
        <v>39</v>
      </c>
      <c r="C40" s="64"/>
      <c r="D40" s="105"/>
      <c r="E40" s="105"/>
      <c r="F40" s="105"/>
      <c r="G40" s="109"/>
      <c r="H40" s="105"/>
      <c r="I40" s="105"/>
      <c r="J40" s="105"/>
      <c r="K40" s="105"/>
      <c r="L40" s="105"/>
      <c r="M40" s="105"/>
      <c r="N40" s="109"/>
      <c r="O40" s="105"/>
      <c r="P40" s="105"/>
      <c r="Q40" s="105"/>
      <c r="R40" s="105"/>
      <c r="S40" s="105"/>
      <c r="T40" s="105"/>
      <c r="U40" s="105"/>
      <c r="V40" s="105"/>
      <c r="W40" s="105"/>
      <c r="X40" s="105"/>
      <c r="Y40" s="105"/>
      <c r="Z40" s="105"/>
      <c r="AA40" s="105"/>
      <c r="AB40" s="105"/>
      <c r="AC40" s="105"/>
      <c r="AD40" s="105"/>
      <c r="AE40" s="105"/>
      <c r="AF40" s="105"/>
      <c r="AG40" s="105"/>
    </row>
    <row r="41" spans="1:33" x14ac:dyDescent="0.3">
      <c r="A41" s="69"/>
      <c r="B41" s="70" t="s">
        <v>100</v>
      </c>
      <c r="C41" s="65"/>
      <c r="D41" s="65"/>
      <c r="E41" s="65"/>
      <c r="F41" s="111"/>
      <c r="G41" s="65"/>
      <c r="H41" s="106"/>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row>
    <row r="42" spans="1:33" x14ac:dyDescent="0.3">
      <c r="A42" s="68"/>
      <c r="B42" s="58" t="s">
        <v>43</v>
      </c>
      <c r="C42" s="64"/>
      <c r="D42" s="105"/>
      <c r="E42" s="105"/>
      <c r="F42" s="105"/>
      <c r="G42" s="105"/>
      <c r="H42" s="105"/>
      <c r="I42" s="105"/>
      <c r="J42" s="105"/>
      <c r="K42" s="105"/>
      <c r="L42" s="105"/>
      <c r="M42" s="105"/>
      <c r="N42" s="105"/>
      <c r="O42" s="105"/>
      <c r="P42" s="105"/>
      <c r="Q42" s="105"/>
      <c r="R42" s="105"/>
      <c r="S42" s="105"/>
      <c r="T42" s="105"/>
      <c r="U42" s="105"/>
      <c r="V42" s="105"/>
      <c r="W42" s="105"/>
      <c r="X42" s="105"/>
      <c r="Y42" s="105"/>
      <c r="Z42" s="105"/>
      <c r="AA42" s="105"/>
      <c r="AB42" s="105"/>
      <c r="AC42" s="105"/>
      <c r="AD42" s="105"/>
      <c r="AE42" s="105"/>
      <c r="AF42" s="105"/>
      <c r="AG42" s="105"/>
    </row>
    <row r="43" spans="1:33" x14ac:dyDescent="0.3">
      <c r="A43" s="77" t="s">
        <v>92</v>
      </c>
      <c r="B43" s="112"/>
      <c r="C43" s="102"/>
      <c r="D43" s="95"/>
      <c r="E43" s="95"/>
      <c r="F43" s="95"/>
      <c r="G43" s="113" t="s">
        <v>44</v>
      </c>
      <c r="H43" s="95"/>
      <c r="I43" s="95"/>
      <c r="J43" s="95"/>
      <c r="K43" s="95"/>
      <c r="L43" s="95"/>
      <c r="M43" s="95"/>
      <c r="N43" s="95" t="s">
        <v>37</v>
      </c>
      <c r="O43" s="103"/>
      <c r="P43" s="103"/>
      <c r="Q43" s="114" t="s">
        <v>35</v>
      </c>
      <c r="R43" s="95"/>
      <c r="S43" s="95"/>
      <c r="T43" s="95"/>
      <c r="U43" s="95"/>
      <c r="V43" s="95"/>
      <c r="W43" s="95"/>
      <c r="X43" s="95"/>
      <c r="Y43" s="95"/>
      <c r="Z43" s="95"/>
      <c r="AA43" s="95"/>
      <c r="AB43" s="95"/>
      <c r="AC43" s="95"/>
      <c r="AD43" s="95"/>
      <c r="AE43" s="95"/>
      <c r="AF43" s="95"/>
      <c r="AG43" s="95"/>
    </row>
    <row r="44" spans="1:33" x14ac:dyDescent="0.3">
      <c r="A44" s="68"/>
      <c r="B44" s="115" t="s">
        <v>39</v>
      </c>
      <c r="C44" s="64"/>
      <c r="D44" s="105"/>
      <c r="E44" s="105"/>
      <c r="F44" s="105"/>
      <c r="G44" s="109"/>
      <c r="H44" s="64"/>
      <c r="I44" s="105"/>
      <c r="J44" s="64"/>
      <c r="K44" s="105"/>
      <c r="L44" s="105"/>
      <c r="M44" s="105"/>
      <c r="N44" s="105"/>
      <c r="O44" s="105"/>
      <c r="P44" s="105"/>
      <c r="Q44" s="105"/>
      <c r="R44" s="105"/>
      <c r="S44" s="105"/>
      <c r="T44" s="105"/>
      <c r="U44" s="105"/>
      <c r="V44" s="105"/>
      <c r="W44" s="105"/>
      <c r="X44" s="105"/>
      <c r="Y44" s="105"/>
      <c r="Z44" s="105"/>
      <c r="AA44" s="105"/>
      <c r="AB44" s="105"/>
      <c r="AC44" s="105"/>
      <c r="AD44" s="105"/>
      <c r="AE44" s="105"/>
      <c r="AF44" s="105"/>
      <c r="AG44" s="105"/>
    </row>
    <row r="45" spans="1:33" x14ac:dyDescent="0.3">
      <c r="A45" s="69"/>
      <c r="B45" s="116" t="s">
        <v>100</v>
      </c>
      <c r="C45" s="65"/>
      <c r="D45" s="65"/>
      <c r="E45" s="65"/>
      <c r="F45" s="65"/>
      <c r="G45" s="106"/>
      <c r="H45" s="65"/>
      <c r="I45" s="65"/>
      <c r="J45" s="65"/>
      <c r="K45" s="65"/>
      <c r="L45" s="65"/>
      <c r="M45" s="65"/>
      <c r="N45" s="65"/>
      <c r="O45" s="65"/>
      <c r="P45" s="65"/>
      <c r="Q45" s="65"/>
      <c r="R45" s="65"/>
      <c r="S45" s="65"/>
      <c r="T45" s="65"/>
      <c r="U45" s="65"/>
      <c r="V45" s="65"/>
      <c r="W45" s="65"/>
      <c r="X45" s="65"/>
      <c r="Y45" s="65"/>
      <c r="Z45" s="65"/>
      <c r="AA45" s="65"/>
      <c r="AB45" s="65"/>
      <c r="AC45" s="65"/>
      <c r="AD45" s="65"/>
      <c r="AE45" s="65"/>
      <c r="AF45" s="65"/>
      <c r="AG45" s="65"/>
    </row>
    <row r="46" spans="1:33" x14ac:dyDescent="0.3">
      <c r="A46" s="68"/>
      <c r="B46" s="115" t="s">
        <v>43</v>
      </c>
      <c r="C46" s="64"/>
      <c r="D46" s="105"/>
      <c r="E46" s="105"/>
      <c r="F46" s="105"/>
      <c r="G46" s="105"/>
      <c r="H46" s="105"/>
      <c r="I46" s="105"/>
      <c r="J46" s="105"/>
      <c r="K46" s="105"/>
      <c r="L46" s="105"/>
      <c r="M46" s="105"/>
      <c r="N46" s="105"/>
      <c r="O46" s="105"/>
      <c r="P46" s="105"/>
      <c r="Q46" s="105"/>
      <c r="R46" s="105"/>
      <c r="S46" s="105"/>
      <c r="T46" s="105"/>
      <c r="U46" s="105"/>
      <c r="V46" s="105"/>
      <c r="W46" s="105"/>
      <c r="X46" s="105"/>
      <c r="Y46" s="105"/>
      <c r="Z46" s="105"/>
      <c r="AA46" s="105"/>
      <c r="AB46" s="105"/>
      <c r="AC46" s="105"/>
      <c r="AD46" s="105"/>
      <c r="AE46" s="105"/>
      <c r="AF46" s="105"/>
      <c r="AG46" s="105"/>
    </row>
    <row r="47" spans="1:33" x14ac:dyDescent="0.3">
      <c r="A47" s="78" t="s">
        <v>93</v>
      </c>
      <c r="B47" s="117"/>
      <c r="C47" s="102"/>
      <c r="D47" s="95"/>
      <c r="E47" s="103" t="s">
        <v>37</v>
      </c>
      <c r="F47" s="103"/>
      <c r="G47" s="103"/>
      <c r="H47" s="103" t="s">
        <v>35</v>
      </c>
      <c r="I47" s="95"/>
      <c r="J47" s="107"/>
      <c r="K47" s="107"/>
      <c r="L47" s="107"/>
      <c r="M47" s="107"/>
      <c r="N47" s="108" t="s">
        <v>37</v>
      </c>
      <c r="O47" s="118" t="s">
        <v>35</v>
      </c>
      <c r="P47" s="107"/>
      <c r="Q47" s="107"/>
      <c r="R47" s="107"/>
      <c r="S47" s="107"/>
      <c r="T47" s="118" t="s">
        <v>37</v>
      </c>
      <c r="U47" s="118"/>
      <c r="V47" s="118"/>
      <c r="W47" s="103" t="s">
        <v>35</v>
      </c>
      <c r="X47" s="107"/>
      <c r="Y47" s="107"/>
      <c r="Z47" s="107"/>
      <c r="AA47" s="107"/>
      <c r="AB47" s="107"/>
      <c r="AC47" s="107"/>
      <c r="AD47" s="107"/>
      <c r="AE47" s="107"/>
      <c r="AF47" s="107"/>
      <c r="AG47" s="107"/>
    </row>
    <row r="48" spans="1:33" x14ac:dyDescent="0.3">
      <c r="A48" s="68"/>
      <c r="B48" s="115" t="s">
        <v>39</v>
      </c>
      <c r="C48" s="64"/>
      <c r="D48" s="105"/>
      <c r="E48" s="105"/>
      <c r="F48" s="105"/>
      <c r="G48" s="109"/>
      <c r="H48" s="105"/>
      <c r="I48" s="105"/>
      <c r="J48" s="105"/>
      <c r="K48" s="105"/>
      <c r="L48" s="105"/>
      <c r="M48" s="105"/>
      <c r="N48" s="119"/>
      <c r="O48" s="105"/>
      <c r="P48" s="105"/>
      <c r="Q48" s="105"/>
      <c r="R48" s="105"/>
      <c r="S48" s="105"/>
      <c r="T48" s="105"/>
      <c r="U48" s="105"/>
      <c r="V48" s="105"/>
      <c r="W48" s="104"/>
      <c r="X48" s="105"/>
      <c r="Y48" s="105"/>
      <c r="Z48" s="105"/>
      <c r="AA48" s="105"/>
      <c r="AB48" s="105"/>
      <c r="AC48" s="105"/>
      <c r="AD48" s="105"/>
      <c r="AE48" s="105"/>
      <c r="AF48" s="105"/>
      <c r="AG48" s="105"/>
    </row>
    <row r="49" spans="1:33" x14ac:dyDescent="0.3">
      <c r="A49" s="69"/>
      <c r="B49" s="116" t="s">
        <v>100</v>
      </c>
      <c r="C49" s="65"/>
      <c r="D49" s="65"/>
      <c r="E49" s="106"/>
      <c r="F49" s="65"/>
      <c r="G49" s="65"/>
      <c r="H49" s="106"/>
      <c r="I49" s="65"/>
      <c r="J49" s="65"/>
      <c r="K49" s="65"/>
      <c r="L49" s="65"/>
      <c r="M49" s="65"/>
      <c r="N49" s="65"/>
      <c r="O49" s="65"/>
      <c r="P49" s="65"/>
      <c r="Q49" s="65"/>
      <c r="R49" s="65"/>
      <c r="S49" s="65"/>
      <c r="T49" s="65"/>
      <c r="U49" s="65"/>
      <c r="V49" s="65"/>
      <c r="W49" s="65"/>
      <c r="X49" s="65"/>
      <c r="Y49" s="65"/>
      <c r="Z49" s="65"/>
      <c r="AA49" s="65"/>
      <c r="AB49" s="65"/>
      <c r="AC49" s="65"/>
      <c r="AD49" s="65"/>
      <c r="AE49" s="65"/>
      <c r="AF49" s="65"/>
      <c r="AG49" s="65"/>
    </row>
    <row r="50" spans="1:33" x14ac:dyDescent="0.3">
      <c r="A50" s="68"/>
      <c r="B50" s="115" t="s">
        <v>43</v>
      </c>
      <c r="C50" s="64"/>
      <c r="D50" s="105"/>
      <c r="E50" s="105"/>
      <c r="F50" s="105"/>
      <c r="G50" s="105" t="s">
        <v>89</v>
      </c>
      <c r="H50" s="105"/>
      <c r="I50" s="105"/>
      <c r="J50" s="105"/>
      <c r="K50" s="105"/>
      <c r="L50" s="105"/>
      <c r="M50" s="105"/>
      <c r="N50" s="105"/>
      <c r="O50" s="105"/>
      <c r="P50" s="105"/>
      <c r="Q50" s="105"/>
      <c r="R50" s="105"/>
      <c r="S50" s="105"/>
      <c r="T50" s="105"/>
      <c r="U50" s="105"/>
      <c r="V50" s="105"/>
      <c r="W50" s="105"/>
      <c r="X50" s="105"/>
      <c r="Y50" s="105"/>
      <c r="Z50" s="105"/>
      <c r="AA50" s="105"/>
      <c r="AB50" s="105"/>
      <c r="AC50" s="105"/>
      <c r="AD50" s="105"/>
      <c r="AE50" s="105"/>
      <c r="AF50" s="105"/>
      <c r="AG50" s="105"/>
    </row>
    <row r="51" spans="1:33" x14ac:dyDescent="0.3">
      <c r="A51" s="79" t="s">
        <v>94</v>
      </c>
      <c r="B51" s="120"/>
      <c r="C51" s="67"/>
      <c r="D51" s="103"/>
      <c r="E51" s="103"/>
      <c r="F51" s="103"/>
      <c r="G51" s="103"/>
      <c r="H51" s="103"/>
      <c r="I51" s="103"/>
      <c r="J51" s="103"/>
      <c r="K51" s="103"/>
      <c r="L51" s="103"/>
      <c r="M51" s="103"/>
      <c r="N51" s="103"/>
      <c r="O51" s="103"/>
      <c r="P51" s="103"/>
      <c r="Q51" s="103"/>
      <c r="R51" s="103"/>
      <c r="S51" s="103"/>
      <c r="T51" s="103"/>
      <c r="U51" s="103"/>
      <c r="V51" s="103"/>
      <c r="W51" s="103"/>
      <c r="X51" s="103"/>
      <c r="Y51" s="103"/>
      <c r="Z51" s="103"/>
      <c r="AA51" s="103"/>
      <c r="AB51" s="103"/>
      <c r="AC51" s="103"/>
      <c r="AD51" s="103"/>
      <c r="AE51" s="103"/>
      <c r="AF51" s="103"/>
      <c r="AG51" s="103"/>
    </row>
    <row r="52" spans="1:33" x14ac:dyDescent="0.3">
      <c r="A52" s="68"/>
      <c r="B52" s="115" t="s">
        <v>39</v>
      </c>
      <c r="C52" s="64"/>
      <c r="D52" s="105"/>
      <c r="E52" s="105"/>
      <c r="F52" s="105"/>
      <c r="G52" s="105"/>
      <c r="H52" s="105"/>
      <c r="I52" s="105"/>
      <c r="J52" s="105"/>
      <c r="K52" s="105"/>
      <c r="L52" s="105"/>
      <c r="M52" s="105"/>
      <c r="N52" s="105"/>
      <c r="O52" s="105"/>
      <c r="P52" s="105"/>
      <c r="Q52" s="105"/>
      <c r="R52" s="105"/>
      <c r="S52" s="105"/>
      <c r="T52" s="105"/>
      <c r="U52" s="105"/>
      <c r="V52" s="105"/>
      <c r="W52" s="105"/>
      <c r="X52" s="105"/>
      <c r="Y52" s="105"/>
      <c r="Z52" s="105"/>
      <c r="AA52" s="105"/>
      <c r="AB52" s="105"/>
      <c r="AC52" s="105"/>
      <c r="AD52" s="105"/>
      <c r="AE52" s="105"/>
      <c r="AF52" s="105"/>
      <c r="AG52" s="105"/>
    </row>
    <row r="53" spans="1:33" x14ac:dyDescent="0.3">
      <c r="A53" s="69"/>
      <c r="B53" s="116" t="s">
        <v>100</v>
      </c>
      <c r="C53" s="65"/>
      <c r="D53" s="65"/>
      <c r="E53" s="65"/>
      <c r="F53" s="65"/>
      <c r="G53" s="65"/>
      <c r="H53" s="65"/>
      <c r="I53" s="65"/>
      <c r="J53" s="65"/>
      <c r="K53" s="65"/>
      <c r="L53" s="65"/>
      <c r="M53" s="65"/>
      <c r="N53" s="65"/>
      <c r="O53" s="65"/>
      <c r="P53" s="65"/>
      <c r="Q53" s="65"/>
      <c r="R53" s="65"/>
      <c r="S53" s="65"/>
      <c r="T53" s="65"/>
      <c r="U53" s="65"/>
      <c r="V53" s="65"/>
      <c r="W53" s="65"/>
      <c r="X53" s="65"/>
      <c r="Y53" s="65"/>
      <c r="Z53" s="65"/>
      <c r="AA53" s="65"/>
      <c r="AB53" s="65"/>
      <c r="AC53" s="65"/>
      <c r="AD53" s="65"/>
      <c r="AE53" s="65"/>
      <c r="AF53" s="65"/>
      <c r="AG53" s="65"/>
    </row>
    <row r="54" spans="1:33" x14ac:dyDescent="0.3">
      <c r="A54" s="68"/>
      <c r="B54" s="115" t="s">
        <v>43</v>
      </c>
      <c r="C54" s="64"/>
      <c r="D54" s="105"/>
      <c r="E54" s="105"/>
      <c r="F54" s="105"/>
      <c r="G54" s="105"/>
      <c r="H54" s="105"/>
      <c r="I54" s="105"/>
      <c r="J54" s="105"/>
      <c r="K54" s="105"/>
      <c r="L54" s="105"/>
      <c r="M54" s="105"/>
      <c r="N54" s="105"/>
      <c r="O54" s="105"/>
      <c r="P54" s="105"/>
      <c r="Q54" s="105"/>
      <c r="R54" s="105"/>
      <c r="S54" s="105"/>
      <c r="T54" s="105"/>
      <c r="U54" s="105"/>
      <c r="V54" s="105"/>
      <c r="W54" s="105"/>
      <c r="X54" s="105"/>
      <c r="Y54" s="105"/>
      <c r="Z54" s="105"/>
      <c r="AA54" s="105"/>
      <c r="AB54" s="105"/>
      <c r="AC54" s="105"/>
      <c r="AD54" s="105"/>
      <c r="AE54" s="105"/>
      <c r="AF54" s="105"/>
      <c r="AG54" s="105"/>
    </row>
  </sheetData>
  <mergeCells count="5">
    <mergeCell ref="D2:E2"/>
    <mergeCell ref="G2:I2"/>
    <mergeCell ref="K2:N2"/>
    <mergeCell ref="S2:V2"/>
    <mergeCell ref="C4:AG4"/>
  </mergeCells>
  <conditionalFormatting sqref="C7:AB7 AE7:AG7 C16:N16 P16:AG16 C19:AF19 AG19:AG20 C20:AB20 C8:AG11 C17:AG18 C46:AG54 C13:AG14 F15:AG15 C15:D15 C28:AG40 C27:AA27 C25:AG26 C24:AA24 C21:AG23 K12:AG12 C12:D12 F12:I12">
    <cfRule type="expression" priority="6" stopIfTrue="1">
      <formula>C7=""</formula>
    </cfRule>
    <cfRule type="expression" dxfId="5" priority="7" stopIfTrue="1">
      <formula>C7=CléLingepropre</formula>
    </cfRule>
    <cfRule type="expression" dxfId="4" priority="8" stopIfTrue="1">
      <formula>C7=CléLingesale</formula>
    </cfRule>
    <cfRule type="expression" dxfId="3" priority="9" stopIfTrue="1">
      <formula>C7=CléMénage</formula>
    </cfRule>
    <cfRule type="expression" dxfId="2" priority="10" stopIfTrue="1">
      <formula>C7=CléDépart</formula>
    </cfRule>
    <cfRule type="expression" dxfId="1" priority="11" stopIfTrue="1">
      <formula>C7=CléArrivée</formula>
    </cfRule>
  </conditionalFormatting>
  <conditionalFormatting sqref="O2:Q2">
    <cfRule type="cellIs" dxfId="0" priority="4" operator="equal">
      <formula>"A"</formula>
    </cfRule>
  </conditionalFormatting>
  <dataValidations count="1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B6" xr:uid="{10F3B030-151F-4FC2-8503-9157ED012FA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BA9EC400-B53A-41FA-BA29-B53279DE8A8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E5008A9E-7DA2-4ACD-9AA1-532EC4FA6DEC}"/>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A1:B1" xr:uid="{77C0FA44-F66D-4DD5-B960-8B65231865C6}"/>
    <dataValidation allowBlank="1" showInputMessage="1" showErrorMessage="1" prompt="Mois de ce calendrier des absences. Mettez à jour l’année dans la cellule AH4. Suivez les totaux mensuels dans la dernière cellule du tableau. Entrez les noms des employés dans la colonne B du tableau" sqref="A4:B4" xr:uid="{D90F2486-DB5B-4746-9BE7-1BEDB015A485}"/>
    <dataValidation allowBlank="1" showInputMessage="1" showErrorMessage="1" prompt="Cette ligne définit les clés utilisées dans le tableau : Congé en C2, Personnel en F2 et Congé maladie en J2. Les cellules M2 et R2 sont personnalisables" sqref="A2:B2" xr:uid="{176F5E85-18E0-47AA-AD9B-FBBF868A8C7C}"/>
    <dataValidation allowBlank="1" showInputMessage="1" showErrorMessage="1" prompt="La lettre « C » indique une absence pour cause de congé" sqref="C2" xr:uid="{05A5887E-E4CF-4747-BA38-72D6249DCADF}"/>
    <dataValidation allowBlank="1" showInputMessage="1" showErrorMessage="1" prompt="La lettre « P » indique une absence pour motifs personnels" sqref="F2" xr:uid="{A88C2282-EFDD-45D1-8035-218677BD91C6}"/>
    <dataValidation allowBlank="1" showInputMessage="1" showErrorMessage="1" prompt="Entrez une lettre et personnalisez l’étiquette à droite pour ajouter un élément de clé" sqref="J2" xr:uid="{C445C3B7-DBD1-44A2-8D17-B54F31880725}"/>
    <dataValidation allowBlank="1" showInputMessage="1" showErrorMessage="1" prompt="Entrez une étiquette pour décrire la clé personnalisée à gauche" sqref="S2 K2" xr:uid="{14A051FC-25B0-4B7F-AD7E-3897E49F33F4}"/>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49D74-8A97-47CA-B4E9-AB4503E2795E}">
  <dimension ref="A1:E48"/>
  <sheetViews>
    <sheetView tabSelected="1" topLeftCell="A8" workbookViewId="0">
      <selection activeCell="A2" sqref="A2:C19"/>
    </sheetView>
  </sheetViews>
  <sheetFormatPr baseColWidth="10" defaultRowHeight="14.4" x14ac:dyDescent="0.3"/>
  <cols>
    <col min="1" max="1" width="33.19921875" customWidth="1"/>
    <col min="2" max="2" width="34.09765625" customWidth="1"/>
    <col min="3" max="3" width="39.8984375" customWidth="1"/>
    <col min="4" max="4" width="24" customWidth="1"/>
    <col min="5" max="5" width="16.5" customWidth="1"/>
    <col min="6" max="6" width="16.69921875" customWidth="1"/>
    <col min="7" max="7" width="22.19921875" customWidth="1"/>
  </cols>
  <sheetData>
    <row r="1" spans="1:5" x14ac:dyDescent="0.3">
      <c r="D1" t="s">
        <v>98</v>
      </c>
    </row>
    <row r="2" spans="1:5" x14ac:dyDescent="0.3">
      <c r="A2" s="122" t="s">
        <v>102</v>
      </c>
      <c r="B2" s="122"/>
      <c r="D2" t="s">
        <v>95</v>
      </c>
      <c r="E2" t="s">
        <v>97</v>
      </c>
    </row>
    <row r="3" spans="1:5" s="52" customFormat="1" x14ac:dyDescent="0.3">
      <c r="A3" s="122" t="s">
        <v>106</v>
      </c>
      <c r="B3" s="122"/>
      <c r="D3" s="52" t="s">
        <v>96</v>
      </c>
    </row>
    <row r="4" spans="1:5" s="52" customFormat="1" x14ac:dyDescent="0.3"/>
    <row r="5" spans="1:5" s="52" customFormat="1" ht="95.65" customHeight="1" x14ac:dyDescent="0.3">
      <c r="A5" s="123" t="s">
        <v>99</v>
      </c>
      <c r="B5" s="124" t="s">
        <v>109</v>
      </c>
      <c r="C5" s="123" t="s">
        <v>101</v>
      </c>
    </row>
    <row r="6" spans="1:5" s="52" customFormat="1" x14ac:dyDescent="0.3">
      <c r="A6" s="125" t="s">
        <v>82</v>
      </c>
      <c r="B6" s="126" t="s">
        <v>35</v>
      </c>
      <c r="C6" s="126" t="s">
        <v>54</v>
      </c>
    </row>
    <row r="7" spans="1:5" s="52" customFormat="1" x14ac:dyDescent="0.3">
      <c r="A7" s="128" t="s">
        <v>103</v>
      </c>
      <c r="B7" s="127" t="s">
        <v>37</v>
      </c>
      <c r="C7" s="127" t="s">
        <v>54</v>
      </c>
    </row>
    <row r="8" spans="1:5" s="52" customFormat="1" x14ac:dyDescent="0.3">
      <c r="A8" s="129"/>
      <c r="B8" s="127" t="s">
        <v>44</v>
      </c>
      <c r="C8" s="127" t="s">
        <v>55</v>
      </c>
    </row>
    <row r="9" spans="1:5" s="52" customFormat="1" x14ac:dyDescent="0.3">
      <c r="A9" s="130"/>
      <c r="B9" s="127" t="s">
        <v>104</v>
      </c>
      <c r="C9" s="127" t="s">
        <v>55</v>
      </c>
    </row>
    <row r="10" spans="1:5" s="52" customFormat="1" x14ac:dyDescent="0.3">
      <c r="A10" s="125" t="s">
        <v>105</v>
      </c>
      <c r="B10" s="126" t="s">
        <v>37</v>
      </c>
      <c r="C10" s="126" t="s">
        <v>93</v>
      </c>
    </row>
    <row r="11" spans="1:5" s="52" customFormat="1" ht="15.55" customHeight="1" x14ac:dyDescent="0.3">
      <c r="A11" s="128" t="s">
        <v>107</v>
      </c>
      <c r="B11" s="127" t="s">
        <v>44</v>
      </c>
      <c r="C11" s="127" t="s">
        <v>56</v>
      </c>
    </row>
    <row r="12" spans="1:5" s="52" customFormat="1" x14ac:dyDescent="0.3">
      <c r="A12" s="129"/>
      <c r="B12" s="127" t="s">
        <v>37</v>
      </c>
      <c r="C12" s="127" t="s">
        <v>91</v>
      </c>
    </row>
    <row r="13" spans="1:5" s="52" customFormat="1" x14ac:dyDescent="0.3">
      <c r="A13" s="129"/>
      <c r="B13" s="127" t="s">
        <v>35</v>
      </c>
      <c r="C13" s="127" t="s">
        <v>54</v>
      </c>
    </row>
    <row r="14" spans="1:5" s="52" customFormat="1" x14ac:dyDescent="0.3">
      <c r="A14" s="129"/>
      <c r="B14" s="127" t="s">
        <v>104</v>
      </c>
      <c r="C14" s="127" t="s">
        <v>54</v>
      </c>
    </row>
    <row r="15" spans="1:5" s="52" customFormat="1" x14ac:dyDescent="0.3">
      <c r="A15" s="130"/>
      <c r="B15" s="127" t="s">
        <v>104</v>
      </c>
      <c r="C15" s="127" t="s">
        <v>56</v>
      </c>
    </row>
    <row r="16" spans="1:5" s="52" customFormat="1" x14ac:dyDescent="0.3">
      <c r="A16" s="131" t="s">
        <v>108</v>
      </c>
      <c r="B16" s="126" t="s">
        <v>44</v>
      </c>
      <c r="C16" s="126" t="s">
        <v>92</v>
      </c>
    </row>
    <row r="17" spans="1:3" s="52" customFormat="1" x14ac:dyDescent="0.3">
      <c r="A17" s="132"/>
      <c r="B17" s="126" t="s">
        <v>104</v>
      </c>
      <c r="C17" s="126" t="s">
        <v>91</v>
      </c>
    </row>
    <row r="18" spans="1:3" s="52" customFormat="1" x14ac:dyDescent="0.3">
      <c r="A18" s="132"/>
      <c r="B18" s="126" t="s">
        <v>104</v>
      </c>
      <c r="C18" s="126" t="s">
        <v>92</v>
      </c>
    </row>
    <row r="19" spans="1:3" s="52" customFormat="1" x14ac:dyDescent="0.3">
      <c r="A19" s="133"/>
      <c r="B19" s="126" t="s">
        <v>104</v>
      </c>
      <c r="C19" s="126" t="s">
        <v>93</v>
      </c>
    </row>
    <row r="20" spans="1:3" s="52" customFormat="1" x14ac:dyDescent="0.3"/>
    <row r="21" spans="1:3" s="52" customFormat="1" x14ac:dyDescent="0.3"/>
    <row r="22" spans="1:3" s="52" customFormat="1" x14ac:dyDescent="0.3"/>
    <row r="23" spans="1:3" s="52" customFormat="1" x14ac:dyDescent="0.3"/>
    <row r="24" spans="1:3" s="52" customFormat="1" x14ac:dyDescent="0.3"/>
    <row r="25" spans="1:3" s="52" customFormat="1" x14ac:dyDescent="0.3"/>
    <row r="26" spans="1:3" s="52" customFormat="1" x14ac:dyDescent="0.3"/>
    <row r="27" spans="1:3" s="52" customFormat="1" x14ac:dyDescent="0.3"/>
    <row r="28" spans="1:3" s="52" customFormat="1" x14ac:dyDescent="0.3"/>
    <row r="29" spans="1:3" s="52" customFormat="1" x14ac:dyDescent="0.3"/>
    <row r="30" spans="1:3" s="52" customFormat="1" x14ac:dyDescent="0.3"/>
    <row r="31" spans="1:3" s="52" customFormat="1" x14ac:dyDescent="0.3"/>
    <row r="32" spans="1:3" s="52" customFormat="1" x14ac:dyDescent="0.3"/>
    <row r="33" s="52" customFormat="1" x14ac:dyDescent="0.3"/>
    <row r="34" s="52" customFormat="1" x14ac:dyDescent="0.3"/>
    <row r="35" s="52" customFormat="1" x14ac:dyDescent="0.3"/>
    <row r="36" s="52" customFormat="1" x14ac:dyDescent="0.3"/>
    <row r="37" s="52" customFormat="1" x14ac:dyDescent="0.3"/>
    <row r="38" s="52" customFormat="1" x14ac:dyDescent="0.3"/>
    <row r="39" s="52" customFormat="1" x14ac:dyDescent="0.3"/>
    <row r="40" s="52" customFormat="1" x14ac:dyDescent="0.3"/>
    <row r="41" s="52" customFormat="1" x14ac:dyDescent="0.3"/>
    <row r="42" s="52" customFormat="1" x14ac:dyDescent="0.3"/>
    <row r="43" s="52" customFormat="1" x14ac:dyDescent="0.3"/>
    <row r="44" s="52" customFormat="1" x14ac:dyDescent="0.3"/>
    <row r="45" s="52" customFormat="1" x14ac:dyDescent="0.3"/>
    <row r="46" s="52" customFormat="1" x14ac:dyDescent="0.3"/>
    <row r="47" s="52" customFormat="1" x14ac:dyDescent="0.3"/>
    <row r="48" s="52" customFormat="1" x14ac:dyDescent="0.3"/>
  </sheetData>
  <mergeCells count="3">
    <mergeCell ref="A16:A19"/>
    <mergeCell ref="A7:A9"/>
    <mergeCell ref="A11:A15"/>
  </mergeCells>
  <phoneticPr fontId="19"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dimension ref="A1:E6"/>
  <sheetViews>
    <sheetView workbookViewId="0">
      <selection activeCell="A7" sqref="A7"/>
    </sheetView>
  </sheetViews>
  <sheetFormatPr baseColWidth="10" defaultColWidth="11.59765625" defaultRowHeight="16.149999999999999" x14ac:dyDescent="0.3"/>
  <cols>
    <col min="1" max="1" width="14" style="39" customWidth="1"/>
    <col min="2" max="2" width="14.19921875" style="39" customWidth="1"/>
    <col min="3" max="3" width="15.8984375" style="49" customWidth="1"/>
    <col min="4" max="4" width="11.59765625" style="38"/>
    <col min="5" max="5" width="13.796875" style="38" customWidth="1"/>
    <col min="6" max="16384" width="11.59765625" style="38"/>
  </cols>
  <sheetData>
    <row r="1" spans="1:5" x14ac:dyDescent="0.3">
      <c r="A1" s="41" t="s">
        <v>64</v>
      </c>
      <c r="B1" s="38"/>
      <c r="C1" s="48"/>
      <c r="D1" s="39" t="s">
        <v>65</v>
      </c>
      <c r="E1" s="48"/>
    </row>
    <row r="2" spans="1:5" ht="15.55" x14ac:dyDescent="0.3">
      <c r="A2" s="38"/>
      <c r="B2" s="38"/>
    </row>
    <row r="3" spans="1:5" x14ac:dyDescent="0.3">
      <c r="A3" s="40" t="s">
        <v>61</v>
      </c>
      <c r="B3" s="40" t="s">
        <v>62</v>
      </c>
      <c r="C3" s="40" t="s">
        <v>63</v>
      </c>
    </row>
    <row r="6" spans="1:5" ht="13.85" customHeight="1" x14ac:dyDescent="0.3"/>
  </sheetData>
  <sortState xmlns:xlrd2="http://schemas.microsoft.com/office/spreadsheetml/2017/richdata2" ref="A4:C11">
    <sortCondition ref="C4"/>
  </sortState>
  <dataValidations count="2">
    <dataValidation type="list" allowBlank="1" showInputMessage="1" showErrorMessage="1" sqref="C1" xr:uid="{00000000-0002-0000-0200-000000000000}">
      <formula1>Noms</formula1>
    </dataValidation>
    <dataValidation type="list" allowBlank="1" showInputMessage="1" showErrorMessage="1" sqref="E1" xr:uid="{00000000-0002-0000-0200-000001000000}">
      <formula1>Période</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2"/>
  <dimension ref="C1:G13"/>
  <sheetViews>
    <sheetView workbookViewId="0">
      <selection activeCell="A17" sqref="A17"/>
    </sheetView>
  </sheetViews>
  <sheetFormatPr baseColWidth="10" defaultRowHeight="14.4" x14ac:dyDescent="0.3"/>
  <cols>
    <col min="3" max="3" width="11.59765625" style="44"/>
  </cols>
  <sheetData>
    <row r="1" spans="3:7" x14ac:dyDescent="0.3">
      <c r="C1" s="46" t="s">
        <v>78</v>
      </c>
      <c r="D1" s="1"/>
      <c r="E1" s="42" t="s">
        <v>77</v>
      </c>
    </row>
    <row r="2" spans="3:7" x14ac:dyDescent="0.3">
      <c r="C2" s="45" t="s">
        <v>80</v>
      </c>
      <c r="E2" s="37" t="s">
        <v>50</v>
      </c>
    </row>
    <row r="3" spans="3:7" x14ac:dyDescent="0.3">
      <c r="C3" s="45" t="s">
        <v>66</v>
      </c>
      <c r="E3" s="47" t="s">
        <v>51</v>
      </c>
      <c r="G3" s="43" t="s">
        <v>79</v>
      </c>
    </row>
    <row r="4" spans="3:7" x14ac:dyDescent="0.3">
      <c r="C4" s="44" t="s">
        <v>67</v>
      </c>
      <c r="E4" s="17" t="s">
        <v>52</v>
      </c>
    </row>
    <row r="5" spans="3:7" x14ac:dyDescent="0.3">
      <c r="C5" s="44" t="s">
        <v>68</v>
      </c>
      <c r="E5" s="30" t="s">
        <v>53</v>
      </c>
    </row>
    <row r="6" spans="3:7" x14ac:dyDescent="0.3">
      <c r="C6" s="44" t="s">
        <v>69</v>
      </c>
    </row>
    <row r="7" spans="3:7" x14ac:dyDescent="0.3">
      <c r="C7" s="44" t="s">
        <v>70</v>
      </c>
    </row>
    <row r="8" spans="3:7" x14ac:dyDescent="0.3">
      <c r="C8" s="44" t="s">
        <v>71</v>
      </c>
    </row>
    <row r="9" spans="3:7" x14ac:dyDescent="0.3">
      <c r="C9" s="44" t="s">
        <v>72</v>
      </c>
    </row>
    <row r="10" spans="3:7" x14ac:dyDescent="0.3">
      <c r="C10" s="44" t="s">
        <v>73</v>
      </c>
    </row>
    <row r="11" spans="3:7" x14ac:dyDescent="0.3">
      <c r="C11" s="44" t="s">
        <v>74</v>
      </c>
    </row>
    <row r="12" spans="3:7" x14ac:dyDescent="0.3">
      <c r="C12" s="44" t="s">
        <v>75</v>
      </c>
    </row>
    <row r="13" spans="3:7" x14ac:dyDescent="0.3">
      <c r="C13" s="44" t="s">
        <v>76</v>
      </c>
    </row>
  </sheetData>
  <hyperlinks>
    <hyperlink ref="G3" r:id="rId1" xr:uid="{00000000-0004-0000-0300-000000000000}"/>
  </hyperlinks>
  <pageMargins left="0.7" right="0.7" top="0.75" bottom="0.75" header="0.3" footer="0.3"/>
  <pageSetup paperSize="9" orientation="portrait" horizontalDpi="0" verticalDpi="0" r:id="rId2"/>
</worksheet>
</file>

<file path=docProps/app.xml><?xml version="1.0" encoding="utf-8"?>
<Properties xmlns="http://schemas.openxmlformats.org/officeDocument/2006/extended-properties" xmlns:vt="http://schemas.openxmlformats.org/officeDocument/2006/docPropsVTypes">
  <Template>TM03987167</Template>
  <Application>Microsoft Excel</Application>
  <DocSecurity>0</DocSecurity>
  <ScaleCrop>false</ScaleCrop>
  <HeadingPairs>
    <vt:vector size="4" baseType="variant">
      <vt:variant>
        <vt:lpstr>Feuilles de calcul</vt:lpstr>
      </vt:variant>
      <vt:variant>
        <vt:i4>5</vt:i4>
      </vt:variant>
      <vt:variant>
        <vt:lpstr>Plages nommées</vt:lpstr>
      </vt:variant>
      <vt:variant>
        <vt:i4>13</vt:i4>
      </vt:variant>
    </vt:vector>
  </HeadingPairs>
  <TitlesOfParts>
    <vt:vector size="18" baseType="lpstr">
      <vt:lpstr>Janvier</vt:lpstr>
      <vt:lpstr>Janvier 2024</vt:lpstr>
      <vt:lpstr>DA</vt:lpstr>
      <vt:lpstr>Employée</vt:lpstr>
      <vt:lpstr>Datas</vt:lpstr>
      <vt:lpstr>AnnéeCalendrier</vt:lpstr>
      <vt:lpstr>CléArrivée</vt:lpstr>
      <vt:lpstr>CléDépart</vt:lpstr>
      <vt:lpstr>Clédépartarrivée</vt:lpstr>
      <vt:lpstr>ÉtiquetteCléCongé</vt:lpstr>
      <vt:lpstr>ÉtiquetteCléPersonnalisée1</vt:lpstr>
      <vt:lpstr>ÉtiquetteCléPersonnalisée2</vt:lpstr>
      <vt:lpstr>ÉtiquetteCléPersonnel</vt:lpstr>
      <vt:lpstr>Janvier!Impression_des_titres</vt:lpstr>
      <vt:lpstr>Nom_clé</vt:lpstr>
      <vt:lpstr>Janvier!NomMois</vt:lpstr>
      <vt:lpstr>Titre_Absence_Employé</vt:lpstr>
      <vt:lpstr>Janvier!Zone_d_impression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Dell</dc:creator>
  <cp:lastModifiedBy>Laurène CALVES</cp:lastModifiedBy>
  <cp:lastPrinted>2023-08-04T10:47:04Z</cp:lastPrinted>
  <dcterms:created xsi:type="dcterms:W3CDTF">2016-12-06T04:52:27Z</dcterms:created>
  <dcterms:modified xsi:type="dcterms:W3CDTF">2024-01-07T13:49:37Z</dcterms:modified>
</cp:coreProperties>
</file>