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ppuis\Work Folders\raccourcis\"/>
    </mc:Choice>
  </mc:AlternateContent>
  <xr:revisionPtr revIDLastSave="0" documentId="13_ncr:1_{783CC29F-77D6-4A37-AD55-CCE0775E5B3B}" xr6:coauthVersionLast="46" xr6:coauthVersionMax="46" xr10:uidLastSave="{00000000-0000-0000-0000-000000000000}"/>
  <bookViews>
    <workbookView xWindow="-120" yWindow="-120" windowWidth="29040" windowHeight="17640" activeTab="3" xr2:uid="{B150B07B-53FC-493E-BB33-A02A01BBBF0F}"/>
  </bookViews>
  <sheets>
    <sheet name="FIN" sheetId="1" r:id="rId1"/>
    <sheet name="PRE" sheetId="2" r:id="rId2"/>
    <sheet name="FIN-DonneesFinales" sheetId="10" r:id="rId3"/>
    <sheet name="PRE-DonneesFinales" sheetId="9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3" i="10" l="1"/>
  <c r="E84" i="10"/>
  <c r="D83" i="10"/>
  <c r="D84" i="10"/>
  <c r="C83" i="10"/>
  <c r="C84" i="10"/>
  <c r="B83" i="10"/>
  <c r="B84" i="10"/>
  <c r="E86" i="10"/>
  <c r="D86" i="10"/>
  <c r="C86" i="10"/>
  <c r="B86" i="10"/>
  <c r="E85" i="10"/>
  <c r="D85" i="10"/>
  <c r="C85" i="10"/>
  <c r="B85" i="10"/>
  <c r="E80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7" i="10"/>
  <c r="D4" i="10"/>
  <c r="C80" i="10"/>
  <c r="B80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1" i="10"/>
  <c r="E82" i="10"/>
  <c r="E87" i="10"/>
  <c r="E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1" i="10"/>
  <c r="C82" i="10"/>
  <c r="C87" i="10"/>
  <c r="C4" i="10"/>
  <c r="B81" i="10"/>
  <c r="B82" i="10"/>
  <c r="B123" i="1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7" i="10"/>
  <c r="B4" i="10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4" i="9"/>
  <c r="B80" i="2"/>
  <c r="B99" i="10" l="1"/>
  <c r="F3" i="10"/>
  <c r="G3" i="10"/>
  <c r="H3" i="10"/>
  <c r="G3" i="9"/>
  <c r="B81" i="9"/>
  <c r="F3" i="9"/>
  <c r="H3" i="9"/>
</calcChain>
</file>

<file path=xl/sharedStrings.xml><?xml version="1.0" encoding="utf-8"?>
<sst xmlns="http://schemas.openxmlformats.org/spreadsheetml/2006/main" count="387" uniqueCount="133">
  <si>
    <t>Nom de cours</t>
  </si>
  <si>
    <t>Comptez les valeurs uniques de Utilisateur (nom complet)</t>
  </si>
  <si>
    <t>Pourcentage de Pas commencé</t>
  </si>
  <si>
    <t>Pourcentage de En cours</t>
  </si>
  <si>
    <t>Pourcentage de Terminé</t>
  </si>
  <si>
    <t>Abschreibungen verwalten</t>
  </si>
  <si>
    <t>Abschreibungs- und Gutschriftenmanagement</t>
  </si>
  <si>
    <t>Accident, LAA, recours</t>
  </si>
  <si>
    <t xml:space="preserve">Alternativmodelle </t>
  </si>
  <si>
    <t xml:space="preserve">Ambulante Leistungen (Zähler und behandlungen) </t>
  </si>
  <si>
    <t>Anfrage Medizinischer Bericht für eine Behandlung "Spitalaufenthalt Stationär"</t>
  </si>
  <si>
    <t>Antragsmanagement</t>
  </si>
  <si>
    <t>Arbeitsanweisungen - Allgemeines</t>
  </si>
  <si>
    <t>Arbeitsanweisungen - Anwendung</t>
  </si>
  <si>
    <t>Arbeitsanweisungen - Verwaltung</t>
  </si>
  <si>
    <t>Archivage de documents</t>
  </si>
  <si>
    <t>Archivieren von Dokumenten</t>
  </si>
  <si>
    <t>Assurance invalidité</t>
  </si>
  <si>
    <t>Austausch DA-64a</t>
  </si>
  <si>
    <t>Capitaux décès et invalidité</t>
  </si>
  <si>
    <t>Comptabilité bouclement</t>
  </si>
  <si>
    <t>Connaître les principales fonctionnalités dans Syrius</t>
  </si>
  <si>
    <t>Connaître les principales fonctionnalités dans Syrius ITALIEN</t>
  </si>
  <si>
    <t>Consignes de travail - Généralités</t>
  </si>
  <si>
    <t>Consignes de travail - Gestion</t>
  </si>
  <si>
    <t>Consignes de travail - Utilisation</t>
  </si>
  <si>
    <t>Consulter les partenaires de distribution</t>
  </si>
  <si>
    <t>Contact Management dans BSI</t>
  </si>
  <si>
    <t>Contact Management dans BSI ITALIEN</t>
  </si>
  <si>
    <t>Contrôle spéciaux managers</t>
  </si>
  <si>
    <t>Demande de rapport médical pour un traitement "Hospitalisation stationnaire"</t>
  </si>
  <si>
    <t>Die Finanzgrundlagen in Syrius</t>
  </si>
  <si>
    <t>Die Wichtigsten Funktionen in Syrius</t>
  </si>
  <si>
    <t>DRG-Rechnung mit auffälligem MCD</t>
  </si>
  <si>
    <t>Echanges ED64A</t>
  </si>
  <si>
    <t>Einführung in die OP - Teil 1</t>
  </si>
  <si>
    <t>Einführung in die OP - Teil 2</t>
  </si>
  <si>
    <t>Einfuhrung in Syrius für C&amp;M</t>
  </si>
  <si>
    <t>EMS / SAD</t>
  </si>
  <si>
    <t xml:space="preserve">EMS und SAD </t>
  </si>
  <si>
    <t>Facture DRG avec un MCD suspect</t>
  </si>
  <si>
    <t>Factures</t>
  </si>
  <si>
    <t>Gérer des offres</t>
  </si>
  <si>
    <t>Gérer des offres ITALIEN</t>
  </si>
  <si>
    <t>Gérer des propositions</t>
  </si>
  <si>
    <t xml:space="preserve">Gérer des rappels/sommations cas spéciaux anciens requérant d'asile </t>
  </si>
  <si>
    <t>Gérer des rappels/sommations pour les fournisseurs/prestataires de soins</t>
  </si>
  <si>
    <t>Gérer des traitements OAMal pour la cellule 71</t>
  </si>
  <si>
    <t xml:space="preserve">Gérer l'analyse du risque </t>
  </si>
  <si>
    <t>Gérer la mise à perte</t>
  </si>
  <si>
    <t>Gérer les arrangements de paiements échelonnés</t>
  </si>
  <si>
    <t>Gérer les avances de commissions</t>
  </si>
  <si>
    <t>Gérer les blocages de payeurs</t>
  </si>
  <si>
    <t>Gérer les collectives/conventions administratives</t>
  </si>
  <si>
    <t>Gérer les contrats dans Syrius</t>
  </si>
  <si>
    <t>Gérer les démissions et annulations de contrat</t>
  </si>
  <si>
    <t>Gérer les encaissements</t>
  </si>
  <si>
    <t>Gérer les paiements</t>
  </si>
  <si>
    <t>Gérer les partenaires dans Syrius</t>
  </si>
  <si>
    <t>Gérer les partenaires de distribution</t>
  </si>
  <si>
    <t xml:space="preserve">Gérer les réclamations dans Syrius </t>
  </si>
  <si>
    <t>Gérer les subsides</t>
  </si>
  <si>
    <t>Gérer les suspensions de primes LAMal</t>
  </si>
  <si>
    <t>Gérer les suspensions ou libérations de primes</t>
  </si>
  <si>
    <t>Gérer une prime collective</t>
  </si>
  <si>
    <t>Gestion des PoCo - Partie 1</t>
  </si>
  <si>
    <t>Gestion des PoCo - Partie 2</t>
  </si>
  <si>
    <t xml:space="preserve">Gestion des signatures  </t>
  </si>
  <si>
    <t>Gestion des tâches</t>
  </si>
  <si>
    <t>Gestion des traitements OAMal Art.71</t>
  </si>
  <si>
    <t>Gestion mises à pertes et profit</t>
  </si>
  <si>
    <t>Indemnités journalières</t>
  </si>
  <si>
    <t>Introduction à Syrius pour Client &amp; Marché - Les partenaires</t>
  </si>
  <si>
    <t>Introduction aux POCO - Partie 1</t>
  </si>
  <si>
    <t>Introduction aux POCO - Partie 2</t>
  </si>
  <si>
    <t xml:space="preserve">Invalidenversicherung </t>
  </si>
  <si>
    <t>Kollektivversischerung oder Administrativvertrag</t>
  </si>
  <si>
    <t>Kontaktmanagement</t>
  </si>
  <si>
    <t>Kundigung ung Annullation von Vertragen</t>
  </si>
  <si>
    <t>KVG-Prämiensistierungen verwalten</t>
  </si>
  <si>
    <t>Leistungen - Allgemeines in Syrius</t>
  </si>
  <si>
    <t>Les bases de finance dans Syrius</t>
  </si>
  <si>
    <t>Mahnungsmanagement Spezialfälle (Swiss Risk &amp; Care)</t>
  </si>
  <si>
    <t>Mahnwesen Leistungserbringer</t>
  </si>
  <si>
    <t>Maternité et stérilité</t>
  </si>
  <si>
    <t xml:space="preserve">Meine ersten Schritte bei BSI </t>
  </si>
  <si>
    <t>Modèles Alternatifs</t>
  </si>
  <si>
    <t>Mutterschaft und Sterilität</t>
  </si>
  <si>
    <t>Offertenmanagement</t>
  </si>
  <si>
    <t xml:space="preserve">OP Management - Teil 1 </t>
  </si>
  <si>
    <t>OP Management - Teil 2</t>
  </si>
  <si>
    <t>Partnerverwaltung in Syrius</t>
  </si>
  <si>
    <t>Pramienverbilligungen verwalten</t>
  </si>
  <si>
    <t>Premiers pas dans BSI</t>
  </si>
  <si>
    <t>Premiers pas dans BSI_ITALIEN</t>
  </si>
  <si>
    <t>Prestations - Généralités dans Syrius</t>
  </si>
  <si>
    <t>Produits LCA</t>
  </si>
  <si>
    <t>Ratenvereinbarungsmanagement</t>
  </si>
  <si>
    <t>Rechnungen</t>
  </si>
  <si>
    <t>Reklamationsmanagement in Syrius</t>
  </si>
  <si>
    <t>Remboursements, paiements et suspensions</t>
  </si>
  <si>
    <t>Risikoanalyse</t>
  </si>
  <si>
    <t>Rückzahlung, Zahlung und Sistierung</t>
  </si>
  <si>
    <t>SecMed</t>
  </si>
  <si>
    <t xml:space="preserve">SecMed Archivierung </t>
  </si>
  <si>
    <t>Sistierungen und pramienbefreiungen</t>
  </si>
  <si>
    <t>Smartfix - Les fondamentaux</t>
  </si>
  <si>
    <t>Smartfix_Grundlagen</t>
  </si>
  <si>
    <t>Spezielle Kontrollen Manager</t>
  </si>
  <si>
    <t>Stationär und Rehabilitation</t>
  </si>
  <si>
    <t>Stationnaire et réadaptation</t>
  </si>
  <si>
    <t>Taggelder</t>
  </si>
  <si>
    <t xml:space="preserve">Todesfall- und Invaliditätskapital </t>
  </si>
  <si>
    <t>Traiter un cas ambulatoire</t>
  </si>
  <si>
    <t>Unfall, UVG und Regress</t>
  </si>
  <si>
    <t xml:space="preserve">Vertragsmanagement in Syrius </t>
  </si>
  <si>
    <t>Vertriebspartner konsultieren</t>
  </si>
  <si>
    <t>Vertriebspartner verwalten</t>
  </si>
  <si>
    <t>Verwalten der Aufgaben</t>
  </si>
  <si>
    <t>Verwalten von KVV 71 Behandlungen</t>
  </si>
  <si>
    <t>Verwalten von KVV-Behandlungen für die Zelle 71</t>
  </si>
  <si>
    <t xml:space="preserve">Verwaltung der Unterschriften </t>
  </si>
  <si>
    <t>VVG Produkte</t>
  </si>
  <si>
    <t>Zahlersperren verwalten</t>
  </si>
  <si>
    <t>Total</t>
  </si>
  <si>
    <t>Die wichtigsten Funktionen in Syrius</t>
  </si>
  <si>
    <t>OP-Management - Teil 2</t>
  </si>
  <si>
    <t>Titres modules</t>
  </si>
  <si>
    <t>Utilisateurs</t>
  </si>
  <si>
    <t>A faire</t>
  </si>
  <si>
    <t>Fait</t>
  </si>
  <si>
    <t>En cours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</si>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</sst>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3" fillId="0" borderId="0" xfId="0" applyNumberFormat="1" applyFont="1"/>
    <xf numFmtId="10" fontId="0" fillId="2" borderId="1" xfId="1" applyNumberFormat="1" applyFont="1" applyFill="1" applyBorder="1"/>
    <xf numFmtId="0" fontId="0" fillId="2" borderId="1" xfId="0" applyFill="1" applyBorder="1"/>
    <xf numFmtId="0" fontId="1" fillId="0" borderId="1" xfId="0" applyFont="1" applyBorder="1"/>
    <xf numFmtId="0" fontId="0" fillId="0" borderId="1" xfId="0" applyBorder="1"/>
    <xf numFmtId="49" fontId="4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2" fillId="0" borderId="1" xfId="0" applyNumberFormat="1" applyFont="1" applyBorder="1"/>
    <xf numFmtId="49" fontId="4" fillId="0" borderId="2" xfId="0" applyNumberFormat="1" applyFont="1" applyFill="1" applyBorder="1"/>
    <xf numFmtId="0" fontId="1" fillId="2" borderId="2" xfId="0" applyFont="1" applyFill="1" applyBorder="1"/>
    <xf numFmtId="10" fontId="6" fillId="0" borderId="1" xfId="0" applyNumberFormat="1" applyFont="1" applyBorder="1"/>
    <xf numFmtId="10" fontId="7" fillId="0" borderId="1" xfId="0" applyNumberFormat="1" applyFont="1" applyBorder="1"/>
    <xf numFmtId="10" fontId="8" fillId="0" borderId="1" xfId="0" applyNumberFormat="1" applyFont="1" applyBorder="1"/>
    <xf numFmtId="0" fontId="9" fillId="0" borderId="0" xfId="0" applyFont="1"/>
    <xf numFmtId="10" fontId="9" fillId="0" borderId="0" xfId="0" applyNumberFormat="1" applyFont="1"/>
    <xf numFmtId="10" fontId="2" fillId="0" borderId="0" xfId="0" applyNumberFormat="1" applyFont="1"/>
    <xf numFmtId="49" fontId="2" fillId="0" borderId="1" xfId="0" applyNumberFormat="1" applyFont="1" applyFill="1" applyBorder="1"/>
  </cellXfs>
  <cellStyles count="2">
    <cellStyle name="Normal" xfId="0" builtinId="0"/>
    <cellStyle name="Pourcentage" xfId="1" builtinId="5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Etat</a:t>
            </a:r>
            <a:r>
              <a:rPr lang="fr-CH" baseline="0"/>
              <a:t> d'avancement DPT- FINANCE</a:t>
            </a:r>
            <a:endParaRPr lang="fr-CH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B7-4C88-BC24-59C1BC2FD6B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B7-4C88-BC24-59C1BC2FD6B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B7-4C88-BC24-59C1BC2FD6B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'FIN-DonneesFinales'!$F$2:$H$2</c:f>
              <c:strCache>
                <c:ptCount val="3"/>
                <c:pt idx="0">
                  <c:v>Fait</c:v>
                </c:pt>
                <c:pt idx="1">
                  <c:v>En cours</c:v>
                </c:pt>
                <c:pt idx="2">
                  <c:v>A faire</c:v>
                </c:pt>
              </c:strCache>
            </c:strRef>
          </c:cat>
          <c:val>
            <c:numRef>
              <c:f>'FIN-DonneesFinales'!$F$3:$H$3</c:f>
              <c:numCache>
                <c:formatCode>0.00%</c:formatCode>
                <c:ptCount val="3"/>
                <c:pt idx="0">
                  <c:v>0.10608433734939761</c:v>
                </c:pt>
                <c:pt idx="1">
                  <c:v>6.807228915662651E-3</c:v>
                </c:pt>
                <c:pt idx="2">
                  <c:v>0.88709638554216852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FB7-4C88-BC24-59C1BC2FD6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Etat</a:t>
            </a:r>
            <a:r>
              <a:rPr lang="fr-CH" baseline="0"/>
              <a:t> d'avancement DPT- PRESTATIONS</a:t>
            </a:r>
            <a:endParaRPr lang="fr-CH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CCA-41D7-ACEA-6C35DE8CE01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CCA-41D7-ACEA-6C35DE8CE01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CCA-41D7-ACEA-6C35DE8CE01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'PRE-DonneesFinales'!$F$2:$H$2</c:f>
              <c:strCache>
                <c:ptCount val="3"/>
                <c:pt idx="0">
                  <c:v>Fait</c:v>
                </c:pt>
                <c:pt idx="1">
                  <c:v>En cours</c:v>
                </c:pt>
                <c:pt idx="2">
                  <c:v>A faire</c:v>
                </c:pt>
              </c:strCache>
            </c:strRef>
          </c:cat>
          <c:val>
            <c:numRef>
              <c:f>'PRE-DonneesFinales'!$F$3:$H$3</c:f>
              <c:numCache>
                <c:formatCode>0.00%</c:formatCode>
                <c:ptCount val="3"/>
                <c:pt idx="0">
                  <c:v>0.13440789473684209</c:v>
                </c:pt>
                <c:pt idx="1">
                  <c:v>4.1526315789473689E-2</c:v>
                </c:pt>
                <c:pt idx="2">
                  <c:v>0.82407894736842113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DE-4C8B-B7CC-2538C77B5D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183460</xdr:colOff>
      <xdr:row>4</xdr:row>
      <xdr:rowOff>1451</xdr:rowOff>
    </xdr:from>
    <xdr:to>
      <xdr:col>8</xdr:col>
      <xdr:colOff>538369</xdr:colOff>
      <xdr:row>14</xdr:row>
      <xdr:rowOff>157371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1AC3236-2B39-4FCD-9019-985CEF1F29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183460</xdr:colOff>
      <xdr:row>4</xdr:row>
      <xdr:rowOff>1451</xdr:rowOff>
    </xdr:from>
    <xdr:to>
      <xdr:col>8</xdr:col>
      <xdr:colOff>538369</xdr:colOff>
      <xdr:row>14</xdr:row>
      <xdr:rowOff>157371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7E13B9-8A21-4D44-A8F1-A0CEAB815E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ppuis/Downloads/Test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"/>
      <sheetName val="PRE"/>
      <sheetName val="DonneesFinales"/>
      <sheetName val="TEST"/>
      <sheetName val="TCD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CB1C568-783D-48E6-8795-78104CA3312F}" name="TableFIN" displayName="TableFIN" ref="A1:E120" totalsRowShown="0" headerRowDxfId="0" dataDxfId="1">
  <autoFilter ref="A1:E120" xr:uid="{F222BA5A-666A-442D-AB8D-82E61CE14F75}"/>
  <tableColumns count="5">
    <tableColumn id="1" xr3:uid="{600929EA-87E6-45BA-816A-A58CFCCAB419}" name="Nom de cours" dataDxfId="6"/>
    <tableColumn id="2" xr3:uid="{464053BE-25B4-46FC-B298-B6C117076EC9}" name="Comptez les valeurs uniques de Utilisateur (nom complet)" dataDxfId="5"/>
    <tableColumn id="3" xr3:uid="{8D7B620A-32D8-48E2-95AF-49F13AC46CF7}" name="Pourcentage de Pas commencé" dataDxfId="4"/>
    <tableColumn id="4" xr3:uid="{6A79018C-898A-457F-BEFC-C7D91B5DC490}" name="Pourcentage de En cours" dataDxfId="3"/>
    <tableColumn id="5" xr3:uid="{17E88381-A202-4471-A605-E1EFF6663CD9}" name="Pourcentage de Terminé" dataDxfId="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8B87E5-569C-49E5-BD7B-56BF69501650}" name="TablePRE" displayName="TablePRE" ref="A1:E77" totalsRowShown="0" headerRowDxfId="13" dataDxfId="12">
  <autoFilter ref="A1:E77" xr:uid="{6B00B910-FF79-42F5-B0C6-01646B488EC2}"/>
  <tableColumns count="5">
    <tableColumn id="1" xr3:uid="{C65F53BF-F312-4B3A-818E-8A2BD2821F5D}" name="Nom de cours" dataDxfId="11"/>
    <tableColumn id="2" xr3:uid="{54D3062F-2965-4FA6-81DE-38A6B05408E1}" name="Comptez les valeurs uniques de Utilisateur (nom complet)" dataDxfId="10"/>
    <tableColumn id="3" xr3:uid="{EBFFFEE5-F429-48D7-862A-047704D8BF4C}" name="Pourcentage de Pas commencé" dataDxfId="9"/>
    <tableColumn id="4" xr3:uid="{F025E094-B2AE-423F-A6F1-30D3E6787AA4}" name="Pourcentage de En cours" dataDxfId="8"/>
    <tableColumn id="5" xr3:uid="{48264D78-05EA-433C-9E4A-E6A23A5AAC35}" name="Pourcentage de Terminé" dataDxfId="7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E1A4C-8533-4EE3-93D7-F118BF814451}">
  <dimension ref="A1:E123"/>
  <sheetViews>
    <sheetView workbookViewId="0">
      <selection activeCell="C4" sqref="C4"/>
    </sheetView>
  </sheetViews>
  <sheetFormatPr baseColWidth="10" defaultRowHeight="15" x14ac:dyDescent="0.25"/>
  <cols>
    <col min="1" max="1" width="66.7109375" bestFit="1" customWidth="1"/>
    <col min="2" max="2" width="50.7109375" customWidth="1"/>
    <col min="3" max="3" width="29.7109375" customWidth="1"/>
    <col min="4" max="4" width="24.140625" customWidth="1"/>
    <col min="5" max="5" width="23.285156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2" t="s">
        <v>5</v>
      </c>
      <c r="B2" s="1">
        <v>10</v>
      </c>
      <c r="C2" s="18">
        <v>1</v>
      </c>
      <c r="D2" s="18">
        <v>0</v>
      </c>
      <c r="E2" s="18">
        <v>0</v>
      </c>
    </row>
    <row r="3" spans="1:5" x14ac:dyDescent="0.25">
      <c r="A3" s="2" t="s">
        <v>6</v>
      </c>
      <c r="B3" s="1">
        <v>1</v>
      </c>
      <c r="C3" s="18">
        <v>1</v>
      </c>
      <c r="D3" s="18">
        <v>0</v>
      </c>
      <c r="E3" s="18">
        <v>0</v>
      </c>
    </row>
    <row r="4" spans="1:5" x14ac:dyDescent="0.25">
      <c r="A4" s="2" t="s">
        <v>7</v>
      </c>
      <c r="B4" s="1">
        <v>1</v>
      </c>
      <c r="C4" s="18">
        <v>1</v>
      </c>
      <c r="D4" s="18">
        <v>0</v>
      </c>
      <c r="E4" s="18">
        <v>0</v>
      </c>
    </row>
    <row r="5" spans="1:5" x14ac:dyDescent="0.25">
      <c r="A5" s="2" t="s">
        <v>8</v>
      </c>
      <c r="B5" s="1">
        <v>1</v>
      </c>
      <c r="C5" s="18">
        <v>1</v>
      </c>
      <c r="D5" s="18">
        <v>0</v>
      </c>
      <c r="E5" s="18">
        <v>0</v>
      </c>
    </row>
    <row r="6" spans="1:5" x14ac:dyDescent="0.25">
      <c r="A6" s="2" t="s">
        <v>9</v>
      </c>
      <c r="B6" s="1">
        <v>1</v>
      </c>
      <c r="C6" s="18">
        <v>1</v>
      </c>
      <c r="D6" s="18">
        <v>0</v>
      </c>
      <c r="E6" s="18">
        <v>0</v>
      </c>
    </row>
    <row r="7" spans="1:5" x14ac:dyDescent="0.25">
      <c r="A7" s="2" t="s">
        <v>10</v>
      </c>
      <c r="B7" s="1">
        <v>1</v>
      </c>
      <c r="C7" s="18">
        <v>1</v>
      </c>
      <c r="D7" s="18">
        <v>0</v>
      </c>
      <c r="E7" s="18">
        <v>0</v>
      </c>
    </row>
    <row r="8" spans="1:5" x14ac:dyDescent="0.25">
      <c r="A8" s="2" t="s">
        <v>11</v>
      </c>
      <c r="B8" s="1">
        <v>1</v>
      </c>
      <c r="C8" s="18">
        <v>1</v>
      </c>
      <c r="D8" s="18">
        <v>0</v>
      </c>
      <c r="E8" s="18">
        <v>0</v>
      </c>
    </row>
    <row r="9" spans="1:5" x14ac:dyDescent="0.25">
      <c r="A9" s="2" t="s">
        <v>12</v>
      </c>
      <c r="B9" s="1">
        <v>1</v>
      </c>
      <c r="C9" s="18">
        <v>1</v>
      </c>
      <c r="D9" s="18">
        <v>0</v>
      </c>
      <c r="E9" s="18">
        <v>0</v>
      </c>
    </row>
    <row r="10" spans="1:5" x14ac:dyDescent="0.25">
      <c r="A10" s="2" t="s">
        <v>13</v>
      </c>
      <c r="B10" s="1">
        <v>1</v>
      </c>
      <c r="C10" s="18">
        <v>1</v>
      </c>
      <c r="D10" s="18">
        <v>0</v>
      </c>
      <c r="E10" s="18">
        <v>0</v>
      </c>
    </row>
    <row r="11" spans="1:5" x14ac:dyDescent="0.25">
      <c r="A11" s="2" t="s">
        <v>14</v>
      </c>
      <c r="B11" s="1">
        <v>1</v>
      </c>
      <c r="C11" s="18">
        <v>1</v>
      </c>
      <c r="D11" s="18">
        <v>0</v>
      </c>
      <c r="E11" s="18">
        <v>0</v>
      </c>
    </row>
    <row r="12" spans="1:5" x14ac:dyDescent="0.25">
      <c r="A12" s="2" t="s">
        <v>15</v>
      </c>
      <c r="B12" s="1">
        <v>54</v>
      </c>
      <c r="C12" s="18">
        <v>0.59299999999999997</v>
      </c>
      <c r="D12" s="18">
        <v>7.3999999999999996E-2</v>
      </c>
      <c r="E12" s="18">
        <v>0.33300000000000002</v>
      </c>
    </row>
    <row r="13" spans="1:5" x14ac:dyDescent="0.25">
      <c r="A13" s="2" t="s">
        <v>16</v>
      </c>
      <c r="B13" s="1">
        <v>10</v>
      </c>
      <c r="C13" s="18">
        <v>0.6</v>
      </c>
      <c r="D13" s="18">
        <v>0</v>
      </c>
      <c r="E13" s="18">
        <v>0.4</v>
      </c>
    </row>
    <row r="14" spans="1:5" x14ac:dyDescent="0.25">
      <c r="A14" s="2" t="s">
        <v>17</v>
      </c>
      <c r="B14" s="1">
        <v>1</v>
      </c>
      <c r="C14" s="18">
        <v>1</v>
      </c>
      <c r="D14" s="18">
        <v>0</v>
      </c>
      <c r="E14" s="18">
        <v>0</v>
      </c>
    </row>
    <row r="15" spans="1:5" x14ac:dyDescent="0.25">
      <c r="A15" s="2" t="s">
        <v>18</v>
      </c>
      <c r="B15" s="1">
        <v>10</v>
      </c>
      <c r="C15" s="18">
        <v>1</v>
      </c>
      <c r="D15" s="18">
        <v>0</v>
      </c>
      <c r="E15" s="18">
        <v>0</v>
      </c>
    </row>
    <row r="16" spans="1:5" x14ac:dyDescent="0.25">
      <c r="A16" s="2" t="s">
        <v>19</v>
      </c>
      <c r="B16" s="1">
        <v>1</v>
      </c>
      <c r="C16" s="18">
        <v>1</v>
      </c>
      <c r="D16" s="18">
        <v>0</v>
      </c>
      <c r="E16" s="18">
        <v>0</v>
      </c>
    </row>
    <row r="17" spans="1:5" x14ac:dyDescent="0.25">
      <c r="A17" s="2" t="s">
        <v>20</v>
      </c>
      <c r="B17" s="1">
        <v>15</v>
      </c>
      <c r="C17" s="18">
        <v>0.93300000000000005</v>
      </c>
      <c r="D17" s="18">
        <v>6.7000000000000004E-2</v>
      </c>
      <c r="E17" s="18">
        <v>0</v>
      </c>
    </row>
    <row r="18" spans="1:5" x14ac:dyDescent="0.25">
      <c r="A18" s="2" t="s">
        <v>21</v>
      </c>
      <c r="B18" s="1">
        <v>71</v>
      </c>
      <c r="C18" s="18">
        <v>0.50700000000000001</v>
      </c>
      <c r="D18" s="18">
        <v>4.2000000000000003E-2</v>
      </c>
      <c r="E18" s="18">
        <v>0.45100000000000001</v>
      </c>
    </row>
    <row r="19" spans="1:5" x14ac:dyDescent="0.25">
      <c r="A19" s="2" t="s">
        <v>22</v>
      </c>
      <c r="B19" s="1">
        <v>1</v>
      </c>
      <c r="C19" s="18">
        <v>1</v>
      </c>
      <c r="D19" s="18">
        <v>0</v>
      </c>
      <c r="E19" s="18">
        <v>0</v>
      </c>
    </row>
    <row r="20" spans="1:5" x14ac:dyDescent="0.25">
      <c r="A20" s="2" t="s">
        <v>23</v>
      </c>
      <c r="B20" s="1">
        <v>1</v>
      </c>
      <c r="C20" s="18">
        <v>1</v>
      </c>
      <c r="D20" s="18">
        <v>0</v>
      </c>
      <c r="E20" s="18">
        <v>0</v>
      </c>
    </row>
    <row r="21" spans="1:5" x14ac:dyDescent="0.25">
      <c r="A21" s="2" t="s">
        <v>24</v>
      </c>
      <c r="B21" s="1">
        <v>1</v>
      </c>
      <c r="C21" s="18">
        <v>1</v>
      </c>
      <c r="D21" s="18">
        <v>0</v>
      </c>
      <c r="E21" s="18">
        <v>0</v>
      </c>
    </row>
    <row r="22" spans="1:5" x14ac:dyDescent="0.25">
      <c r="A22" s="2" t="s">
        <v>25</v>
      </c>
      <c r="B22" s="1">
        <v>1</v>
      </c>
      <c r="C22" s="18">
        <v>1</v>
      </c>
      <c r="D22" s="18">
        <v>0</v>
      </c>
      <c r="E22" s="18">
        <v>0</v>
      </c>
    </row>
    <row r="23" spans="1:5" x14ac:dyDescent="0.25">
      <c r="A23" s="2" t="s">
        <v>26</v>
      </c>
      <c r="B23" s="1">
        <v>1</v>
      </c>
      <c r="C23" s="18">
        <v>1</v>
      </c>
      <c r="D23" s="18">
        <v>0</v>
      </c>
      <c r="E23" s="18">
        <v>0</v>
      </c>
    </row>
    <row r="24" spans="1:5" x14ac:dyDescent="0.25">
      <c r="A24" s="2" t="s">
        <v>27</v>
      </c>
      <c r="B24" s="1">
        <v>36</v>
      </c>
      <c r="C24" s="18">
        <v>0.55600000000000005</v>
      </c>
      <c r="D24" s="18">
        <v>0</v>
      </c>
      <c r="E24" s="18">
        <v>0.44400000000000001</v>
      </c>
    </row>
    <row r="25" spans="1:5" x14ac:dyDescent="0.25">
      <c r="A25" s="2" t="s">
        <v>28</v>
      </c>
      <c r="B25" s="1">
        <v>1</v>
      </c>
      <c r="C25" s="18">
        <v>1</v>
      </c>
      <c r="D25" s="18">
        <v>0</v>
      </c>
      <c r="E25" s="18">
        <v>0</v>
      </c>
    </row>
    <row r="26" spans="1:5" x14ac:dyDescent="0.25">
      <c r="A26" s="2" t="s">
        <v>29</v>
      </c>
      <c r="B26" s="1">
        <v>1</v>
      </c>
      <c r="C26" s="18">
        <v>1</v>
      </c>
      <c r="D26" s="18">
        <v>0</v>
      </c>
      <c r="E26" s="18">
        <v>0</v>
      </c>
    </row>
    <row r="27" spans="1:5" x14ac:dyDescent="0.25">
      <c r="A27" s="2" t="s">
        <v>30</v>
      </c>
      <c r="B27" s="1">
        <v>1</v>
      </c>
      <c r="C27" s="18">
        <v>1</v>
      </c>
      <c r="D27" s="18">
        <v>0</v>
      </c>
      <c r="E27" s="18">
        <v>0</v>
      </c>
    </row>
    <row r="28" spans="1:5" x14ac:dyDescent="0.25">
      <c r="A28" s="2" t="s">
        <v>31</v>
      </c>
      <c r="B28" s="1">
        <v>9</v>
      </c>
      <c r="C28" s="18">
        <v>0.55600000000000005</v>
      </c>
      <c r="D28" s="18">
        <v>0</v>
      </c>
      <c r="E28" s="18">
        <v>0.44400000000000001</v>
      </c>
    </row>
    <row r="29" spans="1:5" x14ac:dyDescent="0.25">
      <c r="A29" s="2" t="s">
        <v>32</v>
      </c>
      <c r="B29" s="1">
        <v>10</v>
      </c>
      <c r="C29" s="18">
        <v>0.3</v>
      </c>
      <c r="D29" s="18">
        <v>0</v>
      </c>
      <c r="E29" s="18">
        <v>0.7</v>
      </c>
    </row>
    <row r="30" spans="1:5" x14ac:dyDescent="0.25">
      <c r="A30" s="2" t="s">
        <v>33</v>
      </c>
      <c r="B30" s="1">
        <v>1</v>
      </c>
      <c r="C30" s="18">
        <v>1</v>
      </c>
      <c r="D30" s="18">
        <v>0</v>
      </c>
      <c r="E30" s="18">
        <v>0</v>
      </c>
    </row>
    <row r="31" spans="1:5" x14ac:dyDescent="0.25">
      <c r="A31" s="2" t="s">
        <v>34</v>
      </c>
      <c r="B31" s="1">
        <v>37</v>
      </c>
      <c r="C31" s="18">
        <v>0.89200000000000002</v>
      </c>
      <c r="D31" s="18">
        <v>0.108</v>
      </c>
      <c r="E31" s="18">
        <v>0</v>
      </c>
    </row>
    <row r="32" spans="1:5" x14ac:dyDescent="0.25">
      <c r="A32" s="2" t="s">
        <v>35</v>
      </c>
      <c r="B32" s="1">
        <v>9</v>
      </c>
      <c r="C32" s="18">
        <v>0.55600000000000005</v>
      </c>
      <c r="D32" s="18">
        <v>0</v>
      </c>
      <c r="E32" s="18">
        <v>0.44400000000000001</v>
      </c>
    </row>
    <row r="33" spans="1:5" x14ac:dyDescent="0.25">
      <c r="A33" s="2" t="s">
        <v>36</v>
      </c>
      <c r="B33" s="1">
        <v>9</v>
      </c>
      <c r="C33" s="18">
        <v>0.55600000000000005</v>
      </c>
      <c r="D33" s="18">
        <v>0</v>
      </c>
      <c r="E33" s="18">
        <v>0.44400000000000001</v>
      </c>
    </row>
    <row r="34" spans="1:5" x14ac:dyDescent="0.25">
      <c r="A34" s="2" t="s">
        <v>37</v>
      </c>
      <c r="B34" s="1">
        <v>1</v>
      </c>
      <c r="C34" s="18">
        <v>1</v>
      </c>
      <c r="D34" s="18">
        <v>0</v>
      </c>
      <c r="E34" s="18">
        <v>0</v>
      </c>
    </row>
    <row r="35" spans="1:5" x14ac:dyDescent="0.25">
      <c r="A35" s="2" t="s">
        <v>38</v>
      </c>
      <c r="B35" s="1">
        <v>1</v>
      </c>
      <c r="C35" s="18">
        <v>1</v>
      </c>
      <c r="D35" s="18">
        <v>0</v>
      </c>
      <c r="E35" s="18">
        <v>0</v>
      </c>
    </row>
    <row r="36" spans="1:5" x14ac:dyDescent="0.25">
      <c r="A36" s="2" t="s">
        <v>39</v>
      </c>
      <c r="B36" s="1">
        <v>1</v>
      </c>
      <c r="C36" s="18">
        <v>1</v>
      </c>
      <c r="D36" s="18">
        <v>0</v>
      </c>
      <c r="E36" s="18">
        <v>0</v>
      </c>
    </row>
    <row r="37" spans="1:5" x14ac:dyDescent="0.25">
      <c r="A37" s="2" t="s">
        <v>40</v>
      </c>
      <c r="B37" s="1">
        <v>1</v>
      </c>
      <c r="C37" s="18">
        <v>1</v>
      </c>
      <c r="D37" s="18">
        <v>0</v>
      </c>
      <c r="E37" s="18">
        <v>0</v>
      </c>
    </row>
    <row r="38" spans="1:5" x14ac:dyDescent="0.25">
      <c r="A38" s="2" t="s">
        <v>41</v>
      </c>
      <c r="B38" s="1">
        <v>1</v>
      </c>
      <c r="C38" s="18">
        <v>1</v>
      </c>
      <c r="D38" s="18">
        <v>0</v>
      </c>
      <c r="E38" s="18">
        <v>0</v>
      </c>
    </row>
    <row r="39" spans="1:5" x14ac:dyDescent="0.25">
      <c r="A39" s="2" t="s">
        <v>42</v>
      </c>
      <c r="B39" s="1">
        <v>1</v>
      </c>
      <c r="C39" s="18">
        <v>1</v>
      </c>
      <c r="D39" s="18">
        <v>0</v>
      </c>
      <c r="E39" s="18">
        <v>0</v>
      </c>
    </row>
    <row r="40" spans="1:5" x14ac:dyDescent="0.25">
      <c r="A40" s="2" t="s">
        <v>43</v>
      </c>
      <c r="B40" s="1">
        <v>1</v>
      </c>
      <c r="C40" s="18">
        <v>1</v>
      </c>
      <c r="D40" s="18">
        <v>0</v>
      </c>
      <c r="E40" s="18">
        <v>0</v>
      </c>
    </row>
    <row r="41" spans="1:5" x14ac:dyDescent="0.25">
      <c r="A41" s="2" t="s">
        <v>44</v>
      </c>
      <c r="B41" s="1">
        <v>1</v>
      </c>
      <c r="C41" s="18">
        <v>1</v>
      </c>
      <c r="D41" s="18">
        <v>0</v>
      </c>
      <c r="E41" s="18">
        <v>0</v>
      </c>
    </row>
    <row r="42" spans="1:5" x14ac:dyDescent="0.25">
      <c r="A42" s="2" t="s">
        <v>45</v>
      </c>
      <c r="B42" s="1">
        <v>37</v>
      </c>
      <c r="C42" s="18">
        <v>0.89200000000000002</v>
      </c>
      <c r="D42" s="18">
        <v>0</v>
      </c>
      <c r="E42" s="18">
        <v>0.108</v>
      </c>
    </row>
    <row r="43" spans="1:5" x14ac:dyDescent="0.25">
      <c r="A43" s="2" t="s">
        <v>46</v>
      </c>
      <c r="B43" s="1">
        <v>37</v>
      </c>
      <c r="C43" s="18">
        <v>0.73</v>
      </c>
      <c r="D43" s="18">
        <v>0</v>
      </c>
      <c r="E43" s="18">
        <v>0.27</v>
      </c>
    </row>
    <row r="44" spans="1:5" x14ac:dyDescent="0.25">
      <c r="A44" s="2" t="s">
        <v>47</v>
      </c>
      <c r="B44" s="1">
        <v>1</v>
      </c>
      <c r="C44" s="18">
        <v>1</v>
      </c>
      <c r="D44" s="18">
        <v>0</v>
      </c>
      <c r="E44" s="18">
        <v>0</v>
      </c>
    </row>
    <row r="45" spans="1:5" x14ac:dyDescent="0.25">
      <c r="A45" s="2" t="s">
        <v>48</v>
      </c>
      <c r="B45" s="1">
        <v>1</v>
      </c>
      <c r="C45" s="18">
        <v>1</v>
      </c>
      <c r="D45" s="18">
        <v>0</v>
      </c>
      <c r="E45" s="18">
        <v>0</v>
      </c>
    </row>
    <row r="46" spans="1:5" x14ac:dyDescent="0.25">
      <c r="A46" s="2" t="s">
        <v>49</v>
      </c>
      <c r="B46" s="1">
        <v>54</v>
      </c>
      <c r="C46" s="18">
        <v>0.88900000000000001</v>
      </c>
      <c r="D46" s="18">
        <v>0</v>
      </c>
      <c r="E46" s="18">
        <v>0.111</v>
      </c>
    </row>
    <row r="47" spans="1:5" x14ac:dyDescent="0.25">
      <c r="A47" s="2" t="s">
        <v>50</v>
      </c>
      <c r="B47" s="1">
        <v>37</v>
      </c>
      <c r="C47" s="18">
        <v>0.64900000000000002</v>
      </c>
      <c r="D47" s="18">
        <v>2.7E-2</v>
      </c>
      <c r="E47" s="18">
        <v>0.32400000000000001</v>
      </c>
    </row>
    <row r="48" spans="1:5" x14ac:dyDescent="0.25">
      <c r="A48" s="2" t="s">
        <v>51</v>
      </c>
      <c r="B48" s="1">
        <v>11</v>
      </c>
      <c r="C48" s="18">
        <v>1</v>
      </c>
      <c r="D48" s="18">
        <v>0</v>
      </c>
      <c r="E48" s="18">
        <v>0</v>
      </c>
    </row>
    <row r="49" spans="1:5" x14ac:dyDescent="0.25">
      <c r="A49" s="2" t="s">
        <v>52</v>
      </c>
      <c r="B49" s="1">
        <v>47</v>
      </c>
      <c r="C49" s="18">
        <v>0.80800000000000005</v>
      </c>
      <c r="D49" s="18">
        <v>0</v>
      </c>
      <c r="E49" s="18">
        <v>0.191</v>
      </c>
    </row>
    <row r="50" spans="1:5" x14ac:dyDescent="0.25">
      <c r="A50" s="2" t="s">
        <v>53</v>
      </c>
      <c r="B50" s="1">
        <v>1</v>
      </c>
      <c r="C50" s="18">
        <v>1</v>
      </c>
      <c r="D50" s="18">
        <v>0</v>
      </c>
      <c r="E50" s="18">
        <v>0</v>
      </c>
    </row>
    <row r="51" spans="1:5" x14ac:dyDescent="0.25">
      <c r="A51" s="2" t="s">
        <v>54</v>
      </c>
      <c r="B51" s="1">
        <v>1</v>
      </c>
      <c r="C51" s="18">
        <v>1</v>
      </c>
      <c r="D51" s="18">
        <v>0</v>
      </c>
      <c r="E51" s="18">
        <v>0</v>
      </c>
    </row>
    <row r="52" spans="1:5" x14ac:dyDescent="0.25">
      <c r="A52" s="2" t="s">
        <v>55</v>
      </c>
      <c r="B52" s="1">
        <v>1</v>
      </c>
      <c r="C52" s="18">
        <v>1</v>
      </c>
      <c r="D52" s="18">
        <v>0</v>
      </c>
      <c r="E52" s="18">
        <v>0</v>
      </c>
    </row>
    <row r="53" spans="1:5" x14ac:dyDescent="0.25">
      <c r="A53" s="2" t="s">
        <v>56</v>
      </c>
      <c r="B53" s="1">
        <v>11</v>
      </c>
      <c r="C53" s="18">
        <v>1</v>
      </c>
      <c r="D53" s="18">
        <v>0</v>
      </c>
      <c r="E53" s="18">
        <v>0</v>
      </c>
    </row>
    <row r="54" spans="1:5" x14ac:dyDescent="0.25">
      <c r="A54" s="2" t="s">
        <v>57</v>
      </c>
      <c r="B54" s="1">
        <v>11</v>
      </c>
      <c r="C54" s="18">
        <v>1</v>
      </c>
      <c r="D54" s="18">
        <v>0</v>
      </c>
      <c r="E54" s="18">
        <v>0</v>
      </c>
    </row>
    <row r="55" spans="1:5" x14ac:dyDescent="0.25">
      <c r="A55" s="2" t="s">
        <v>58</v>
      </c>
      <c r="B55" s="1">
        <v>1</v>
      </c>
      <c r="C55" s="18">
        <v>1</v>
      </c>
      <c r="D55" s="18">
        <v>0</v>
      </c>
      <c r="E55" s="18">
        <v>0</v>
      </c>
    </row>
    <row r="56" spans="1:5" x14ac:dyDescent="0.25">
      <c r="A56" s="2" t="s">
        <v>59</v>
      </c>
      <c r="B56" s="1">
        <v>1</v>
      </c>
      <c r="C56" s="18">
        <v>1</v>
      </c>
      <c r="D56" s="18">
        <v>0</v>
      </c>
      <c r="E56" s="18">
        <v>0</v>
      </c>
    </row>
    <row r="57" spans="1:5" x14ac:dyDescent="0.25">
      <c r="A57" s="2" t="s">
        <v>60</v>
      </c>
      <c r="B57" s="1">
        <v>1</v>
      </c>
      <c r="C57" s="18">
        <v>1</v>
      </c>
      <c r="D57" s="18">
        <v>0</v>
      </c>
      <c r="E57" s="18">
        <v>0</v>
      </c>
    </row>
    <row r="58" spans="1:5" x14ac:dyDescent="0.25">
      <c r="A58" s="2" t="s">
        <v>61</v>
      </c>
      <c r="B58" s="1">
        <v>1</v>
      </c>
      <c r="C58" s="18">
        <v>1</v>
      </c>
      <c r="D58" s="18">
        <v>0</v>
      </c>
      <c r="E58" s="18">
        <v>0</v>
      </c>
    </row>
    <row r="59" spans="1:5" x14ac:dyDescent="0.25">
      <c r="A59" s="2" t="s">
        <v>62</v>
      </c>
      <c r="B59" s="1">
        <v>1</v>
      </c>
      <c r="C59" s="18">
        <v>1</v>
      </c>
      <c r="D59" s="18">
        <v>0</v>
      </c>
      <c r="E59" s="18">
        <v>0</v>
      </c>
    </row>
    <row r="60" spans="1:5" x14ac:dyDescent="0.25">
      <c r="A60" s="2" t="s">
        <v>63</v>
      </c>
      <c r="B60" s="1">
        <v>1</v>
      </c>
      <c r="C60" s="18">
        <v>1</v>
      </c>
      <c r="D60" s="18">
        <v>0</v>
      </c>
      <c r="E60" s="18">
        <v>0</v>
      </c>
    </row>
    <row r="61" spans="1:5" x14ac:dyDescent="0.25">
      <c r="A61" s="2" t="s">
        <v>64</v>
      </c>
      <c r="B61" s="1">
        <v>1</v>
      </c>
      <c r="C61" s="18">
        <v>1</v>
      </c>
      <c r="D61" s="18">
        <v>0</v>
      </c>
      <c r="E61" s="18">
        <v>0</v>
      </c>
    </row>
    <row r="62" spans="1:5" x14ac:dyDescent="0.25">
      <c r="A62" s="2" t="s">
        <v>65</v>
      </c>
      <c r="B62" s="1">
        <v>54</v>
      </c>
      <c r="C62" s="18">
        <v>0.63</v>
      </c>
      <c r="D62" s="18">
        <v>3.6999999999999998E-2</v>
      </c>
      <c r="E62" s="18">
        <v>0.33300000000000002</v>
      </c>
    </row>
    <row r="63" spans="1:5" x14ac:dyDescent="0.25">
      <c r="A63" s="2" t="s">
        <v>66</v>
      </c>
      <c r="B63" s="1">
        <v>54</v>
      </c>
      <c r="C63" s="18">
        <v>0.68500000000000005</v>
      </c>
      <c r="D63" s="18">
        <v>5.6000000000000001E-2</v>
      </c>
      <c r="E63" s="18">
        <v>0.25900000000000001</v>
      </c>
    </row>
    <row r="64" spans="1:5" x14ac:dyDescent="0.25">
      <c r="A64" s="2" t="s">
        <v>67</v>
      </c>
      <c r="B64" s="1">
        <v>1</v>
      </c>
      <c r="C64" s="18">
        <v>1</v>
      </c>
      <c r="D64" s="18">
        <v>0</v>
      </c>
      <c r="E64" s="18">
        <v>0</v>
      </c>
    </row>
    <row r="65" spans="1:5" x14ac:dyDescent="0.25">
      <c r="A65" s="2" t="s">
        <v>68</v>
      </c>
      <c r="B65" s="1">
        <v>54</v>
      </c>
      <c r="C65" s="18">
        <v>0.40699999999999997</v>
      </c>
      <c r="D65" s="18">
        <v>7.3999999999999996E-2</v>
      </c>
      <c r="E65" s="18">
        <v>0.51900000000000002</v>
      </c>
    </row>
    <row r="66" spans="1:5" x14ac:dyDescent="0.25">
      <c r="A66" s="2" t="s">
        <v>69</v>
      </c>
      <c r="B66" s="1">
        <v>1</v>
      </c>
      <c r="C66" s="18">
        <v>1</v>
      </c>
      <c r="D66" s="18">
        <v>0</v>
      </c>
      <c r="E66" s="18">
        <v>0</v>
      </c>
    </row>
    <row r="67" spans="1:5" x14ac:dyDescent="0.25">
      <c r="A67" s="2" t="s">
        <v>70</v>
      </c>
      <c r="B67" s="1">
        <v>12</v>
      </c>
      <c r="C67" s="18">
        <v>0.91700000000000004</v>
      </c>
      <c r="D67" s="18">
        <v>0</v>
      </c>
      <c r="E67" s="18">
        <v>8.3000000000000004E-2</v>
      </c>
    </row>
    <row r="68" spans="1:5" x14ac:dyDescent="0.25">
      <c r="A68" s="2" t="s">
        <v>71</v>
      </c>
      <c r="B68" s="1">
        <v>1</v>
      </c>
      <c r="C68" s="18">
        <v>1</v>
      </c>
      <c r="D68" s="18">
        <v>0</v>
      </c>
      <c r="E68" s="18">
        <v>0</v>
      </c>
    </row>
    <row r="69" spans="1:5" x14ac:dyDescent="0.25">
      <c r="A69" s="2" t="s">
        <v>72</v>
      </c>
      <c r="B69" s="1">
        <v>1</v>
      </c>
      <c r="C69" s="18">
        <v>1</v>
      </c>
      <c r="D69" s="18">
        <v>0</v>
      </c>
      <c r="E69" s="18">
        <v>0</v>
      </c>
    </row>
    <row r="70" spans="1:5" x14ac:dyDescent="0.25">
      <c r="A70" s="2" t="s">
        <v>73</v>
      </c>
      <c r="B70" s="1">
        <v>60</v>
      </c>
      <c r="C70" s="18">
        <v>0.65</v>
      </c>
      <c r="D70" s="18">
        <v>0.05</v>
      </c>
      <c r="E70" s="18">
        <v>0.3</v>
      </c>
    </row>
    <row r="71" spans="1:5" x14ac:dyDescent="0.25">
      <c r="A71" s="2" t="s">
        <v>74</v>
      </c>
      <c r="B71" s="1">
        <v>60</v>
      </c>
      <c r="C71" s="18">
        <v>0.66700000000000004</v>
      </c>
      <c r="D71" s="18">
        <v>3.3000000000000002E-2</v>
      </c>
      <c r="E71" s="18">
        <v>0.3</v>
      </c>
    </row>
    <row r="72" spans="1:5" x14ac:dyDescent="0.25">
      <c r="A72" s="2" t="s">
        <v>75</v>
      </c>
      <c r="B72" s="1">
        <v>1</v>
      </c>
      <c r="C72" s="18">
        <v>1</v>
      </c>
      <c r="D72" s="18">
        <v>0</v>
      </c>
      <c r="E72" s="18">
        <v>0</v>
      </c>
    </row>
    <row r="73" spans="1:5" x14ac:dyDescent="0.25">
      <c r="A73" s="2" t="s">
        <v>76</v>
      </c>
      <c r="B73" s="1">
        <v>1</v>
      </c>
      <c r="C73" s="18">
        <v>1</v>
      </c>
      <c r="D73" s="18">
        <v>0</v>
      </c>
      <c r="E73" s="18">
        <v>0</v>
      </c>
    </row>
    <row r="74" spans="1:5" x14ac:dyDescent="0.25">
      <c r="A74" s="2" t="s">
        <v>77</v>
      </c>
      <c r="B74" s="1">
        <v>9</v>
      </c>
      <c r="C74" s="18">
        <v>0.55600000000000005</v>
      </c>
      <c r="D74" s="18">
        <v>0</v>
      </c>
      <c r="E74" s="18">
        <v>0.44400000000000001</v>
      </c>
    </row>
    <row r="75" spans="1:5" x14ac:dyDescent="0.25">
      <c r="A75" s="2" t="s">
        <v>78</v>
      </c>
      <c r="B75" s="1">
        <v>1</v>
      </c>
      <c r="C75" s="18">
        <v>1</v>
      </c>
      <c r="D75" s="18">
        <v>0</v>
      </c>
      <c r="E75" s="18">
        <v>0</v>
      </c>
    </row>
    <row r="76" spans="1:5" x14ac:dyDescent="0.25">
      <c r="A76" s="2" t="s">
        <v>79</v>
      </c>
      <c r="B76" s="1">
        <v>1</v>
      </c>
      <c r="C76" s="18">
        <v>1</v>
      </c>
      <c r="D76" s="18">
        <v>0</v>
      </c>
      <c r="E76" s="18">
        <v>0</v>
      </c>
    </row>
    <row r="77" spans="1:5" x14ac:dyDescent="0.25">
      <c r="A77" s="2" t="s">
        <v>80</v>
      </c>
      <c r="B77" s="1">
        <v>1</v>
      </c>
      <c r="C77" s="18">
        <v>1</v>
      </c>
      <c r="D77" s="18">
        <v>0</v>
      </c>
      <c r="E77" s="18">
        <v>0</v>
      </c>
    </row>
    <row r="78" spans="1:5" x14ac:dyDescent="0.25">
      <c r="A78" s="2" t="s">
        <v>81</v>
      </c>
      <c r="B78" s="1">
        <v>54</v>
      </c>
      <c r="C78" s="18">
        <v>0.61099999999999999</v>
      </c>
      <c r="D78" s="18">
        <v>3.6999999999999998E-2</v>
      </c>
      <c r="E78" s="18">
        <v>0.35199999999999998</v>
      </c>
    </row>
    <row r="79" spans="1:5" x14ac:dyDescent="0.25">
      <c r="A79" s="2" t="s">
        <v>82</v>
      </c>
      <c r="B79" s="1">
        <v>10</v>
      </c>
      <c r="C79" s="18">
        <v>1</v>
      </c>
      <c r="D79" s="18">
        <v>0</v>
      </c>
      <c r="E79" s="18">
        <v>0</v>
      </c>
    </row>
    <row r="80" spans="1:5" x14ac:dyDescent="0.25">
      <c r="A80" s="2" t="s">
        <v>83</v>
      </c>
      <c r="B80" s="1">
        <v>10</v>
      </c>
      <c r="C80" s="18">
        <v>1</v>
      </c>
      <c r="D80" s="18">
        <v>0</v>
      </c>
      <c r="E80" s="18">
        <v>0</v>
      </c>
    </row>
    <row r="81" spans="1:5" x14ac:dyDescent="0.25">
      <c r="A81" s="2" t="s">
        <v>84</v>
      </c>
      <c r="B81" s="1">
        <v>1</v>
      </c>
      <c r="C81" s="18">
        <v>1</v>
      </c>
      <c r="D81" s="18">
        <v>0</v>
      </c>
      <c r="E81" s="18">
        <v>0</v>
      </c>
    </row>
    <row r="82" spans="1:5" x14ac:dyDescent="0.25">
      <c r="A82" s="2" t="s">
        <v>85</v>
      </c>
      <c r="B82" s="1">
        <v>10</v>
      </c>
      <c r="C82" s="18">
        <v>0.4</v>
      </c>
      <c r="D82" s="18">
        <v>0</v>
      </c>
      <c r="E82" s="18">
        <v>0.6</v>
      </c>
    </row>
    <row r="83" spans="1:5" x14ac:dyDescent="0.25">
      <c r="A83" s="2" t="s">
        <v>86</v>
      </c>
      <c r="B83" s="1">
        <v>1</v>
      </c>
      <c r="C83" s="18">
        <v>1</v>
      </c>
      <c r="D83" s="18">
        <v>0</v>
      </c>
      <c r="E83" s="18">
        <v>0</v>
      </c>
    </row>
    <row r="84" spans="1:5" x14ac:dyDescent="0.25">
      <c r="A84" s="2" t="s">
        <v>87</v>
      </c>
      <c r="B84" s="1">
        <v>1</v>
      </c>
      <c r="C84" s="18">
        <v>1</v>
      </c>
      <c r="D84" s="18">
        <v>0</v>
      </c>
      <c r="E84" s="18">
        <v>0</v>
      </c>
    </row>
    <row r="85" spans="1:5" x14ac:dyDescent="0.25">
      <c r="A85" s="2" t="s">
        <v>88</v>
      </c>
      <c r="B85" s="1">
        <v>1</v>
      </c>
      <c r="C85" s="18">
        <v>1</v>
      </c>
      <c r="D85" s="18">
        <v>0</v>
      </c>
      <c r="E85" s="18">
        <v>0</v>
      </c>
    </row>
    <row r="86" spans="1:5" x14ac:dyDescent="0.25">
      <c r="A86" s="2" t="s">
        <v>89</v>
      </c>
      <c r="B86" s="1">
        <v>10</v>
      </c>
      <c r="C86" s="18">
        <v>0.7</v>
      </c>
      <c r="D86" s="18">
        <v>0</v>
      </c>
      <c r="E86" s="18">
        <v>0.3</v>
      </c>
    </row>
    <row r="87" spans="1:5" x14ac:dyDescent="0.25">
      <c r="A87" s="2" t="s">
        <v>90</v>
      </c>
      <c r="B87" s="1">
        <v>10</v>
      </c>
      <c r="C87" s="18">
        <v>0.8</v>
      </c>
      <c r="D87" s="18">
        <v>0</v>
      </c>
      <c r="E87" s="18">
        <v>0.2</v>
      </c>
    </row>
    <row r="88" spans="1:5" x14ac:dyDescent="0.25">
      <c r="A88" s="2" t="s">
        <v>91</v>
      </c>
      <c r="B88" s="1">
        <v>1</v>
      </c>
      <c r="C88" s="18">
        <v>1</v>
      </c>
      <c r="D88" s="18">
        <v>0</v>
      </c>
      <c r="E88" s="18">
        <v>0</v>
      </c>
    </row>
    <row r="89" spans="1:5" x14ac:dyDescent="0.25">
      <c r="A89" s="2" t="s">
        <v>92</v>
      </c>
      <c r="B89" s="1">
        <v>1</v>
      </c>
      <c r="C89" s="18">
        <v>1</v>
      </c>
      <c r="D89" s="18">
        <v>0</v>
      </c>
      <c r="E89" s="18">
        <v>0</v>
      </c>
    </row>
    <row r="90" spans="1:5" x14ac:dyDescent="0.25">
      <c r="A90" s="2" t="s">
        <v>93</v>
      </c>
      <c r="B90" s="1">
        <v>37</v>
      </c>
      <c r="C90" s="18">
        <v>0.27</v>
      </c>
      <c r="D90" s="18">
        <v>2.7E-2</v>
      </c>
      <c r="E90" s="18">
        <v>0.70299999999999996</v>
      </c>
    </row>
    <row r="91" spans="1:5" x14ac:dyDescent="0.25">
      <c r="A91" s="2" t="s">
        <v>94</v>
      </c>
      <c r="B91" s="1">
        <v>1</v>
      </c>
      <c r="C91" s="18">
        <v>1</v>
      </c>
      <c r="D91" s="18">
        <v>0</v>
      </c>
      <c r="E91" s="18">
        <v>0</v>
      </c>
    </row>
    <row r="92" spans="1:5" x14ac:dyDescent="0.25">
      <c r="A92" s="2" t="s">
        <v>95</v>
      </c>
      <c r="B92" s="1">
        <v>1</v>
      </c>
      <c r="C92" s="18">
        <v>1</v>
      </c>
      <c r="D92" s="18">
        <v>0</v>
      </c>
      <c r="E92" s="18">
        <v>0</v>
      </c>
    </row>
    <row r="93" spans="1:5" x14ac:dyDescent="0.25">
      <c r="A93" s="2" t="s">
        <v>96</v>
      </c>
      <c r="B93" s="1">
        <v>1</v>
      </c>
      <c r="C93" s="18">
        <v>1</v>
      </c>
      <c r="D93" s="18">
        <v>0</v>
      </c>
      <c r="E93" s="18">
        <v>0</v>
      </c>
    </row>
    <row r="94" spans="1:5" x14ac:dyDescent="0.25">
      <c r="A94" s="2" t="s">
        <v>97</v>
      </c>
      <c r="B94" s="1">
        <v>10</v>
      </c>
      <c r="C94" s="18">
        <v>0.9</v>
      </c>
      <c r="D94" s="18">
        <v>0.1</v>
      </c>
      <c r="E94" s="18">
        <v>0</v>
      </c>
    </row>
    <row r="95" spans="1:5" x14ac:dyDescent="0.25">
      <c r="A95" s="2" t="s">
        <v>98</v>
      </c>
      <c r="B95" s="1">
        <v>1</v>
      </c>
      <c r="C95" s="18">
        <v>1</v>
      </c>
      <c r="D95" s="18">
        <v>0</v>
      </c>
      <c r="E95" s="18">
        <v>0</v>
      </c>
    </row>
    <row r="96" spans="1:5" x14ac:dyDescent="0.25">
      <c r="A96" s="2" t="s">
        <v>99</v>
      </c>
      <c r="B96" s="1">
        <v>1</v>
      </c>
      <c r="C96" s="18">
        <v>1</v>
      </c>
      <c r="D96" s="18">
        <v>0</v>
      </c>
      <c r="E96" s="18">
        <v>0</v>
      </c>
    </row>
    <row r="97" spans="1:5" x14ac:dyDescent="0.25">
      <c r="A97" s="2" t="s">
        <v>100</v>
      </c>
      <c r="B97" s="1">
        <v>1</v>
      </c>
      <c r="C97" s="18">
        <v>1</v>
      </c>
      <c r="D97" s="18">
        <v>0</v>
      </c>
      <c r="E97" s="18">
        <v>0</v>
      </c>
    </row>
    <row r="98" spans="1:5" x14ac:dyDescent="0.25">
      <c r="A98" s="2" t="s">
        <v>101</v>
      </c>
      <c r="B98" s="1">
        <v>1</v>
      </c>
      <c r="C98" s="18">
        <v>1</v>
      </c>
      <c r="D98" s="18">
        <v>0</v>
      </c>
      <c r="E98" s="18">
        <v>0</v>
      </c>
    </row>
    <row r="99" spans="1:5" x14ac:dyDescent="0.25">
      <c r="A99" s="2" t="s">
        <v>102</v>
      </c>
      <c r="B99" s="1">
        <v>1</v>
      </c>
      <c r="C99" s="18">
        <v>1</v>
      </c>
      <c r="D99" s="18">
        <v>0</v>
      </c>
      <c r="E99" s="18">
        <v>0</v>
      </c>
    </row>
    <row r="100" spans="1:5" x14ac:dyDescent="0.25">
      <c r="A100" s="2" t="s">
        <v>103</v>
      </c>
      <c r="B100" s="1">
        <v>1</v>
      </c>
      <c r="C100" s="18">
        <v>1</v>
      </c>
      <c r="D100" s="18">
        <v>0</v>
      </c>
      <c r="E100" s="18">
        <v>0</v>
      </c>
    </row>
    <row r="101" spans="1:5" x14ac:dyDescent="0.25">
      <c r="A101" s="2" t="s">
        <v>104</v>
      </c>
      <c r="B101" s="1">
        <v>1</v>
      </c>
      <c r="C101" s="18">
        <v>1</v>
      </c>
      <c r="D101" s="18">
        <v>0</v>
      </c>
      <c r="E101" s="18">
        <v>0</v>
      </c>
    </row>
    <row r="102" spans="1:5" x14ac:dyDescent="0.25">
      <c r="A102" s="2" t="s">
        <v>105</v>
      </c>
      <c r="B102" s="1">
        <v>1</v>
      </c>
      <c r="C102" s="18">
        <v>1</v>
      </c>
      <c r="D102" s="18">
        <v>0</v>
      </c>
      <c r="E102" s="18">
        <v>0</v>
      </c>
    </row>
    <row r="103" spans="1:5" x14ac:dyDescent="0.25">
      <c r="A103" s="2" t="s">
        <v>106</v>
      </c>
      <c r="B103" s="1">
        <v>1</v>
      </c>
      <c r="C103" s="18">
        <v>1</v>
      </c>
      <c r="D103" s="18">
        <v>0</v>
      </c>
      <c r="E103" s="18">
        <v>0</v>
      </c>
    </row>
    <row r="104" spans="1:5" x14ac:dyDescent="0.25">
      <c r="A104" s="2" t="s">
        <v>107</v>
      </c>
      <c r="B104" s="1">
        <v>1</v>
      </c>
      <c r="C104" s="18">
        <v>1</v>
      </c>
      <c r="D104" s="18">
        <v>0</v>
      </c>
      <c r="E104" s="18">
        <v>0</v>
      </c>
    </row>
    <row r="105" spans="1:5" x14ac:dyDescent="0.25">
      <c r="A105" s="2" t="s">
        <v>108</v>
      </c>
      <c r="B105" s="1">
        <v>1</v>
      </c>
      <c r="C105" s="18">
        <v>1</v>
      </c>
      <c r="D105" s="18">
        <v>0</v>
      </c>
      <c r="E105" s="18">
        <v>0</v>
      </c>
    </row>
    <row r="106" spans="1:5" x14ac:dyDescent="0.25">
      <c r="A106" s="2" t="s">
        <v>109</v>
      </c>
      <c r="B106" s="1">
        <v>1</v>
      </c>
      <c r="C106" s="18">
        <v>1</v>
      </c>
      <c r="D106" s="18">
        <v>0</v>
      </c>
      <c r="E106" s="18">
        <v>0</v>
      </c>
    </row>
    <row r="107" spans="1:5" x14ac:dyDescent="0.25">
      <c r="A107" s="2" t="s">
        <v>110</v>
      </c>
      <c r="B107" s="1">
        <v>1</v>
      </c>
      <c r="C107" s="18">
        <v>1</v>
      </c>
      <c r="D107" s="18">
        <v>0</v>
      </c>
      <c r="E107" s="18">
        <v>0</v>
      </c>
    </row>
    <row r="108" spans="1:5" x14ac:dyDescent="0.25">
      <c r="A108" s="2" t="s">
        <v>111</v>
      </c>
      <c r="B108" s="1">
        <v>1</v>
      </c>
      <c r="C108" s="18">
        <v>1</v>
      </c>
      <c r="D108" s="18">
        <v>0</v>
      </c>
      <c r="E108" s="18">
        <v>0</v>
      </c>
    </row>
    <row r="109" spans="1:5" x14ac:dyDescent="0.25">
      <c r="A109" s="2" t="s">
        <v>112</v>
      </c>
      <c r="B109" s="1">
        <v>1</v>
      </c>
      <c r="C109" s="18">
        <v>1</v>
      </c>
      <c r="D109" s="18">
        <v>0</v>
      </c>
      <c r="E109" s="18">
        <v>0</v>
      </c>
    </row>
    <row r="110" spans="1:5" x14ac:dyDescent="0.25">
      <c r="A110" s="2" t="s">
        <v>113</v>
      </c>
      <c r="B110" s="1">
        <v>1</v>
      </c>
      <c r="C110" s="18">
        <v>1</v>
      </c>
      <c r="D110" s="18">
        <v>0</v>
      </c>
      <c r="E110" s="18">
        <v>0</v>
      </c>
    </row>
    <row r="111" spans="1:5" x14ac:dyDescent="0.25">
      <c r="A111" s="2" t="s">
        <v>114</v>
      </c>
      <c r="B111" s="1">
        <v>1</v>
      </c>
      <c r="C111" s="18">
        <v>1</v>
      </c>
      <c r="D111" s="18">
        <v>0</v>
      </c>
      <c r="E111" s="18">
        <v>0</v>
      </c>
    </row>
    <row r="112" spans="1:5" x14ac:dyDescent="0.25">
      <c r="A112" s="2" t="s">
        <v>115</v>
      </c>
      <c r="B112" s="1">
        <v>1</v>
      </c>
      <c r="C112" s="18">
        <v>1</v>
      </c>
      <c r="D112" s="18">
        <v>0</v>
      </c>
      <c r="E112" s="18">
        <v>0</v>
      </c>
    </row>
    <row r="113" spans="1:5" x14ac:dyDescent="0.25">
      <c r="A113" s="2" t="s">
        <v>116</v>
      </c>
      <c r="B113" s="1">
        <v>1</v>
      </c>
      <c r="C113" s="18">
        <v>1</v>
      </c>
      <c r="D113" s="18">
        <v>0</v>
      </c>
      <c r="E113" s="18">
        <v>0</v>
      </c>
    </row>
    <row r="114" spans="1:5" x14ac:dyDescent="0.25">
      <c r="A114" s="2" t="s">
        <v>117</v>
      </c>
      <c r="B114" s="1">
        <v>1</v>
      </c>
      <c r="C114" s="18">
        <v>1</v>
      </c>
      <c r="D114" s="18">
        <v>0</v>
      </c>
      <c r="E114" s="18">
        <v>0</v>
      </c>
    </row>
    <row r="115" spans="1:5" x14ac:dyDescent="0.25">
      <c r="A115" s="2" t="s">
        <v>118</v>
      </c>
      <c r="B115" s="1">
        <v>10</v>
      </c>
      <c r="C115" s="18">
        <v>0.5</v>
      </c>
      <c r="D115" s="18">
        <v>0</v>
      </c>
      <c r="E115" s="18">
        <v>0.5</v>
      </c>
    </row>
    <row r="116" spans="1:5" x14ac:dyDescent="0.25">
      <c r="A116" s="2" t="s">
        <v>119</v>
      </c>
      <c r="B116" s="1">
        <v>1</v>
      </c>
      <c r="C116" s="18">
        <v>1</v>
      </c>
      <c r="D116" s="18">
        <v>0</v>
      </c>
      <c r="E116" s="18">
        <v>0</v>
      </c>
    </row>
    <row r="117" spans="1:5" x14ac:dyDescent="0.25">
      <c r="A117" s="2" t="s">
        <v>120</v>
      </c>
      <c r="B117" s="1">
        <v>1</v>
      </c>
      <c r="C117" s="18">
        <v>1</v>
      </c>
      <c r="D117" s="18">
        <v>0</v>
      </c>
      <c r="E117" s="18">
        <v>0</v>
      </c>
    </row>
    <row r="118" spans="1:5" x14ac:dyDescent="0.25">
      <c r="A118" s="2" t="s">
        <v>121</v>
      </c>
      <c r="B118" s="1">
        <v>1</v>
      </c>
      <c r="C118" s="18">
        <v>1</v>
      </c>
      <c r="D118" s="18">
        <v>0</v>
      </c>
      <c r="E118" s="18">
        <v>0</v>
      </c>
    </row>
    <row r="119" spans="1:5" x14ac:dyDescent="0.25">
      <c r="A119" s="2" t="s">
        <v>122</v>
      </c>
      <c r="B119" s="1">
        <v>1</v>
      </c>
      <c r="C119" s="18">
        <v>1</v>
      </c>
      <c r="D119" s="18">
        <v>0</v>
      </c>
      <c r="E119" s="18">
        <v>0</v>
      </c>
    </row>
    <row r="120" spans="1:5" x14ac:dyDescent="0.25">
      <c r="A120" s="2" t="s">
        <v>123</v>
      </c>
      <c r="B120" s="1">
        <v>10</v>
      </c>
      <c r="C120" s="18">
        <v>1</v>
      </c>
      <c r="D120" s="18">
        <v>0</v>
      </c>
      <c r="E120" s="18">
        <v>0</v>
      </c>
    </row>
    <row r="123" spans="1:5" x14ac:dyDescent="0.25">
      <c r="A123" t="s">
        <v>124</v>
      </c>
      <c r="B123">
        <f>SUM(TableFIN[Comptez les valeurs uniques de Utilisateur (nom complet)])</f>
        <v>1081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A54A5-6B4F-4272-8118-D61DB5B5E7F3}">
  <dimension ref="A1:E80"/>
  <sheetViews>
    <sheetView topLeftCell="A40" workbookViewId="0">
      <selection activeCell="A73" sqref="A73"/>
    </sheetView>
  </sheetViews>
  <sheetFormatPr baseColWidth="10" defaultColWidth="9.140625" defaultRowHeight="15" x14ac:dyDescent="0.25"/>
  <cols>
    <col min="1" max="1" width="70.28515625" bestFit="1" customWidth="1"/>
    <col min="2" max="2" width="50.7109375" customWidth="1"/>
    <col min="3" max="3" width="29.7109375" customWidth="1"/>
    <col min="4" max="4" width="24.140625" customWidth="1"/>
    <col min="5" max="5" width="23.28515625" customWidth="1"/>
  </cols>
  <sheetData>
    <row r="1" spans="1: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3" t="s">
        <v>7</v>
      </c>
      <c r="B2" s="16">
        <v>124</v>
      </c>
      <c r="C2" s="17">
        <v>0.96799999999999997</v>
      </c>
      <c r="D2" s="17">
        <v>3.2000000000000001E-2</v>
      </c>
      <c r="E2" s="17">
        <v>0</v>
      </c>
    </row>
    <row r="3" spans="1:5" x14ac:dyDescent="0.25">
      <c r="A3" s="3" t="s">
        <v>8</v>
      </c>
      <c r="B3" s="16">
        <v>138</v>
      </c>
      <c r="C3" s="17">
        <v>0.79700000000000004</v>
      </c>
      <c r="D3" s="17">
        <v>0.123</v>
      </c>
      <c r="E3" s="17">
        <v>0.08</v>
      </c>
    </row>
    <row r="4" spans="1:5" x14ac:dyDescent="0.25">
      <c r="A4" s="3" t="s">
        <v>9</v>
      </c>
      <c r="B4" s="16">
        <v>174</v>
      </c>
      <c r="C4" s="17">
        <v>0.83299999999999996</v>
      </c>
      <c r="D4" s="17">
        <v>7.4999999999999997E-2</v>
      </c>
      <c r="E4" s="17">
        <v>9.1999999999999998E-2</v>
      </c>
    </row>
    <row r="5" spans="1:5" x14ac:dyDescent="0.25">
      <c r="A5" s="3" t="s">
        <v>10</v>
      </c>
      <c r="B5" s="16">
        <v>61</v>
      </c>
      <c r="C5" s="17">
        <v>0.82</v>
      </c>
      <c r="D5" s="17">
        <v>0</v>
      </c>
      <c r="E5" s="17">
        <v>0.18</v>
      </c>
    </row>
    <row r="6" spans="1:5" x14ac:dyDescent="0.25">
      <c r="A6" s="3" t="s">
        <v>12</v>
      </c>
      <c r="B6" s="16">
        <v>194</v>
      </c>
      <c r="C6" s="17">
        <v>0.40200000000000002</v>
      </c>
      <c r="D6" s="17">
        <v>5.1999999999999998E-2</v>
      </c>
      <c r="E6" s="17">
        <v>0.54600000000000004</v>
      </c>
    </row>
    <row r="7" spans="1:5" x14ac:dyDescent="0.25">
      <c r="A7" s="3" t="s">
        <v>13</v>
      </c>
      <c r="B7" s="16">
        <v>194</v>
      </c>
      <c r="C7" s="17">
        <v>0.505</v>
      </c>
      <c r="D7" s="17">
        <v>2.5999999999999999E-2</v>
      </c>
      <c r="E7" s="17">
        <v>0.46899999999999997</v>
      </c>
    </row>
    <row r="8" spans="1:5" x14ac:dyDescent="0.25">
      <c r="A8" s="3" t="s">
        <v>14</v>
      </c>
      <c r="B8" s="16">
        <v>194</v>
      </c>
      <c r="C8" s="17">
        <v>0.45900000000000002</v>
      </c>
      <c r="D8" s="17">
        <v>4.1000000000000002E-2</v>
      </c>
      <c r="E8" s="17">
        <v>0.5</v>
      </c>
    </row>
    <row r="9" spans="1:5" x14ac:dyDescent="0.25">
      <c r="A9" s="3" t="s">
        <v>15</v>
      </c>
      <c r="B9" s="16">
        <v>492</v>
      </c>
      <c r="C9" s="17">
        <v>0.71799999999999997</v>
      </c>
      <c r="D9" s="17">
        <v>0.01</v>
      </c>
      <c r="E9" s="17">
        <v>0.27200000000000002</v>
      </c>
    </row>
    <row r="10" spans="1:5" x14ac:dyDescent="0.25">
      <c r="A10" s="3" t="s">
        <v>16</v>
      </c>
      <c r="B10" s="16">
        <v>194</v>
      </c>
      <c r="C10" s="17">
        <v>0.38100000000000001</v>
      </c>
      <c r="D10" s="17">
        <v>2.5999999999999999E-2</v>
      </c>
      <c r="E10" s="17">
        <v>0.59299999999999997</v>
      </c>
    </row>
    <row r="11" spans="1:5" x14ac:dyDescent="0.25">
      <c r="A11" s="3" t="s">
        <v>17</v>
      </c>
      <c r="B11" s="16">
        <v>104</v>
      </c>
      <c r="C11" s="17">
        <v>0.95199999999999996</v>
      </c>
      <c r="D11" s="17">
        <v>4.8000000000000001E-2</v>
      </c>
      <c r="E11" s="17">
        <v>0</v>
      </c>
    </row>
    <row r="12" spans="1:5" x14ac:dyDescent="0.25">
      <c r="A12" s="3" t="s">
        <v>19</v>
      </c>
      <c r="B12" s="16">
        <v>64</v>
      </c>
      <c r="C12" s="17">
        <v>0.95299999999999996</v>
      </c>
      <c r="D12" s="17">
        <v>4.7E-2</v>
      </c>
      <c r="E12" s="17">
        <v>0</v>
      </c>
    </row>
    <row r="13" spans="1:5" x14ac:dyDescent="0.25">
      <c r="A13" s="3" t="s">
        <v>21</v>
      </c>
      <c r="B13" s="16">
        <v>492</v>
      </c>
      <c r="C13" s="17">
        <v>0.34399999999999997</v>
      </c>
      <c r="D13" s="17">
        <v>3.5000000000000003E-2</v>
      </c>
      <c r="E13" s="17">
        <v>0.622</v>
      </c>
    </row>
    <row r="14" spans="1:5" x14ac:dyDescent="0.25">
      <c r="A14" s="3" t="s">
        <v>23</v>
      </c>
      <c r="B14" s="16">
        <v>492</v>
      </c>
      <c r="C14" s="17">
        <v>0.79700000000000004</v>
      </c>
      <c r="D14" s="17">
        <v>1.4E-2</v>
      </c>
      <c r="E14" s="17">
        <v>0.189</v>
      </c>
    </row>
    <row r="15" spans="1:5" x14ac:dyDescent="0.25">
      <c r="A15" s="3" t="s">
        <v>24</v>
      </c>
      <c r="B15" s="16">
        <v>446</v>
      </c>
      <c r="C15" s="17">
        <v>0.80700000000000005</v>
      </c>
      <c r="D15" s="17">
        <v>7.0000000000000001E-3</v>
      </c>
      <c r="E15" s="17">
        <v>0.186</v>
      </c>
    </row>
    <row r="16" spans="1:5" x14ac:dyDescent="0.25">
      <c r="A16" s="3" t="s">
        <v>25</v>
      </c>
      <c r="B16" s="16">
        <v>446</v>
      </c>
      <c r="C16" s="17">
        <v>0.82299999999999995</v>
      </c>
      <c r="D16" s="17">
        <v>7.0000000000000001E-3</v>
      </c>
      <c r="E16" s="17">
        <v>0.17</v>
      </c>
    </row>
    <row r="17" spans="1:5" x14ac:dyDescent="0.25">
      <c r="A17" s="3" t="s">
        <v>27</v>
      </c>
      <c r="B17" s="16">
        <v>472</v>
      </c>
      <c r="C17" s="17">
        <v>0.81599999999999995</v>
      </c>
      <c r="D17" s="17">
        <v>4.2000000000000003E-2</v>
      </c>
      <c r="E17" s="17">
        <v>0.14199999999999999</v>
      </c>
    </row>
    <row r="18" spans="1:5" x14ac:dyDescent="0.25">
      <c r="A18" s="3" t="s">
        <v>29</v>
      </c>
      <c r="B18" s="16">
        <v>262</v>
      </c>
      <c r="C18" s="17">
        <v>0.95399999999999996</v>
      </c>
      <c r="D18" s="17">
        <v>0</v>
      </c>
      <c r="E18" s="17">
        <v>4.5999999999999999E-2</v>
      </c>
    </row>
    <row r="19" spans="1:5" x14ac:dyDescent="0.25">
      <c r="A19" s="3" t="s">
        <v>30</v>
      </c>
      <c r="B19" s="16">
        <v>84</v>
      </c>
      <c r="C19" s="17">
        <v>0.90500000000000003</v>
      </c>
      <c r="D19" s="17">
        <v>0</v>
      </c>
      <c r="E19" s="17">
        <v>9.5000000000000001E-2</v>
      </c>
    </row>
    <row r="20" spans="1:5" x14ac:dyDescent="0.25">
      <c r="A20" s="3" t="s">
        <v>31</v>
      </c>
      <c r="B20" s="16">
        <v>7</v>
      </c>
      <c r="C20" s="17">
        <v>0.71399999999999997</v>
      </c>
      <c r="D20" s="17">
        <v>0.28599999999999998</v>
      </c>
      <c r="E20" s="17">
        <v>0</v>
      </c>
    </row>
    <row r="21" spans="1:5" x14ac:dyDescent="0.25">
      <c r="A21" s="3" t="s">
        <v>32</v>
      </c>
      <c r="B21" s="16">
        <v>194</v>
      </c>
      <c r="C21" s="17">
        <v>0.24199999999999999</v>
      </c>
      <c r="D21" s="17">
        <v>7.1999999999999995E-2</v>
      </c>
      <c r="E21" s="17">
        <v>0.68600000000000005</v>
      </c>
    </row>
    <row r="22" spans="1:5" x14ac:dyDescent="0.25">
      <c r="A22" s="3" t="s">
        <v>33</v>
      </c>
      <c r="B22" s="16">
        <v>30</v>
      </c>
      <c r="C22" s="17">
        <v>0.7</v>
      </c>
      <c r="D22" s="17">
        <v>0</v>
      </c>
      <c r="E22" s="17">
        <v>0.3</v>
      </c>
    </row>
    <row r="23" spans="1:5" x14ac:dyDescent="0.25">
      <c r="A23" s="3" t="s">
        <v>35</v>
      </c>
      <c r="B23" s="16">
        <v>161</v>
      </c>
      <c r="C23" s="17">
        <v>0.73899999999999999</v>
      </c>
      <c r="D23" s="17">
        <v>9.2999999999999999E-2</v>
      </c>
      <c r="E23" s="17">
        <v>0.16800000000000001</v>
      </c>
    </row>
    <row r="24" spans="1:5" x14ac:dyDescent="0.25">
      <c r="A24" s="3" t="s">
        <v>38</v>
      </c>
      <c r="B24" s="16">
        <v>95</v>
      </c>
      <c r="C24" s="17">
        <v>0.93700000000000006</v>
      </c>
      <c r="D24" s="17">
        <v>3.2000000000000001E-2</v>
      </c>
      <c r="E24" s="17">
        <v>3.2000000000000001E-2</v>
      </c>
    </row>
    <row r="25" spans="1:5" x14ac:dyDescent="0.25">
      <c r="A25" s="3" t="s">
        <v>39</v>
      </c>
      <c r="B25" s="16">
        <v>45</v>
      </c>
      <c r="C25" s="17">
        <v>0.86699999999999999</v>
      </c>
      <c r="D25" s="17">
        <v>2.1999999999999999E-2</v>
      </c>
      <c r="E25" s="17">
        <v>0.111</v>
      </c>
    </row>
    <row r="26" spans="1:5" x14ac:dyDescent="0.25">
      <c r="A26" s="3" t="s">
        <v>40</v>
      </c>
      <c r="B26" s="16">
        <v>82</v>
      </c>
      <c r="C26" s="17">
        <v>0.89</v>
      </c>
      <c r="D26" s="17">
        <v>0</v>
      </c>
      <c r="E26" s="17">
        <v>0.11</v>
      </c>
    </row>
    <row r="27" spans="1:5" x14ac:dyDescent="0.25">
      <c r="A27" s="3" t="s">
        <v>41</v>
      </c>
      <c r="B27" s="16">
        <v>484</v>
      </c>
      <c r="C27" s="17">
        <v>0.94</v>
      </c>
      <c r="D27" s="17">
        <v>2.5000000000000001E-2</v>
      </c>
      <c r="E27" s="17">
        <v>3.5000000000000003E-2</v>
      </c>
    </row>
    <row r="28" spans="1:5" x14ac:dyDescent="0.25">
      <c r="A28" s="3" t="s">
        <v>46</v>
      </c>
      <c r="B28" s="16">
        <v>46</v>
      </c>
      <c r="C28" s="17">
        <v>0.95699999999999996</v>
      </c>
      <c r="D28" s="17">
        <v>4.2999999999999997E-2</v>
      </c>
      <c r="E28" s="17">
        <v>0</v>
      </c>
    </row>
    <row r="29" spans="1:5" x14ac:dyDescent="0.25">
      <c r="A29" s="3" t="s">
        <v>47</v>
      </c>
      <c r="B29" s="16">
        <v>253</v>
      </c>
      <c r="C29" s="17">
        <v>0.98799999999999999</v>
      </c>
      <c r="D29" s="17">
        <v>4.0000000000000001E-3</v>
      </c>
      <c r="E29" s="17">
        <v>8.0000000000000002E-3</v>
      </c>
    </row>
    <row r="30" spans="1:5" x14ac:dyDescent="0.25">
      <c r="A30" s="3" t="s">
        <v>48</v>
      </c>
      <c r="B30" s="16">
        <v>94</v>
      </c>
      <c r="C30" s="17">
        <v>0.95699999999999996</v>
      </c>
      <c r="D30" s="17">
        <v>1.0999999999999999E-2</v>
      </c>
      <c r="E30" s="17">
        <v>3.2000000000000001E-2</v>
      </c>
    </row>
    <row r="31" spans="1:5" x14ac:dyDescent="0.25">
      <c r="A31" s="3" t="s">
        <v>50</v>
      </c>
      <c r="B31" s="16">
        <v>35</v>
      </c>
      <c r="C31" s="17">
        <v>1</v>
      </c>
      <c r="D31" s="17">
        <v>0</v>
      </c>
      <c r="E31" s="17">
        <v>0</v>
      </c>
    </row>
    <row r="32" spans="1:5" x14ac:dyDescent="0.25">
      <c r="A32" s="3" t="s">
        <v>52</v>
      </c>
      <c r="B32" s="16">
        <v>3</v>
      </c>
      <c r="C32" s="17">
        <v>1</v>
      </c>
      <c r="D32" s="17">
        <v>0</v>
      </c>
      <c r="E32" s="17">
        <v>0</v>
      </c>
    </row>
    <row r="33" spans="1:5" x14ac:dyDescent="0.25">
      <c r="A33" s="3" t="s">
        <v>54</v>
      </c>
      <c r="B33" s="16">
        <v>4</v>
      </c>
      <c r="C33" s="17">
        <v>1</v>
      </c>
      <c r="D33" s="17">
        <v>0</v>
      </c>
      <c r="E33" s="17">
        <v>0</v>
      </c>
    </row>
    <row r="34" spans="1:5" x14ac:dyDescent="0.25">
      <c r="A34" s="3" t="s">
        <v>56</v>
      </c>
      <c r="B34" s="16">
        <v>10</v>
      </c>
      <c r="C34" s="17">
        <v>1</v>
      </c>
      <c r="D34" s="17">
        <v>0</v>
      </c>
      <c r="E34" s="17">
        <v>0</v>
      </c>
    </row>
    <row r="35" spans="1:5" x14ac:dyDescent="0.25">
      <c r="A35" s="3" t="s">
        <v>57</v>
      </c>
      <c r="B35" s="16">
        <v>10</v>
      </c>
      <c r="C35" s="17">
        <v>1</v>
      </c>
      <c r="D35" s="17">
        <v>0</v>
      </c>
      <c r="E35" s="17">
        <v>0</v>
      </c>
    </row>
    <row r="36" spans="1:5" x14ac:dyDescent="0.25">
      <c r="A36" s="3" t="s">
        <v>60</v>
      </c>
      <c r="B36" s="16">
        <v>492</v>
      </c>
      <c r="C36" s="17">
        <v>0.86799999999999999</v>
      </c>
      <c r="D36" s="17">
        <v>0.02</v>
      </c>
      <c r="E36" s="17">
        <v>0.112</v>
      </c>
    </row>
    <row r="37" spans="1:5" x14ac:dyDescent="0.25">
      <c r="A37" s="3" t="s">
        <v>65</v>
      </c>
      <c r="B37" s="16">
        <v>228</v>
      </c>
      <c r="C37" s="17">
        <v>0.97799999999999998</v>
      </c>
      <c r="D37" s="17">
        <v>1.2999999999999999E-2</v>
      </c>
      <c r="E37" s="17">
        <v>8.9999999999999993E-3</v>
      </c>
    </row>
    <row r="38" spans="1:5" x14ac:dyDescent="0.25">
      <c r="A38" s="3" t="s">
        <v>66</v>
      </c>
      <c r="B38" s="16">
        <v>19</v>
      </c>
      <c r="C38" s="17">
        <v>1</v>
      </c>
      <c r="D38" s="17">
        <v>0</v>
      </c>
      <c r="E38" s="17">
        <v>0</v>
      </c>
    </row>
    <row r="39" spans="1:5" x14ac:dyDescent="0.25">
      <c r="A39" s="3" t="s">
        <v>67</v>
      </c>
      <c r="B39" s="16">
        <v>406</v>
      </c>
      <c r="C39" s="17">
        <v>0.92600000000000005</v>
      </c>
      <c r="D39" s="17">
        <v>0</v>
      </c>
      <c r="E39" s="17">
        <v>7.3999999999999996E-2</v>
      </c>
    </row>
    <row r="40" spans="1:5" x14ac:dyDescent="0.25">
      <c r="A40" s="3" t="s">
        <v>68</v>
      </c>
      <c r="B40" s="16">
        <v>492</v>
      </c>
      <c r="C40" s="17">
        <v>0.45300000000000001</v>
      </c>
      <c r="D40" s="17">
        <v>0.03</v>
      </c>
      <c r="E40" s="17">
        <v>0.51600000000000001</v>
      </c>
    </row>
    <row r="41" spans="1:5" x14ac:dyDescent="0.25">
      <c r="A41" s="3" t="s">
        <v>69</v>
      </c>
      <c r="B41" s="16">
        <v>74</v>
      </c>
      <c r="C41" s="17">
        <v>0.97299999999999998</v>
      </c>
      <c r="D41" s="17">
        <v>2.7E-2</v>
      </c>
      <c r="E41" s="17">
        <v>0</v>
      </c>
    </row>
    <row r="42" spans="1:5" x14ac:dyDescent="0.25">
      <c r="A42" s="3" t="s">
        <v>70</v>
      </c>
      <c r="B42" s="16">
        <v>7</v>
      </c>
      <c r="C42" s="17">
        <v>1</v>
      </c>
      <c r="D42" s="17">
        <v>0</v>
      </c>
      <c r="E42" s="17">
        <v>0</v>
      </c>
    </row>
    <row r="43" spans="1:5" x14ac:dyDescent="0.25">
      <c r="A43" s="3" t="s">
        <v>71</v>
      </c>
      <c r="B43" s="16">
        <v>83</v>
      </c>
      <c r="C43" s="17">
        <v>0.96399999999999997</v>
      </c>
      <c r="D43" s="17">
        <v>3.5999999999999997E-2</v>
      </c>
      <c r="E43" s="17">
        <v>0</v>
      </c>
    </row>
    <row r="44" spans="1:5" x14ac:dyDescent="0.25">
      <c r="A44" s="3" t="s">
        <v>73</v>
      </c>
      <c r="B44" s="16">
        <v>389</v>
      </c>
      <c r="C44" s="17">
        <v>0.90800000000000003</v>
      </c>
      <c r="D44" s="17">
        <v>5.3999999999999999E-2</v>
      </c>
      <c r="E44" s="17">
        <v>3.9E-2</v>
      </c>
    </row>
    <row r="45" spans="1:5" x14ac:dyDescent="0.25">
      <c r="A45" s="3" t="s">
        <v>74</v>
      </c>
      <c r="B45" s="16">
        <v>2</v>
      </c>
      <c r="C45" s="17">
        <v>1</v>
      </c>
      <c r="D45" s="17">
        <v>0</v>
      </c>
      <c r="E45" s="17">
        <v>0</v>
      </c>
    </row>
    <row r="46" spans="1:5" x14ac:dyDescent="0.25">
      <c r="A46" s="3" t="s">
        <v>75</v>
      </c>
      <c r="B46" s="16">
        <v>29</v>
      </c>
      <c r="C46" s="17">
        <v>0.79300000000000004</v>
      </c>
      <c r="D46" s="17">
        <v>0.10299999999999999</v>
      </c>
      <c r="E46" s="17">
        <v>0.10299999999999999</v>
      </c>
    </row>
    <row r="47" spans="1:5" x14ac:dyDescent="0.25">
      <c r="A47" s="3" t="s">
        <v>77</v>
      </c>
      <c r="B47" s="16">
        <v>168</v>
      </c>
      <c r="C47" s="17">
        <v>0.70799999999999996</v>
      </c>
      <c r="D47" s="17">
        <v>7.6999999999999999E-2</v>
      </c>
      <c r="E47" s="17">
        <v>0.214</v>
      </c>
    </row>
    <row r="48" spans="1:5" x14ac:dyDescent="0.25">
      <c r="A48" s="3" t="s">
        <v>80</v>
      </c>
      <c r="B48" s="16">
        <v>189</v>
      </c>
      <c r="C48" s="17">
        <v>0.51900000000000002</v>
      </c>
      <c r="D48" s="17">
        <v>0.106</v>
      </c>
      <c r="E48" s="17">
        <v>0.376</v>
      </c>
    </row>
    <row r="49" spans="1:5" x14ac:dyDescent="0.25">
      <c r="A49" s="3" t="s">
        <v>81</v>
      </c>
      <c r="B49" s="16">
        <v>46</v>
      </c>
      <c r="C49" s="17">
        <v>0.97799999999999998</v>
      </c>
      <c r="D49" s="17">
        <v>2.1999999999999999E-2</v>
      </c>
      <c r="E49" s="17">
        <v>0</v>
      </c>
    </row>
    <row r="50" spans="1:5" x14ac:dyDescent="0.25">
      <c r="A50" s="3" t="s">
        <v>83</v>
      </c>
      <c r="B50" s="16">
        <v>14</v>
      </c>
      <c r="C50" s="17">
        <v>0.92900000000000005</v>
      </c>
      <c r="D50" s="17">
        <v>7.0999999999999994E-2</v>
      </c>
      <c r="E50" s="17">
        <v>0</v>
      </c>
    </row>
    <row r="51" spans="1:5" x14ac:dyDescent="0.25">
      <c r="A51" s="3" t="s">
        <v>84</v>
      </c>
      <c r="B51" s="16">
        <v>335</v>
      </c>
      <c r="C51" s="17">
        <v>0.97</v>
      </c>
      <c r="D51" s="17">
        <v>2.4E-2</v>
      </c>
      <c r="E51" s="17">
        <v>6.0000000000000001E-3</v>
      </c>
    </row>
    <row r="52" spans="1:5" x14ac:dyDescent="0.25">
      <c r="A52" s="3" t="s">
        <v>85</v>
      </c>
      <c r="B52" s="16">
        <v>194</v>
      </c>
      <c r="C52" s="17">
        <v>0.63900000000000001</v>
      </c>
      <c r="D52" s="17">
        <v>2.5999999999999999E-2</v>
      </c>
      <c r="E52" s="17">
        <v>0.33500000000000002</v>
      </c>
    </row>
    <row r="53" spans="1:5" x14ac:dyDescent="0.25">
      <c r="A53" s="3" t="s">
        <v>86</v>
      </c>
      <c r="B53" s="16">
        <v>395</v>
      </c>
      <c r="C53" s="17">
        <v>0.97</v>
      </c>
      <c r="D53" s="17">
        <v>1.4999999999999999E-2</v>
      </c>
      <c r="E53" s="17">
        <v>1.4999999999999999E-2</v>
      </c>
    </row>
    <row r="54" spans="1:5" x14ac:dyDescent="0.25">
      <c r="A54" s="3" t="s">
        <v>87</v>
      </c>
      <c r="B54" s="16">
        <v>160</v>
      </c>
      <c r="C54" s="17">
        <v>0.86899999999999999</v>
      </c>
      <c r="D54" s="17">
        <v>0.112</v>
      </c>
      <c r="E54" s="17">
        <v>1.9E-2</v>
      </c>
    </row>
    <row r="55" spans="1:5" x14ac:dyDescent="0.25">
      <c r="A55" s="3" t="s">
        <v>89</v>
      </c>
      <c r="B55" s="16">
        <v>48</v>
      </c>
      <c r="C55" s="17">
        <v>0.93799999999999994</v>
      </c>
      <c r="D55" s="17">
        <v>6.2E-2</v>
      </c>
      <c r="E55" s="17">
        <v>0</v>
      </c>
    </row>
    <row r="56" spans="1:5" x14ac:dyDescent="0.25">
      <c r="A56" s="2" t="s">
        <v>93</v>
      </c>
      <c r="B56" s="16">
        <v>444</v>
      </c>
      <c r="C56" s="17">
        <v>0.47299999999999998</v>
      </c>
      <c r="D56" s="17">
        <v>2.9000000000000001E-2</v>
      </c>
      <c r="E56" s="17">
        <v>0.498</v>
      </c>
    </row>
    <row r="57" spans="1:5" x14ac:dyDescent="0.25">
      <c r="A57" s="3" t="s">
        <v>95</v>
      </c>
      <c r="B57" s="16">
        <v>484</v>
      </c>
      <c r="C57" s="17">
        <v>0.89900000000000002</v>
      </c>
      <c r="D57" s="17">
        <v>2.9000000000000001E-2</v>
      </c>
      <c r="E57" s="17">
        <v>7.1999999999999995E-2</v>
      </c>
    </row>
    <row r="58" spans="1:5" x14ac:dyDescent="0.25">
      <c r="A58" s="3" t="s">
        <v>96</v>
      </c>
      <c r="B58" s="16">
        <v>383</v>
      </c>
      <c r="C58" s="17">
        <v>0.95599999999999996</v>
      </c>
      <c r="D58" s="17">
        <v>2.1000000000000001E-2</v>
      </c>
      <c r="E58" s="17">
        <v>2.4E-2</v>
      </c>
    </row>
    <row r="59" spans="1:5" x14ac:dyDescent="0.25">
      <c r="A59" s="3" t="s">
        <v>98</v>
      </c>
      <c r="B59" s="16">
        <v>189</v>
      </c>
      <c r="C59" s="17">
        <v>0.65600000000000003</v>
      </c>
      <c r="D59" s="17">
        <v>0.111</v>
      </c>
      <c r="E59" s="17">
        <v>0.23300000000000001</v>
      </c>
    </row>
    <row r="60" spans="1:5" x14ac:dyDescent="0.25">
      <c r="A60" s="3" t="s">
        <v>99</v>
      </c>
      <c r="B60" s="16">
        <v>194</v>
      </c>
      <c r="C60" s="17">
        <v>0.67500000000000004</v>
      </c>
      <c r="D60" s="17">
        <v>2.1000000000000001E-2</v>
      </c>
      <c r="E60" s="17">
        <v>0.30399999999999999</v>
      </c>
    </row>
    <row r="61" spans="1:5" x14ac:dyDescent="0.25">
      <c r="A61" s="3" t="s">
        <v>100</v>
      </c>
      <c r="B61" s="16">
        <v>463</v>
      </c>
      <c r="C61" s="17">
        <v>0.96799999999999997</v>
      </c>
      <c r="D61" s="17">
        <v>1.7000000000000001E-2</v>
      </c>
      <c r="E61" s="17">
        <v>1.4999999999999999E-2</v>
      </c>
    </row>
    <row r="62" spans="1:5" x14ac:dyDescent="0.25">
      <c r="A62" s="3" t="s">
        <v>101</v>
      </c>
      <c r="B62" s="16">
        <v>36</v>
      </c>
      <c r="C62" s="17">
        <v>0.86099999999999999</v>
      </c>
      <c r="D62" s="17">
        <v>0.13900000000000001</v>
      </c>
      <c r="E62" s="17">
        <v>0</v>
      </c>
    </row>
    <row r="63" spans="1:5" x14ac:dyDescent="0.25">
      <c r="A63" s="3" t="s">
        <v>102</v>
      </c>
      <c r="B63" s="16">
        <v>155</v>
      </c>
      <c r="C63" s="17">
        <v>0.877</v>
      </c>
      <c r="D63" s="17">
        <v>7.0999999999999994E-2</v>
      </c>
      <c r="E63" s="17">
        <v>5.1999999999999998E-2</v>
      </c>
    </row>
    <row r="64" spans="1:5" x14ac:dyDescent="0.25">
      <c r="A64" s="3" t="s">
        <v>103</v>
      </c>
      <c r="B64" s="16">
        <v>136</v>
      </c>
      <c r="C64" s="17">
        <v>0.95599999999999996</v>
      </c>
      <c r="D64" s="17">
        <v>4.3999999999999997E-2</v>
      </c>
      <c r="E64" s="17">
        <v>0</v>
      </c>
    </row>
    <row r="65" spans="1:5" x14ac:dyDescent="0.25">
      <c r="A65" s="3" t="s">
        <v>104</v>
      </c>
      <c r="B65" s="16">
        <v>80</v>
      </c>
      <c r="C65" s="17">
        <v>0.88800000000000001</v>
      </c>
      <c r="D65" s="17">
        <v>3.7999999999999999E-2</v>
      </c>
      <c r="E65" s="17">
        <v>7.4999999999999997E-2</v>
      </c>
    </row>
    <row r="66" spans="1:5" x14ac:dyDescent="0.25">
      <c r="A66" s="3" t="s">
        <v>108</v>
      </c>
      <c r="B66" s="16">
        <v>37</v>
      </c>
      <c r="C66" s="17">
        <v>0.86499999999999999</v>
      </c>
      <c r="D66" s="17">
        <v>0</v>
      </c>
      <c r="E66" s="17">
        <v>0.13500000000000001</v>
      </c>
    </row>
    <row r="67" spans="1:5" x14ac:dyDescent="0.25">
      <c r="A67" s="3" t="s">
        <v>109</v>
      </c>
      <c r="B67" s="16">
        <v>64</v>
      </c>
      <c r="C67" s="17">
        <v>0.875</v>
      </c>
      <c r="D67" s="17">
        <v>3.1E-2</v>
      </c>
      <c r="E67" s="17">
        <v>9.4E-2</v>
      </c>
    </row>
    <row r="68" spans="1:5" x14ac:dyDescent="0.25">
      <c r="A68" s="3" t="s">
        <v>110</v>
      </c>
      <c r="B68" s="16">
        <v>123</v>
      </c>
      <c r="C68" s="17">
        <v>0.95099999999999996</v>
      </c>
      <c r="D68" s="17">
        <v>2.4E-2</v>
      </c>
      <c r="E68" s="17">
        <v>2.4E-2</v>
      </c>
    </row>
    <row r="69" spans="1:5" x14ac:dyDescent="0.25">
      <c r="A69" s="3" t="s">
        <v>111</v>
      </c>
      <c r="B69" s="16">
        <v>19</v>
      </c>
      <c r="C69" s="17">
        <v>0.84199999999999997</v>
      </c>
      <c r="D69" s="17">
        <v>0.158</v>
      </c>
      <c r="E69" s="17">
        <v>0</v>
      </c>
    </row>
    <row r="70" spans="1:5" x14ac:dyDescent="0.25">
      <c r="A70" s="3" t="s">
        <v>112</v>
      </c>
      <c r="B70" s="16">
        <v>19</v>
      </c>
      <c r="C70" s="17">
        <v>0.84199999999999997</v>
      </c>
      <c r="D70" s="17">
        <v>0.158</v>
      </c>
      <c r="E70" s="17">
        <v>0</v>
      </c>
    </row>
    <row r="71" spans="1:5" x14ac:dyDescent="0.25">
      <c r="A71" s="3" t="s">
        <v>113</v>
      </c>
      <c r="B71" s="16">
        <v>364</v>
      </c>
      <c r="C71" s="17">
        <v>0.98299999999999998</v>
      </c>
      <c r="D71" s="17">
        <v>1.0999999999999999E-2</v>
      </c>
      <c r="E71" s="17">
        <v>6.0000000000000001E-3</v>
      </c>
    </row>
    <row r="72" spans="1:5" x14ac:dyDescent="0.25">
      <c r="A72" s="3" t="s">
        <v>114</v>
      </c>
      <c r="B72" s="16">
        <v>43</v>
      </c>
      <c r="C72" s="17">
        <v>0.79100000000000004</v>
      </c>
      <c r="D72" s="17">
        <v>0.11600000000000001</v>
      </c>
      <c r="E72" s="17">
        <v>9.2999999999999999E-2</v>
      </c>
    </row>
    <row r="73" spans="1:5" x14ac:dyDescent="0.25">
      <c r="A73" s="3" t="s">
        <v>118</v>
      </c>
      <c r="B73" s="16">
        <v>194</v>
      </c>
      <c r="C73" s="17">
        <v>0.46899999999999997</v>
      </c>
      <c r="D73" s="17">
        <v>8.2000000000000003E-2</v>
      </c>
      <c r="E73" s="17">
        <v>0.44900000000000001</v>
      </c>
    </row>
    <row r="74" spans="1:5" x14ac:dyDescent="0.25">
      <c r="A74" s="3" t="s">
        <v>119</v>
      </c>
      <c r="B74" s="16">
        <v>34</v>
      </c>
      <c r="C74" s="17">
        <v>0.91200000000000003</v>
      </c>
      <c r="D74" s="17">
        <v>0</v>
      </c>
      <c r="E74" s="17">
        <v>8.7999999999999995E-2</v>
      </c>
    </row>
    <row r="75" spans="1:5" x14ac:dyDescent="0.25">
      <c r="A75" s="3" t="s">
        <v>120</v>
      </c>
      <c r="B75" s="16">
        <v>43</v>
      </c>
      <c r="C75" s="17">
        <v>0.90700000000000003</v>
      </c>
      <c r="D75" s="17">
        <v>2.3E-2</v>
      </c>
      <c r="E75" s="17">
        <v>7.0000000000000007E-2</v>
      </c>
    </row>
    <row r="76" spans="1:5" x14ac:dyDescent="0.25">
      <c r="A76" s="3" t="s">
        <v>121</v>
      </c>
      <c r="B76" s="16">
        <v>164</v>
      </c>
      <c r="C76" s="17">
        <v>0.56100000000000005</v>
      </c>
      <c r="D76" s="17">
        <v>0</v>
      </c>
      <c r="E76" s="17">
        <v>0.439</v>
      </c>
    </row>
    <row r="77" spans="1:5" x14ac:dyDescent="0.25">
      <c r="A77" s="3" t="s">
        <v>122</v>
      </c>
      <c r="B77" s="16">
        <v>144</v>
      </c>
      <c r="C77" s="17">
        <v>0.875</v>
      </c>
      <c r="D77" s="17">
        <v>6.2E-2</v>
      </c>
      <c r="E77" s="17">
        <v>6.2E-2</v>
      </c>
    </row>
    <row r="80" spans="1:5" x14ac:dyDescent="0.25">
      <c r="B80">
        <f>SUM(B2:B77)</f>
        <v>13762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1F315-2812-4C22-8D4C-786D72E43D20}">
  <dimension ref="A2:I99"/>
  <sheetViews>
    <sheetView zoomScale="115" zoomScaleNormal="115" workbookViewId="0">
      <selection activeCell="F3" sqref="F3:H3"/>
    </sheetView>
  </sheetViews>
  <sheetFormatPr baseColWidth="10" defaultRowHeight="15" x14ac:dyDescent="0.25"/>
  <cols>
    <col min="1" max="1" width="66.7109375" bestFit="1" customWidth="1"/>
    <col min="3" max="3" width="30.28515625" bestFit="1" customWidth="1"/>
    <col min="4" max="4" width="24" bestFit="1" customWidth="1"/>
    <col min="5" max="5" width="23.85546875" bestFit="1" customWidth="1"/>
  </cols>
  <sheetData>
    <row r="2" spans="1:9" x14ac:dyDescent="0.25">
      <c r="A2" s="6" t="s">
        <v>127</v>
      </c>
      <c r="B2" s="6" t="s">
        <v>128</v>
      </c>
      <c r="C2" s="8" t="s">
        <v>2</v>
      </c>
      <c r="D2" s="8" t="s">
        <v>3</v>
      </c>
      <c r="E2" s="8" t="s">
        <v>4</v>
      </c>
      <c r="F2" s="8" t="s">
        <v>130</v>
      </c>
      <c r="G2" s="8" t="s">
        <v>131</v>
      </c>
      <c r="H2" s="8" t="s">
        <v>129</v>
      </c>
      <c r="I2" s="8" t="s">
        <v>132</v>
      </c>
    </row>
    <row r="3" spans="1:9" x14ac:dyDescent="0.25">
      <c r="A3" s="6"/>
      <c r="B3" s="7"/>
      <c r="C3" s="8"/>
      <c r="D3" s="8"/>
      <c r="E3" s="8"/>
      <c r="F3" s="13">
        <f>AVERAGE(E4:E87)</f>
        <v>0.10608433734939761</v>
      </c>
      <c r="G3" s="14">
        <f>AVERAGE(D4:D87)</f>
        <v>6.807228915662651E-3</v>
      </c>
      <c r="H3" s="15">
        <f>AVERAGE(C4:C87)</f>
        <v>0.88709638554216852</v>
      </c>
      <c r="I3" s="8"/>
    </row>
    <row r="4" spans="1:9" x14ac:dyDescent="0.25">
      <c r="A4" s="7" t="s">
        <v>21</v>
      </c>
      <c r="B4" s="5">
        <f>IFERROR(INDEX(TableFIN[Comptez les valeurs uniques de Utilisateur (nom complet)],MATCH($A4,TableFIN[Nom de cours],0)),"")</f>
        <v>71</v>
      </c>
      <c r="C4" s="4">
        <f>IFERROR(INDEX(TableFIN[Pourcentage de Pas commencé],MATCH($A4,[1]!TableFin[Nom de cours],0)),"")</f>
        <v>0.50700000000000001</v>
      </c>
      <c r="D4" s="4">
        <f>IFERROR(INDEX(TableFIN[Pourcentage de En cours],MATCH($A4,TableFIN[Nom de cours],0)),"")</f>
        <v>4.2000000000000003E-2</v>
      </c>
      <c r="E4" s="4">
        <f>IFERROR(INDEX(TableFIN[Pourcentage de Terminé],MATCH($A4,TableFIN[Nom de cours],0)),"")</f>
        <v>0.45100000000000001</v>
      </c>
      <c r="F4" s="7"/>
      <c r="G4" s="7"/>
      <c r="H4" s="7"/>
      <c r="I4" s="7"/>
    </row>
    <row r="5" spans="1:9" x14ac:dyDescent="0.25">
      <c r="A5" s="7" t="s">
        <v>125</v>
      </c>
      <c r="B5" s="5">
        <f>IFERROR(INDEX(TableFIN[Comptez les valeurs uniques de Utilisateur (nom complet)],MATCH($A5,TableFIN[Nom de cours],0)),"")</f>
        <v>10</v>
      </c>
      <c r="C5" s="4">
        <f>IFERROR(INDEX(TableFIN[Pourcentage de Pas commencé],MATCH($A5,[1]!TableFin[Nom de cours],0)),"")</f>
        <v>0.3</v>
      </c>
      <c r="D5" s="4">
        <f>IFERROR(INDEX(TableFIN[Pourcentage de En cours],MATCH($A5,TableFIN[Nom de cours],0)),"")</f>
        <v>0</v>
      </c>
      <c r="E5" s="4">
        <f>IFERROR(INDEX(TableFIN[Pourcentage de Terminé],MATCH($A5,TableFIN[Nom de cours],0)),"")</f>
        <v>0.7</v>
      </c>
      <c r="F5" s="7"/>
      <c r="G5" s="7"/>
      <c r="H5" s="7"/>
      <c r="I5" s="7"/>
    </row>
    <row r="6" spans="1:9" x14ac:dyDescent="0.25">
      <c r="A6" s="7" t="s">
        <v>93</v>
      </c>
      <c r="B6" s="5">
        <f>IFERROR(INDEX(TableFIN[Comptez les valeurs uniques de Utilisateur (nom complet)],MATCH($A6,TableFIN[Nom de cours],0)),"")</f>
        <v>37</v>
      </c>
      <c r="C6" s="4">
        <f>IFERROR(INDEX(TableFIN[Pourcentage de Pas commencé],MATCH($A6,[1]!TableFin[Nom de cours],0)),"")</f>
        <v>0.27</v>
      </c>
      <c r="D6" s="4">
        <f>IFERROR(INDEX(TableFIN[Pourcentage de En cours],MATCH($A6,TableFIN[Nom de cours],0)),"")</f>
        <v>2.7E-2</v>
      </c>
      <c r="E6" s="4">
        <f>IFERROR(INDEX(TableFIN[Pourcentage de Terminé],MATCH($A6,TableFIN[Nom de cours],0)),"")</f>
        <v>0.70299999999999996</v>
      </c>
      <c r="F6" s="7"/>
      <c r="G6" s="7"/>
      <c r="H6" s="7"/>
      <c r="I6" s="7"/>
    </row>
    <row r="7" spans="1:9" x14ac:dyDescent="0.25">
      <c r="A7" s="7" t="s">
        <v>85</v>
      </c>
      <c r="B7" s="5">
        <f>IFERROR(INDEX(TableFIN[Comptez les valeurs uniques de Utilisateur (nom complet)],MATCH($A7,TableFIN[Nom de cours],0)),"")</f>
        <v>10</v>
      </c>
      <c r="C7" s="4">
        <f>IFERROR(INDEX(TableFIN[Pourcentage de Pas commencé],MATCH($A7,[1]!TableFin[Nom de cours],0)),"")</f>
        <v>0.4</v>
      </c>
      <c r="D7" s="4">
        <f>IFERROR(INDEX(TableFIN[Pourcentage de En cours],MATCH($A7,TableFIN[Nom de cours],0)),"")</f>
        <v>0</v>
      </c>
      <c r="E7" s="4">
        <f>IFERROR(INDEX(TableFIN[Pourcentage de Terminé],MATCH($A7,TableFIN[Nom de cours],0)),"")</f>
        <v>0.6</v>
      </c>
      <c r="F7" s="7"/>
      <c r="G7" s="7"/>
      <c r="H7" s="7"/>
      <c r="I7" s="7"/>
    </row>
    <row r="8" spans="1:9" x14ac:dyDescent="0.25">
      <c r="A8" s="7" t="s">
        <v>68</v>
      </c>
      <c r="B8" s="5">
        <f>IFERROR(INDEX(TableFIN[Comptez les valeurs uniques de Utilisateur (nom complet)],MATCH($A8,TableFIN[Nom de cours],0)),"")</f>
        <v>54</v>
      </c>
      <c r="C8" s="4">
        <f>IFERROR(INDEX(TableFIN[Pourcentage de Pas commencé],MATCH($A8,[1]!TableFin[Nom de cours],0)),"")</f>
        <v>0.40699999999999997</v>
      </c>
      <c r="D8" s="4">
        <f>IFERROR(INDEX(TableFIN[Pourcentage de En cours],MATCH($A8,TableFIN[Nom de cours],0)),"")</f>
        <v>7.3999999999999996E-2</v>
      </c>
      <c r="E8" s="4">
        <f>IFERROR(INDEX(TableFIN[Pourcentage de Terminé],MATCH($A8,TableFIN[Nom de cours],0)),"")</f>
        <v>0.51900000000000002</v>
      </c>
      <c r="F8" s="7"/>
      <c r="G8" s="7"/>
      <c r="H8" s="7"/>
      <c r="I8" s="7"/>
    </row>
    <row r="9" spans="1:9" x14ac:dyDescent="0.25">
      <c r="A9" s="7" t="s">
        <v>118</v>
      </c>
      <c r="B9" s="5">
        <f>IFERROR(INDEX(TableFIN[Comptez les valeurs uniques de Utilisateur (nom complet)],MATCH($A9,TableFIN[Nom de cours],0)),"")</f>
        <v>10</v>
      </c>
      <c r="C9" s="4">
        <f>IFERROR(INDEX(TableFIN[Pourcentage de Pas commencé],MATCH($A9,[1]!TableFin[Nom de cours],0)),"")</f>
        <v>0.5</v>
      </c>
      <c r="D9" s="4">
        <f>IFERROR(INDEX(TableFIN[Pourcentage de En cours],MATCH($A9,TableFIN[Nom de cours],0)),"")</f>
        <v>0</v>
      </c>
      <c r="E9" s="4">
        <f>IFERROR(INDEX(TableFIN[Pourcentage de Terminé],MATCH($A9,TableFIN[Nom de cours],0)),"")</f>
        <v>0.5</v>
      </c>
      <c r="F9" s="7"/>
      <c r="G9" s="7"/>
      <c r="H9" s="7"/>
      <c r="I9" s="7"/>
    </row>
    <row r="10" spans="1:9" x14ac:dyDescent="0.25">
      <c r="A10" s="7" t="s">
        <v>15</v>
      </c>
      <c r="B10" s="5">
        <f>IFERROR(INDEX(TableFIN[Comptez les valeurs uniques de Utilisateur (nom complet)],MATCH($A10,TableFIN[Nom de cours],0)),"")</f>
        <v>54</v>
      </c>
      <c r="C10" s="4">
        <f>IFERROR(INDEX(TableFIN[Pourcentage de Pas commencé],MATCH($A10,[1]!TableFin[Nom de cours],0)),"")</f>
        <v>0.59299999999999997</v>
      </c>
      <c r="D10" s="4">
        <f>IFERROR(INDEX(TableFIN[Pourcentage de En cours],MATCH($A10,TableFIN[Nom de cours],0)),"")</f>
        <v>7.3999999999999996E-2</v>
      </c>
      <c r="E10" s="4">
        <f>IFERROR(INDEX(TableFIN[Pourcentage de Terminé],MATCH($A10,TableFIN[Nom de cours],0)),"")</f>
        <v>0.33300000000000002</v>
      </c>
      <c r="F10" s="7"/>
      <c r="G10" s="7"/>
      <c r="H10" s="7"/>
      <c r="I10" s="7"/>
    </row>
    <row r="11" spans="1:9" x14ac:dyDescent="0.25">
      <c r="A11" s="7" t="s">
        <v>16</v>
      </c>
      <c r="B11" s="5">
        <f>IFERROR(INDEX(TableFIN[Comptez les valeurs uniques de Utilisateur (nom complet)],MATCH($A11,TableFIN[Nom de cours],0)),"")</f>
        <v>10</v>
      </c>
      <c r="C11" s="4">
        <f>IFERROR(INDEX(TableFIN[Pourcentage de Pas commencé],MATCH($A11,[1]!TableFin[Nom de cours],0)),"")</f>
        <v>0.6</v>
      </c>
      <c r="D11" s="4">
        <f>IFERROR(INDEX(TableFIN[Pourcentage de En cours],MATCH($A11,TableFIN[Nom de cours],0)),"")</f>
        <v>0</v>
      </c>
      <c r="E11" s="4">
        <f>IFERROR(INDEX(TableFIN[Pourcentage de Terminé],MATCH($A11,TableFIN[Nom de cours],0)),"")</f>
        <v>0.4</v>
      </c>
      <c r="F11" s="7"/>
      <c r="G11" s="7"/>
      <c r="H11" s="7"/>
      <c r="I11" s="7"/>
    </row>
    <row r="12" spans="1:9" x14ac:dyDescent="0.25">
      <c r="A12" s="9" t="s">
        <v>23</v>
      </c>
      <c r="B12" s="5">
        <f>IFERROR(INDEX(TableFIN[Comptez les valeurs uniques de Utilisateur (nom complet)],MATCH($A12,TableFIN[Nom de cours],0)),"")</f>
        <v>1</v>
      </c>
      <c r="C12" s="4">
        <f>IFERROR(INDEX(TableFIN[Pourcentage de Pas commencé],MATCH($A12,[1]!TableFin[Nom de cours],0)),"")</f>
        <v>1</v>
      </c>
      <c r="D12" s="4">
        <f>IFERROR(INDEX(TableFIN[Pourcentage de En cours],MATCH($A12,TableFIN[Nom de cours],0)),"")</f>
        <v>0</v>
      </c>
      <c r="E12" s="4">
        <f>IFERROR(INDEX(TableFIN[Pourcentage de Terminé],MATCH($A12,TableFIN[Nom de cours],0)),"")</f>
        <v>0</v>
      </c>
      <c r="F12" s="7"/>
      <c r="G12" s="7"/>
      <c r="H12" s="7"/>
      <c r="I12" s="7"/>
    </row>
    <row r="13" spans="1:9" x14ac:dyDescent="0.25">
      <c r="A13" s="9" t="s">
        <v>12</v>
      </c>
      <c r="B13" s="5">
        <f>IFERROR(INDEX(TableFIN[Comptez les valeurs uniques de Utilisateur (nom complet)],MATCH($A13,TableFIN[Nom de cours],0)),"")</f>
        <v>1</v>
      </c>
      <c r="C13" s="4">
        <f>IFERROR(INDEX(TableFIN[Pourcentage de Pas commencé],MATCH($A13,[1]!TableFin[Nom de cours],0)),"")</f>
        <v>1</v>
      </c>
      <c r="D13" s="4">
        <f>IFERROR(INDEX(TableFIN[Pourcentage de En cours],MATCH($A13,TableFIN[Nom de cours],0)),"")</f>
        <v>0</v>
      </c>
      <c r="E13" s="4">
        <f>IFERROR(INDEX(TableFIN[Pourcentage de Terminé],MATCH($A13,TableFIN[Nom de cours],0)),"")</f>
        <v>0</v>
      </c>
      <c r="F13" s="7"/>
      <c r="G13" s="7"/>
      <c r="H13" s="7"/>
      <c r="I13" s="7"/>
    </row>
    <row r="14" spans="1:9" x14ac:dyDescent="0.25">
      <c r="A14" s="9" t="s">
        <v>24</v>
      </c>
      <c r="B14" s="5">
        <f>IFERROR(INDEX(TableFIN[Comptez les valeurs uniques de Utilisateur (nom complet)],MATCH($A14,TableFIN[Nom de cours],0)),"")</f>
        <v>1</v>
      </c>
      <c r="C14" s="4">
        <f>IFERROR(INDEX(TableFIN[Pourcentage de Pas commencé],MATCH($A14,[1]!TableFin[Nom de cours],0)),"")</f>
        <v>1</v>
      </c>
      <c r="D14" s="4">
        <f>IFERROR(INDEX(TableFIN[Pourcentage de En cours],MATCH($A14,TableFIN[Nom de cours],0)),"")</f>
        <v>0</v>
      </c>
      <c r="E14" s="4">
        <f>IFERROR(INDEX(TableFIN[Pourcentage de Terminé],MATCH($A14,TableFIN[Nom de cours],0)),"")</f>
        <v>0</v>
      </c>
      <c r="F14" s="7"/>
      <c r="G14" s="7"/>
      <c r="H14" s="7"/>
      <c r="I14" s="7"/>
    </row>
    <row r="15" spans="1:9" x14ac:dyDescent="0.25">
      <c r="A15" s="9" t="s">
        <v>14</v>
      </c>
      <c r="B15" s="5">
        <f>IFERROR(INDEX(TableFIN[Comptez les valeurs uniques de Utilisateur (nom complet)],MATCH($A15,TableFIN[Nom de cours],0)),"")</f>
        <v>1</v>
      </c>
      <c r="C15" s="4">
        <f>IFERROR(INDEX(TableFIN[Pourcentage de Pas commencé],MATCH($A15,[1]!TableFin[Nom de cours],0)),"")</f>
        <v>1</v>
      </c>
      <c r="D15" s="4">
        <f>IFERROR(INDEX(TableFIN[Pourcentage de En cours],MATCH($A15,TableFIN[Nom de cours],0)),"")</f>
        <v>0</v>
      </c>
      <c r="E15" s="4">
        <f>IFERROR(INDEX(TableFIN[Pourcentage de Terminé],MATCH($A15,TableFIN[Nom de cours],0)),"")</f>
        <v>0</v>
      </c>
      <c r="F15" s="7"/>
      <c r="G15" s="7"/>
      <c r="H15" s="7"/>
      <c r="I15" s="7"/>
    </row>
    <row r="16" spans="1:9" x14ac:dyDescent="0.25">
      <c r="A16" s="9" t="s">
        <v>60</v>
      </c>
      <c r="B16" s="5">
        <f>IFERROR(INDEX(TableFIN[Comptez les valeurs uniques de Utilisateur (nom complet)],MATCH($A16,TableFIN[Nom de cours],0)),"")</f>
        <v>1</v>
      </c>
      <c r="C16" s="4">
        <f>IFERROR(INDEX(TableFIN[Pourcentage de Pas commencé],MATCH($A16,[1]!TableFin[Nom de cours],0)),"")</f>
        <v>1</v>
      </c>
      <c r="D16" s="4">
        <f>IFERROR(INDEX(TableFIN[Pourcentage de En cours],MATCH($A16,TableFIN[Nom de cours],0)),"")</f>
        <v>0</v>
      </c>
      <c r="E16" s="4">
        <f>IFERROR(INDEX(TableFIN[Pourcentage de Terminé],MATCH($A16,TableFIN[Nom de cours],0)),"")</f>
        <v>0</v>
      </c>
      <c r="F16" s="7"/>
      <c r="G16" s="7"/>
      <c r="H16" s="7"/>
      <c r="I16" s="7"/>
    </row>
    <row r="17" spans="1:9" x14ac:dyDescent="0.25">
      <c r="A17" s="9" t="s">
        <v>99</v>
      </c>
      <c r="B17" s="5">
        <f>IFERROR(INDEX(TableFIN[Comptez les valeurs uniques de Utilisateur (nom complet)],MATCH($A17,TableFIN[Nom de cours],0)),"")</f>
        <v>1</v>
      </c>
      <c r="C17" s="4">
        <f>IFERROR(INDEX(TableFIN[Pourcentage de Pas commencé],MATCH($A17,[1]!TableFin[Nom de cours],0)),"")</f>
        <v>1</v>
      </c>
      <c r="D17" s="4">
        <f>IFERROR(INDEX(TableFIN[Pourcentage de En cours],MATCH($A17,TableFIN[Nom de cours],0)),"")</f>
        <v>0</v>
      </c>
      <c r="E17" s="4">
        <f>IFERROR(INDEX(TableFIN[Pourcentage de Terminé],MATCH($A17,TableFIN[Nom de cours],0)),"")</f>
        <v>0</v>
      </c>
      <c r="F17" s="7"/>
      <c r="G17" s="7"/>
      <c r="H17" s="7"/>
      <c r="I17" s="7"/>
    </row>
    <row r="18" spans="1:9" x14ac:dyDescent="0.25">
      <c r="A18" s="9" t="s">
        <v>27</v>
      </c>
      <c r="B18" s="5">
        <f>IFERROR(INDEX(TableFIN[Comptez les valeurs uniques de Utilisateur (nom complet)],MATCH($A18,TableFIN[Nom de cours],0)),"")</f>
        <v>36</v>
      </c>
      <c r="C18" s="4">
        <f>IFERROR(INDEX(TableFIN[Pourcentage de Pas commencé],MATCH($A18,[1]!TableFin[Nom de cours],0)),"")</f>
        <v>0.55600000000000005</v>
      </c>
      <c r="D18" s="4">
        <f>IFERROR(INDEX(TableFIN[Pourcentage de En cours],MATCH($A18,TableFIN[Nom de cours],0)),"")</f>
        <v>0</v>
      </c>
      <c r="E18" s="4">
        <f>IFERROR(INDEX(TableFIN[Pourcentage de Terminé],MATCH($A18,TableFIN[Nom de cours],0)),"")</f>
        <v>0.44400000000000001</v>
      </c>
      <c r="F18" s="7"/>
      <c r="G18" s="7"/>
      <c r="H18" s="7"/>
      <c r="I18" s="7"/>
    </row>
    <row r="19" spans="1:9" x14ac:dyDescent="0.25">
      <c r="A19" s="9" t="s">
        <v>77</v>
      </c>
      <c r="B19" s="5">
        <f>IFERROR(INDEX(TableFIN[Comptez les valeurs uniques de Utilisateur (nom complet)],MATCH($A19,TableFIN[Nom de cours],0)),"")</f>
        <v>9</v>
      </c>
      <c r="C19" s="4">
        <f>IFERROR(INDEX(TableFIN[Pourcentage de Pas commencé],MATCH($A19,[1]!TableFin[Nom de cours],0)),"")</f>
        <v>0.55600000000000005</v>
      </c>
      <c r="D19" s="4">
        <f>IFERROR(INDEX(TableFIN[Pourcentage de En cours],MATCH($A19,TableFIN[Nom de cours],0)),"")</f>
        <v>0</v>
      </c>
      <c r="E19" s="4">
        <f>IFERROR(INDEX(TableFIN[Pourcentage de Terminé],MATCH($A19,TableFIN[Nom de cours],0)),"")</f>
        <v>0.44400000000000001</v>
      </c>
      <c r="F19" s="7"/>
      <c r="G19" s="7"/>
      <c r="H19" s="7"/>
      <c r="I19" s="7"/>
    </row>
    <row r="20" spans="1:9" x14ac:dyDescent="0.25">
      <c r="A20" s="9" t="s">
        <v>73</v>
      </c>
      <c r="B20" s="5">
        <f>IFERROR(INDEX(TableFIN[Comptez les valeurs uniques de Utilisateur (nom complet)],MATCH($A20,TableFIN[Nom de cours],0)),"")</f>
        <v>60</v>
      </c>
      <c r="C20" s="4">
        <f>IFERROR(INDEX(TableFIN[Pourcentage de Pas commencé],MATCH($A20,[1]!TableFin[Nom de cours],0)),"")</f>
        <v>0.65</v>
      </c>
      <c r="D20" s="4">
        <f>IFERROR(INDEX(TableFIN[Pourcentage de En cours],MATCH($A20,TableFIN[Nom de cours],0)),"")</f>
        <v>0.05</v>
      </c>
      <c r="E20" s="4">
        <f>IFERROR(INDEX(TableFIN[Pourcentage de Terminé],MATCH($A20,TableFIN[Nom de cours],0)),"")</f>
        <v>0.3</v>
      </c>
      <c r="F20" s="7"/>
      <c r="G20" s="7"/>
      <c r="H20" s="7"/>
      <c r="I20" s="7"/>
    </row>
    <row r="21" spans="1:9" x14ac:dyDescent="0.25">
      <c r="A21" s="9" t="s">
        <v>35</v>
      </c>
      <c r="B21" s="5">
        <f>IFERROR(INDEX(TableFIN[Comptez les valeurs uniques de Utilisateur (nom complet)],MATCH($A21,TableFIN[Nom de cours],0)),"")</f>
        <v>9</v>
      </c>
      <c r="C21" s="4">
        <f>IFERROR(INDEX(TableFIN[Pourcentage de Pas commencé],MATCH($A21,[1]!TableFin[Nom de cours],0)),"")</f>
        <v>0.55600000000000005</v>
      </c>
      <c r="D21" s="4">
        <f>IFERROR(INDEX(TableFIN[Pourcentage de En cours],MATCH($A21,TableFIN[Nom de cours],0)),"")</f>
        <v>0</v>
      </c>
      <c r="E21" s="4">
        <f>IFERROR(INDEX(TableFIN[Pourcentage de Terminé],MATCH($A21,TableFIN[Nom de cours],0)),"")</f>
        <v>0.44400000000000001</v>
      </c>
      <c r="F21" s="7"/>
      <c r="G21" s="7"/>
      <c r="H21" s="7"/>
      <c r="I21" s="7"/>
    </row>
    <row r="22" spans="1:9" x14ac:dyDescent="0.25">
      <c r="A22" s="9" t="s">
        <v>74</v>
      </c>
      <c r="B22" s="5">
        <f>IFERROR(INDEX(TableFIN[Comptez les valeurs uniques de Utilisateur (nom complet)],MATCH($A22,TableFIN[Nom de cours],0)),"")</f>
        <v>60</v>
      </c>
      <c r="C22" s="4">
        <f>IFERROR(INDEX(TableFIN[Pourcentage de Pas commencé],MATCH($A22,[1]!TableFin[Nom de cours],0)),"")</f>
        <v>0.66700000000000004</v>
      </c>
      <c r="D22" s="4">
        <f>IFERROR(INDEX(TableFIN[Pourcentage de En cours],MATCH($A22,TableFIN[Nom de cours],0)),"")</f>
        <v>3.3000000000000002E-2</v>
      </c>
      <c r="E22" s="4">
        <f>IFERROR(INDEX(TableFIN[Pourcentage de Terminé],MATCH($A22,TableFIN[Nom de cours],0)),"")</f>
        <v>0.3</v>
      </c>
      <c r="F22" s="7"/>
      <c r="G22" s="7"/>
      <c r="H22" s="7"/>
      <c r="I22" s="7"/>
    </row>
    <row r="23" spans="1:9" x14ac:dyDescent="0.25">
      <c r="A23" s="9" t="s">
        <v>25</v>
      </c>
      <c r="B23" s="5">
        <f>IFERROR(INDEX(TableFIN[Comptez les valeurs uniques de Utilisateur (nom complet)],MATCH($A23,TableFIN[Nom de cours],0)),"")</f>
        <v>1</v>
      </c>
      <c r="C23" s="4">
        <f>IFERROR(INDEX(TableFIN[Pourcentage de Pas commencé],MATCH($A23,[1]!TableFin[Nom de cours],0)),"")</f>
        <v>1</v>
      </c>
      <c r="D23" s="4">
        <f>IFERROR(INDEX(TableFIN[Pourcentage de En cours],MATCH($A23,TableFIN[Nom de cours],0)),"")</f>
        <v>0</v>
      </c>
      <c r="E23" s="4">
        <f>IFERROR(INDEX(TableFIN[Pourcentage de Terminé],MATCH($A23,TableFIN[Nom de cours],0)),"")</f>
        <v>0</v>
      </c>
      <c r="F23" s="7"/>
      <c r="G23" s="7"/>
      <c r="H23" s="7"/>
      <c r="I23" s="7"/>
    </row>
    <row r="24" spans="1:9" x14ac:dyDescent="0.25">
      <c r="A24" s="9" t="s">
        <v>13</v>
      </c>
      <c r="B24" s="5">
        <f>IFERROR(INDEX(TableFIN[Comptez les valeurs uniques de Utilisateur (nom complet)],MATCH($A24,TableFIN[Nom de cours],0)),"")</f>
        <v>1</v>
      </c>
      <c r="C24" s="4">
        <f>IFERROR(INDEX(TableFIN[Pourcentage de Pas commencé],MATCH($A24,[1]!TableFin[Nom de cours],0)),"")</f>
        <v>1</v>
      </c>
      <c r="D24" s="4">
        <f>IFERROR(INDEX(TableFIN[Pourcentage de En cours],MATCH($A24,TableFIN[Nom de cours],0)),"")</f>
        <v>0</v>
      </c>
      <c r="E24" s="4">
        <f>IFERROR(INDEX(TableFIN[Pourcentage de Terminé],MATCH($A24,TableFIN[Nom de cours],0)),"")</f>
        <v>0</v>
      </c>
      <c r="F24" s="7"/>
      <c r="G24" s="7"/>
      <c r="H24" s="7"/>
      <c r="I24" s="7"/>
    </row>
    <row r="25" spans="1:9" x14ac:dyDescent="0.25">
      <c r="A25" s="9" t="s">
        <v>95</v>
      </c>
      <c r="B25" s="5">
        <f>IFERROR(INDEX(TableFIN[Comptez les valeurs uniques de Utilisateur (nom complet)],MATCH($A25,TableFIN[Nom de cours],0)),"")</f>
        <v>1</v>
      </c>
      <c r="C25" s="4">
        <f>IFERROR(INDEX(TableFIN[Pourcentage de Pas commencé],MATCH($A25,[1]!TableFin[Nom de cours],0)),"")</f>
        <v>1</v>
      </c>
      <c r="D25" s="4">
        <f>IFERROR(INDEX(TableFIN[Pourcentage de En cours],MATCH($A25,TableFIN[Nom de cours],0)),"")</f>
        <v>0</v>
      </c>
      <c r="E25" s="4">
        <f>IFERROR(INDEX(TableFIN[Pourcentage de Terminé],MATCH($A25,TableFIN[Nom de cours],0)),"")</f>
        <v>0</v>
      </c>
      <c r="F25" s="7"/>
      <c r="G25" s="7"/>
      <c r="H25" s="7"/>
      <c r="I25" s="7"/>
    </row>
    <row r="26" spans="1:9" x14ac:dyDescent="0.25">
      <c r="A26" s="9" t="s">
        <v>80</v>
      </c>
      <c r="B26" s="5">
        <f>IFERROR(INDEX(TableFIN[Comptez les valeurs uniques de Utilisateur (nom complet)],MATCH($A26,TableFIN[Nom de cours],0)),"")</f>
        <v>1</v>
      </c>
      <c r="C26" s="4">
        <f>IFERROR(INDEX(TableFIN[Pourcentage de Pas commencé],MATCH($A26,[1]!TableFin[Nom de cours],0)),"")</f>
        <v>1</v>
      </c>
      <c r="D26" s="4">
        <f>IFERROR(INDEX(TableFIN[Pourcentage de En cours],MATCH($A26,TableFIN[Nom de cours],0)),"")</f>
        <v>0</v>
      </c>
      <c r="E26" s="4">
        <f>IFERROR(INDEX(TableFIN[Pourcentage de Terminé],MATCH($A26,TableFIN[Nom de cours],0)),"")</f>
        <v>0</v>
      </c>
      <c r="F26" s="7"/>
      <c r="G26" s="7"/>
      <c r="H26" s="7"/>
      <c r="I26" s="7"/>
    </row>
    <row r="27" spans="1:9" x14ac:dyDescent="0.25">
      <c r="A27" s="9" t="s">
        <v>41</v>
      </c>
      <c r="B27" s="5">
        <f>IFERROR(INDEX(TableFIN[Comptez les valeurs uniques de Utilisateur (nom complet)],MATCH($A27,TableFIN[Nom de cours],0)),"")</f>
        <v>1</v>
      </c>
      <c r="C27" s="4">
        <f>IFERROR(INDEX(TableFIN[Pourcentage de Pas commencé],MATCH($A27,[1]!TableFin[Nom de cours],0)),"")</f>
        <v>1</v>
      </c>
      <c r="D27" s="4">
        <f>IFERROR(INDEX(TableFIN[Pourcentage de En cours],MATCH($A27,TableFIN[Nom de cours],0)),"")</f>
        <v>0</v>
      </c>
      <c r="E27" s="4">
        <f>IFERROR(INDEX(TableFIN[Pourcentage de Terminé],MATCH($A27,TableFIN[Nom de cours],0)),"")</f>
        <v>0</v>
      </c>
      <c r="F27" s="7"/>
      <c r="G27" s="7"/>
      <c r="H27" s="7"/>
      <c r="I27" s="7"/>
    </row>
    <row r="28" spans="1:9" x14ac:dyDescent="0.25">
      <c r="A28" s="9" t="s">
        <v>98</v>
      </c>
      <c r="B28" s="5">
        <f>IFERROR(INDEX(TableFIN[Comptez les valeurs uniques de Utilisateur (nom complet)],MATCH($A28,TableFIN[Nom de cours],0)),"")</f>
        <v>1</v>
      </c>
      <c r="C28" s="4">
        <f>IFERROR(INDEX(TableFIN[Pourcentage de Pas commencé],MATCH($A28,[1]!TableFin[Nom de cours],0)),"")</f>
        <v>1</v>
      </c>
      <c r="D28" s="4">
        <f>IFERROR(INDEX(TableFIN[Pourcentage de En cours],MATCH($A28,TableFIN[Nom de cours],0)),"")</f>
        <v>0</v>
      </c>
      <c r="E28" s="4">
        <f>IFERROR(INDEX(TableFIN[Pourcentage de Terminé],MATCH($A28,TableFIN[Nom de cours],0)),"")</f>
        <v>0</v>
      </c>
      <c r="F28" s="7"/>
      <c r="G28" s="7"/>
      <c r="H28" s="7"/>
      <c r="I28" s="7"/>
    </row>
    <row r="29" spans="1:9" x14ac:dyDescent="0.25">
      <c r="A29" s="9" t="s">
        <v>100</v>
      </c>
      <c r="B29" s="5">
        <f>IFERROR(INDEX(TableFIN[Comptez les valeurs uniques de Utilisateur (nom complet)],MATCH($A29,TableFIN[Nom de cours],0)),"")</f>
        <v>1</v>
      </c>
      <c r="C29" s="4">
        <f>IFERROR(INDEX(TableFIN[Pourcentage de Pas commencé],MATCH($A29,[1]!TableFin[Nom de cours],0)),"")</f>
        <v>1</v>
      </c>
      <c r="D29" s="4">
        <f>IFERROR(INDEX(TableFIN[Pourcentage de En cours],MATCH($A29,TableFIN[Nom de cours],0)),"")</f>
        <v>0</v>
      </c>
      <c r="E29" s="4">
        <f>IFERROR(INDEX(TableFIN[Pourcentage de Terminé],MATCH($A29,TableFIN[Nom de cours],0)),"")</f>
        <v>0</v>
      </c>
      <c r="F29" s="7"/>
      <c r="G29" s="7"/>
      <c r="H29" s="7"/>
      <c r="I29" s="7"/>
    </row>
    <row r="30" spans="1:9" x14ac:dyDescent="0.25">
      <c r="A30" s="9" t="s">
        <v>102</v>
      </c>
      <c r="B30" s="5">
        <f>IFERROR(INDEX(TableFIN[Comptez les valeurs uniques de Utilisateur (nom complet)],MATCH($A30,TableFIN[Nom de cours],0)),"")</f>
        <v>1</v>
      </c>
      <c r="C30" s="4">
        <f>IFERROR(INDEX(TableFIN[Pourcentage de Pas commencé],MATCH($A30,[1]!TableFin[Nom de cours],0)),"")</f>
        <v>1</v>
      </c>
      <c r="D30" s="4">
        <f>IFERROR(INDEX(TableFIN[Pourcentage de En cours],MATCH($A30,TableFIN[Nom de cours],0)),"")</f>
        <v>0</v>
      </c>
      <c r="E30" s="4">
        <f>IFERROR(INDEX(TableFIN[Pourcentage de Terminé],MATCH($A30,TableFIN[Nom de cours],0)),"")</f>
        <v>0</v>
      </c>
      <c r="F30" s="7"/>
      <c r="G30" s="7"/>
      <c r="H30" s="7"/>
      <c r="I30" s="7"/>
    </row>
    <row r="31" spans="1:9" x14ac:dyDescent="0.25">
      <c r="A31" s="9" t="s">
        <v>96</v>
      </c>
      <c r="B31" s="5">
        <f>IFERROR(INDEX(TableFIN[Comptez les valeurs uniques de Utilisateur (nom complet)],MATCH($A31,TableFIN[Nom de cours],0)),"")</f>
        <v>1</v>
      </c>
      <c r="C31" s="4">
        <f>IFERROR(INDEX(TableFIN[Pourcentage de Pas commencé],MATCH($A31,[1]!TableFin[Nom de cours],0)),"")</f>
        <v>1</v>
      </c>
      <c r="D31" s="4">
        <f>IFERROR(INDEX(TableFIN[Pourcentage de En cours],MATCH($A31,TableFIN[Nom de cours],0)),"")</f>
        <v>0</v>
      </c>
      <c r="E31" s="4">
        <f>IFERROR(INDEX(TableFIN[Pourcentage de Terminé],MATCH($A31,TableFIN[Nom de cours],0)),"")</f>
        <v>0</v>
      </c>
      <c r="F31" s="7"/>
      <c r="G31" s="7"/>
      <c r="H31" s="7"/>
      <c r="I31" s="7"/>
    </row>
    <row r="32" spans="1:9" x14ac:dyDescent="0.25">
      <c r="A32" s="9" t="s">
        <v>122</v>
      </c>
      <c r="B32" s="5">
        <f>IFERROR(INDEX(TableFIN[Comptez les valeurs uniques de Utilisateur (nom complet)],MATCH($A32,TableFIN[Nom de cours],0)),"")</f>
        <v>1</v>
      </c>
      <c r="C32" s="4">
        <f>IFERROR(INDEX(TableFIN[Pourcentage de Pas commencé],MATCH($A32,[1]!TableFin[Nom de cours],0)),"")</f>
        <v>1</v>
      </c>
      <c r="D32" s="4">
        <f>IFERROR(INDEX(TableFIN[Pourcentage de En cours],MATCH($A32,TableFIN[Nom de cours],0)),"")</f>
        <v>0</v>
      </c>
      <c r="E32" s="4">
        <f>IFERROR(INDEX(TableFIN[Pourcentage de Terminé],MATCH($A32,TableFIN[Nom de cours],0)),"")</f>
        <v>0</v>
      </c>
      <c r="F32" s="7"/>
      <c r="G32" s="7"/>
      <c r="H32" s="7"/>
      <c r="I32" s="7"/>
    </row>
    <row r="33" spans="1:9" x14ac:dyDescent="0.25">
      <c r="A33" s="9" t="s">
        <v>86</v>
      </c>
      <c r="B33" s="5">
        <f>IFERROR(INDEX(TableFIN[Comptez les valeurs uniques de Utilisateur (nom complet)],MATCH($A33,TableFIN[Nom de cours],0)),"")</f>
        <v>1</v>
      </c>
      <c r="C33" s="4">
        <f>IFERROR(INDEX(TableFIN[Pourcentage de Pas commencé],MATCH($A33,[1]!TableFin[Nom de cours],0)),"")</f>
        <v>1</v>
      </c>
      <c r="D33" s="4">
        <f>IFERROR(INDEX(TableFIN[Pourcentage de En cours],MATCH($A33,TableFIN[Nom de cours],0)),"")</f>
        <v>0</v>
      </c>
      <c r="E33" s="4">
        <f>IFERROR(INDEX(TableFIN[Pourcentage de Terminé],MATCH($A33,TableFIN[Nom de cours],0)),"")</f>
        <v>0</v>
      </c>
      <c r="F33" s="7"/>
      <c r="G33" s="7"/>
      <c r="H33" s="7"/>
      <c r="I33" s="7"/>
    </row>
    <row r="34" spans="1:9" x14ac:dyDescent="0.25">
      <c r="A34" s="9" t="s">
        <v>8</v>
      </c>
      <c r="B34" s="5">
        <f>IFERROR(INDEX(TableFIN[Comptez les valeurs uniques de Utilisateur (nom complet)],MATCH($A34,TableFIN[Nom de cours],0)),"")</f>
        <v>1</v>
      </c>
      <c r="C34" s="4">
        <f>IFERROR(INDEX(TableFIN[Pourcentage de Pas commencé],MATCH($A34,[1]!TableFin[Nom de cours],0)),"")</f>
        <v>1</v>
      </c>
      <c r="D34" s="4">
        <f>IFERROR(INDEX(TableFIN[Pourcentage de En cours],MATCH($A34,TableFIN[Nom de cours],0)),"")</f>
        <v>0</v>
      </c>
      <c r="E34" s="4">
        <f>IFERROR(INDEX(TableFIN[Pourcentage de Terminé],MATCH($A34,TableFIN[Nom de cours],0)),"")</f>
        <v>0</v>
      </c>
      <c r="F34" s="7"/>
      <c r="G34" s="7"/>
      <c r="H34" s="7"/>
      <c r="I34" s="7"/>
    </row>
    <row r="35" spans="1:9" x14ac:dyDescent="0.25">
      <c r="A35" s="9" t="s">
        <v>84</v>
      </c>
      <c r="B35" s="5">
        <f>IFERROR(INDEX(TableFIN[Comptez les valeurs uniques de Utilisateur (nom complet)],MATCH($A35,TableFIN[Nom de cours],0)),"")</f>
        <v>1</v>
      </c>
      <c r="C35" s="4">
        <f>IFERROR(INDEX(TableFIN[Pourcentage de Pas commencé],MATCH($A35,[1]!TableFin[Nom de cours],0)),"")</f>
        <v>1</v>
      </c>
      <c r="D35" s="4">
        <f>IFERROR(INDEX(TableFIN[Pourcentage de En cours],MATCH($A35,TableFIN[Nom de cours],0)),"")</f>
        <v>0</v>
      </c>
      <c r="E35" s="4">
        <f>IFERROR(INDEX(TableFIN[Pourcentage de Terminé],MATCH($A35,TableFIN[Nom de cours],0)),"")</f>
        <v>0</v>
      </c>
      <c r="F35" s="7"/>
      <c r="G35" s="7"/>
      <c r="H35" s="7"/>
      <c r="I35" s="7"/>
    </row>
    <row r="36" spans="1:9" x14ac:dyDescent="0.25">
      <c r="A36" s="9" t="s">
        <v>87</v>
      </c>
      <c r="B36" s="5">
        <f>IFERROR(INDEX(TableFIN[Comptez les valeurs uniques de Utilisateur (nom complet)],MATCH($A36,TableFIN[Nom de cours],0)),"")</f>
        <v>1</v>
      </c>
      <c r="C36" s="4">
        <f>IFERROR(INDEX(TableFIN[Pourcentage de Pas commencé],MATCH($A36,[1]!TableFin[Nom de cours],0)),"")</f>
        <v>1</v>
      </c>
      <c r="D36" s="4">
        <f>IFERROR(INDEX(TableFIN[Pourcentage de En cours],MATCH($A36,TableFIN[Nom de cours],0)),"")</f>
        <v>0</v>
      </c>
      <c r="E36" s="4">
        <f>IFERROR(INDEX(TableFIN[Pourcentage de Terminé],MATCH($A36,TableFIN[Nom de cours],0)),"")</f>
        <v>0</v>
      </c>
      <c r="F36" s="7"/>
      <c r="G36" s="7"/>
      <c r="H36" s="7"/>
      <c r="I36" s="7"/>
    </row>
    <row r="37" spans="1:9" x14ac:dyDescent="0.25">
      <c r="A37" s="9" t="s">
        <v>38</v>
      </c>
      <c r="B37" s="5">
        <f>IFERROR(INDEX(TableFIN[Comptez les valeurs uniques de Utilisateur (nom complet)],MATCH($A37,TableFIN[Nom de cours],0)),"")</f>
        <v>1</v>
      </c>
      <c r="C37" s="4">
        <f>IFERROR(INDEX(TableFIN[Pourcentage de Pas commencé],MATCH($A37,[1]!TableFin[Nom de cours],0)),"")</f>
        <v>1</v>
      </c>
      <c r="D37" s="4">
        <f>IFERROR(INDEX(TableFIN[Pourcentage de En cours],MATCH($A37,TableFIN[Nom de cours],0)),"")</f>
        <v>0</v>
      </c>
      <c r="E37" s="4">
        <f>IFERROR(INDEX(TableFIN[Pourcentage de Terminé],MATCH($A37,TableFIN[Nom de cours],0)),"")</f>
        <v>0</v>
      </c>
      <c r="F37" s="7"/>
      <c r="G37" s="7"/>
      <c r="H37" s="7"/>
      <c r="I37" s="7"/>
    </row>
    <row r="38" spans="1:9" x14ac:dyDescent="0.25">
      <c r="A38" s="9" t="s">
        <v>39</v>
      </c>
      <c r="B38" s="5">
        <f>IFERROR(INDEX(TableFIN[Comptez les valeurs uniques de Utilisateur (nom complet)],MATCH($A38,TableFIN[Nom de cours],0)),"")</f>
        <v>1</v>
      </c>
      <c r="C38" s="4">
        <f>IFERROR(INDEX(TableFIN[Pourcentage de Pas commencé],MATCH($A38,[1]!TableFin[Nom de cours],0)),"")</f>
        <v>1</v>
      </c>
      <c r="D38" s="4">
        <f>IFERROR(INDEX(TableFIN[Pourcentage de En cours],MATCH($A38,TableFIN[Nom de cours],0)),"")</f>
        <v>0</v>
      </c>
      <c r="E38" s="4">
        <f>IFERROR(INDEX(TableFIN[Pourcentage de Terminé],MATCH($A38,TableFIN[Nom de cours],0)),"")</f>
        <v>0</v>
      </c>
      <c r="F38" s="7"/>
      <c r="G38" s="7"/>
      <c r="H38" s="7"/>
      <c r="I38" s="7"/>
    </row>
    <row r="39" spans="1:9" x14ac:dyDescent="0.25">
      <c r="A39" s="9" t="s">
        <v>7</v>
      </c>
      <c r="B39" s="5">
        <f>IFERROR(INDEX(TableFIN[Comptez les valeurs uniques de Utilisateur (nom complet)],MATCH($A39,TableFIN[Nom de cours],0)),"")</f>
        <v>1</v>
      </c>
      <c r="C39" s="4">
        <f>IFERROR(INDEX(TableFIN[Pourcentage de Pas commencé],MATCH($A39,[1]!TableFin[Nom de cours],0)),"")</f>
        <v>1</v>
      </c>
      <c r="D39" s="4">
        <f>IFERROR(INDEX(TableFIN[Pourcentage de En cours],MATCH($A39,TableFIN[Nom de cours],0)),"")</f>
        <v>0</v>
      </c>
      <c r="E39" s="4">
        <f>IFERROR(INDEX(TableFIN[Pourcentage de Terminé],MATCH($A39,TableFIN[Nom de cours],0)),"")</f>
        <v>0</v>
      </c>
      <c r="F39" s="7"/>
      <c r="G39" s="7"/>
      <c r="H39" s="7"/>
      <c r="I39" s="7"/>
    </row>
    <row r="40" spans="1:9" x14ac:dyDescent="0.25">
      <c r="A40" s="9" t="s">
        <v>114</v>
      </c>
      <c r="B40" s="5">
        <f>IFERROR(INDEX(TableFIN[Comptez les valeurs uniques de Utilisateur (nom complet)],MATCH($A40,TableFIN[Nom de cours],0)),"")</f>
        <v>1</v>
      </c>
      <c r="C40" s="4">
        <f>IFERROR(INDEX(TableFIN[Pourcentage de Pas commencé],MATCH($A40,[1]!TableFin[Nom de cours],0)),"")</f>
        <v>1</v>
      </c>
      <c r="D40" s="4">
        <f>IFERROR(INDEX(TableFIN[Pourcentage de En cours],MATCH($A40,TableFIN[Nom de cours],0)),"")</f>
        <v>0</v>
      </c>
      <c r="E40" s="4">
        <f>IFERROR(INDEX(TableFIN[Pourcentage de Terminé],MATCH($A40,TableFIN[Nom de cours],0)),"")</f>
        <v>0</v>
      </c>
      <c r="F40" s="7"/>
      <c r="G40" s="7"/>
      <c r="H40" s="7"/>
      <c r="I40" s="7"/>
    </row>
    <row r="41" spans="1:9" x14ac:dyDescent="0.25">
      <c r="A41" s="9" t="s">
        <v>17</v>
      </c>
      <c r="B41" s="5">
        <f>IFERROR(INDEX(TableFIN[Comptez les valeurs uniques de Utilisateur (nom complet)],MATCH($A41,TableFIN[Nom de cours],0)),"")</f>
        <v>1</v>
      </c>
      <c r="C41" s="4">
        <f>IFERROR(INDEX(TableFIN[Pourcentage de Pas commencé],MATCH($A41,[1]!TableFin[Nom de cours],0)),"")</f>
        <v>1</v>
      </c>
      <c r="D41" s="4">
        <f>IFERROR(INDEX(TableFIN[Pourcentage de En cours],MATCH($A41,TableFIN[Nom de cours],0)),"")</f>
        <v>0</v>
      </c>
      <c r="E41" s="4">
        <f>IFERROR(INDEX(TableFIN[Pourcentage de Terminé],MATCH($A41,TableFIN[Nom de cours],0)),"")</f>
        <v>0</v>
      </c>
      <c r="F41" s="7"/>
      <c r="G41" s="7"/>
      <c r="H41" s="7"/>
      <c r="I41" s="7"/>
    </row>
    <row r="42" spans="1:9" x14ac:dyDescent="0.25">
      <c r="A42" s="9" t="s">
        <v>75</v>
      </c>
      <c r="B42" s="5">
        <f>IFERROR(INDEX(TableFIN[Comptez les valeurs uniques de Utilisateur (nom complet)],MATCH($A42,TableFIN[Nom de cours],0)),"")</f>
        <v>1</v>
      </c>
      <c r="C42" s="4">
        <f>IFERROR(INDEX(TableFIN[Pourcentage de Pas commencé],MATCH($A42,[1]!TableFin[Nom de cours],0)),"")</f>
        <v>1</v>
      </c>
      <c r="D42" s="4">
        <f>IFERROR(INDEX(TableFIN[Pourcentage de En cours],MATCH($A42,TableFIN[Nom de cours],0)),"")</f>
        <v>0</v>
      </c>
      <c r="E42" s="4">
        <f>IFERROR(INDEX(TableFIN[Pourcentage de Terminé],MATCH($A42,TableFIN[Nom de cours],0)),"")</f>
        <v>0</v>
      </c>
      <c r="F42" s="7"/>
      <c r="G42" s="7"/>
      <c r="H42" s="7"/>
      <c r="I42" s="7"/>
    </row>
    <row r="43" spans="1:9" x14ac:dyDescent="0.25">
      <c r="A43" s="9" t="s">
        <v>71</v>
      </c>
      <c r="B43" s="5">
        <f>IFERROR(INDEX(TableFIN[Comptez les valeurs uniques de Utilisateur (nom complet)],MATCH($A43,TableFIN[Nom de cours],0)),"")</f>
        <v>1</v>
      </c>
      <c r="C43" s="4">
        <f>IFERROR(INDEX(TableFIN[Pourcentage de Pas commencé],MATCH($A43,[1]!TableFin[Nom de cours],0)),"")</f>
        <v>1</v>
      </c>
      <c r="D43" s="4">
        <f>IFERROR(INDEX(TableFIN[Pourcentage de En cours],MATCH($A43,TableFIN[Nom de cours],0)),"")</f>
        <v>0</v>
      </c>
      <c r="E43" s="4">
        <f>IFERROR(INDEX(TableFIN[Pourcentage de Terminé],MATCH($A43,TableFIN[Nom de cours],0)),"")</f>
        <v>0</v>
      </c>
      <c r="F43" s="7"/>
      <c r="G43" s="7"/>
      <c r="H43" s="7"/>
      <c r="I43" s="7"/>
    </row>
    <row r="44" spans="1:9" x14ac:dyDescent="0.25">
      <c r="A44" s="9" t="s">
        <v>111</v>
      </c>
      <c r="B44" s="5">
        <f>IFERROR(INDEX(TableFIN[Comptez les valeurs uniques de Utilisateur (nom complet)],MATCH($A44,TableFIN[Nom de cours],0)),"")</f>
        <v>1</v>
      </c>
      <c r="C44" s="4">
        <f>IFERROR(INDEX(TableFIN[Pourcentage de Pas commencé],MATCH($A44,[1]!TableFin[Nom de cours],0)),"")</f>
        <v>1</v>
      </c>
      <c r="D44" s="4">
        <f>IFERROR(INDEX(TableFIN[Pourcentage de En cours],MATCH($A44,TableFIN[Nom de cours],0)),"")</f>
        <v>0</v>
      </c>
      <c r="E44" s="4">
        <f>IFERROR(INDEX(TableFIN[Pourcentage de Terminé],MATCH($A44,TableFIN[Nom de cours],0)),"")</f>
        <v>0</v>
      </c>
      <c r="F44" s="7"/>
      <c r="G44" s="7"/>
      <c r="H44" s="7"/>
      <c r="I44" s="7"/>
    </row>
    <row r="45" spans="1:9" x14ac:dyDescent="0.25">
      <c r="A45" s="9" t="s">
        <v>19</v>
      </c>
      <c r="B45" s="5">
        <f>IFERROR(INDEX(TableFIN[Comptez les valeurs uniques de Utilisateur (nom complet)],MATCH($A45,TableFIN[Nom de cours],0)),"")</f>
        <v>1</v>
      </c>
      <c r="C45" s="4">
        <f>IFERROR(INDEX(TableFIN[Pourcentage de Pas commencé],MATCH($A45,[1]!TableFin[Nom de cours],0)),"")</f>
        <v>1</v>
      </c>
      <c r="D45" s="4">
        <f>IFERROR(INDEX(TableFIN[Pourcentage de En cours],MATCH($A45,TableFIN[Nom de cours],0)),"")</f>
        <v>0</v>
      </c>
      <c r="E45" s="4">
        <f>IFERROR(INDEX(TableFIN[Pourcentage de Terminé],MATCH($A45,TableFIN[Nom de cours],0)),"")</f>
        <v>0</v>
      </c>
      <c r="F45" s="7"/>
      <c r="G45" s="7"/>
      <c r="H45" s="7"/>
      <c r="I45" s="7"/>
    </row>
    <row r="46" spans="1:9" x14ac:dyDescent="0.25">
      <c r="A46" s="9" t="s">
        <v>112</v>
      </c>
      <c r="B46" s="5">
        <f>IFERROR(INDEX(TableFIN[Comptez les valeurs uniques de Utilisateur (nom complet)],MATCH($A46,TableFIN[Nom de cours],0)),"")</f>
        <v>1</v>
      </c>
      <c r="C46" s="4">
        <f>IFERROR(INDEX(TableFIN[Pourcentage de Pas commencé],MATCH($A46,[1]!TableFin[Nom de cours],0)),"")</f>
        <v>1</v>
      </c>
      <c r="D46" s="4">
        <f>IFERROR(INDEX(TableFIN[Pourcentage de En cours],MATCH($A46,TableFIN[Nom de cours],0)),"")</f>
        <v>0</v>
      </c>
      <c r="E46" s="4">
        <f>IFERROR(INDEX(TableFIN[Pourcentage de Terminé],MATCH($A46,TableFIN[Nom de cours],0)),"")</f>
        <v>0</v>
      </c>
      <c r="F46" s="7"/>
      <c r="G46" s="7"/>
      <c r="H46" s="7"/>
      <c r="I46" s="7"/>
    </row>
    <row r="47" spans="1:9" x14ac:dyDescent="0.25">
      <c r="A47" s="9" t="s">
        <v>40</v>
      </c>
      <c r="B47" s="5">
        <f>IFERROR(INDEX(TableFIN[Comptez les valeurs uniques de Utilisateur (nom complet)],MATCH($A47,TableFIN[Nom de cours],0)),"")</f>
        <v>1</v>
      </c>
      <c r="C47" s="4">
        <f>IFERROR(INDEX(TableFIN[Pourcentage de Pas commencé],MATCH($A47,[1]!TableFin[Nom de cours],0)),"")</f>
        <v>1</v>
      </c>
      <c r="D47" s="4">
        <f>IFERROR(INDEX(TableFIN[Pourcentage de En cours],MATCH($A47,TableFIN[Nom de cours],0)),"")</f>
        <v>0</v>
      </c>
      <c r="E47" s="4">
        <f>IFERROR(INDEX(TableFIN[Pourcentage de Terminé],MATCH($A47,TableFIN[Nom de cours],0)),"")</f>
        <v>0</v>
      </c>
      <c r="F47" s="7"/>
      <c r="G47" s="7"/>
      <c r="H47" s="7"/>
      <c r="I47" s="7"/>
    </row>
    <row r="48" spans="1:9" x14ac:dyDescent="0.25">
      <c r="A48" s="9" t="s">
        <v>33</v>
      </c>
      <c r="B48" s="5">
        <f>IFERROR(INDEX(TableFIN[Comptez les valeurs uniques de Utilisateur (nom complet)],MATCH($A48,TableFIN[Nom de cours],0)),"")</f>
        <v>1</v>
      </c>
      <c r="C48" s="4">
        <f>IFERROR(INDEX(TableFIN[Pourcentage de Pas commencé],MATCH($A48,[1]!TableFin[Nom de cours],0)),"")</f>
        <v>1</v>
      </c>
      <c r="D48" s="4">
        <f>IFERROR(INDEX(TableFIN[Pourcentage de En cours],MATCH($A48,TableFIN[Nom de cours],0)),"")</f>
        <v>0</v>
      </c>
      <c r="E48" s="4">
        <f>IFERROR(INDEX(TableFIN[Pourcentage de Terminé],MATCH($A48,TableFIN[Nom de cours],0)),"")</f>
        <v>0</v>
      </c>
      <c r="F48" s="7"/>
      <c r="G48" s="7"/>
      <c r="H48" s="7"/>
      <c r="I48" s="7"/>
    </row>
    <row r="49" spans="1:9" x14ac:dyDescent="0.25">
      <c r="A49" s="9" t="s">
        <v>110</v>
      </c>
      <c r="B49" s="5">
        <f>IFERROR(INDEX(TableFIN[Comptez les valeurs uniques de Utilisateur (nom complet)],MATCH($A49,TableFIN[Nom de cours],0)),"")</f>
        <v>1</v>
      </c>
      <c r="C49" s="4">
        <f>IFERROR(INDEX(TableFIN[Pourcentage de Pas commencé],MATCH($A49,[1]!TableFin[Nom de cours],0)),"")</f>
        <v>1</v>
      </c>
      <c r="D49" s="4">
        <f>IFERROR(INDEX(TableFIN[Pourcentage de En cours],MATCH($A49,TableFIN[Nom de cours],0)),"")</f>
        <v>0</v>
      </c>
      <c r="E49" s="4">
        <f>IFERROR(INDEX(TableFIN[Pourcentage de Terminé],MATCH($A49,TableFIN[Nom de cours],0)),"")</f>
        <v>0</v>
      </c>
      <c r="F49" s="7"/>
      <c r="G49" s="7"/>
      <c r="H49" s="7"/>
      <c r="I49" s="7"/>
    </row>
    <row r="50" spans="1:9" x14ac:dyDescent="0.25">
      <c r="A50" s="9" t="s">
        <v>109</v>
      </c>
      <c r="B50" s="5">
        <f>IFERROR(INDEX(TableFIN[Comptez les valeurs uniques de Utilisateur (nom complet)],MATCH($A50,TableFIN[Nom de cours],0)),"")</f>
        <v>1</v>
      </c>
      <c r="C50" s="4">
        <f>IFERROR(INDEX(TableFIN[Pourcentage de Pas commencé],MATCH($A50,[1]!TableFin[Nom de cours],0)),"")</f>
        <v>1</v>
      </c>
      <c r="D50" s="4">
        <f>IFERROR(INDEX(TableFIN[Pourcentage de En cours],MATCH($A50,TableFIN[Nom de cours],0)),"")</f>
        <v>0</v>
      </c>
      <c r="E50" s="4">
        <f>IFERROR(INDEX(TableFIN[Pourcentage de Terminé],MATCH($A50,TableFIN[Nom de cours],0)),"")</f>
        <v>0</v>
      </c>
      <c r="F50" s="7"/>
      <c r="G50" s="7"/>
      <c r="H50" s="7"/>
      <c r="I50" s="7"/>
    </row>
    <row r="51" spans="1:9" x14ac:dyDescent="0.25">
      <c r="A51" s="9" t="s">
        <v>113</v>
      </c>
      <c r="B51" s="5">
        <f>IFERROR(INDEX(TableFIN[Comptez les valeurs uniques de Utilisateur (nom complet)],MATCH($A51,TableFIN[Nom de cours],0)),"")</f>
        <v>1</v>
      </c>
      <c r="C51" s="4">
        <f>IFERROR(INDEX(TableFIN[Pourcentage de Pas commencé],MATCH($A51,[1]!TableFin[Nom de cours],0)),"")</f>
        <v>1</v>
      </c>
      <c r="D51" s="4">
        <f>IFERROR(INDEX(TableFIN[Pourcentage de En cours],MATCH($A51,TableFIN[Nom de cours],0)),"")</f>
        <v>0</v>
      </c>
      <c r="E51" s="4">
        <f>IFERROR(INDEX(TableFIN[Pourcentage de Terminé],MATCH($A51,TableFIN[Nom de cours],0)),"")</f>
        <v>0</v>
      </c>
      <c r="F51" s="7"/>
      <c r="G51" s="7"/>
      <c r="H51" s="7"/>
      <c r="I51" s="7"/>
    </row>
    <row r="52" spans="1:9" x14ac:dyDescent="0.25">
      <c r="A52" s="9" t="s">
        <v>9</v>
      </c>
      <c r="B52" s="5">
        <f>IFERROR(INDEX(TableFIN[Comptez les valeurs uniques de Utilisateur (nom complet)],MATCH($A52,TableFIN[Nom de cours],0)),"")</f>
        <v>1</v>
      </c>
      <c r="C52" s="4">
        <f>IFERROR(INDEX(TableFIN[Pourcentage de Pas commencé],MATCH($A52,[1]!TableFin[Nom de cours],0)),"")</f>
        <v>1</v>
      </c>
      <c r="D52" s="4">
        <f>IFERROR(INDEX(TableFIN[Pourcentage de En cours],MATCH($A52,TableFIN[Nom de cours],0)),"")</f>
        <v>0</v>
      </c>
      <c r="E52" s="4">
        <f>IFERROR(INDEX(TableFIN[Pourcentage de Terminé],MATCH($A52,TableFIN[Nom de cours],0)),"")</f>
        <v>0</v>
      </c>
      <c r="F52" s="7"/>
      <c r="G52" s="7"/>
      <c r="H52" s="7"/>
      <c r="I52" s="7"/>
    </row>
    <row r="53" spans="1:9" x14ac:dyDescent="0.25">
      <c r="A53" s="9" t="s">
        <v>103</v>
      </c>
      <c r="B53" s="5">
        <f>IFERROR(INDEX(TableFIN[Comptez les valeurs uniques de Utilisateur (nom complet)],MATCH($A53,TableFIN[Nom de cours],0)),"")</f>
        <v>1</v>
      </c>
      <c r="C53" s="4">
        <f>IFERROR(INDEX(TableFIN[Pourcentage de Pas commencé],MATCH($A53,[1]!TableFin[Nom de cours],0)),"")</f>
        <v>1</v>
      </c>
      <c r="D53" s="4">
        <f>IFERROR(INDEX(TableFIN[Pourcentage de En cours],MATCH($A53,TableFIN[Nom de cours],0)),"")</f>
        <v>0</v>
      </c>
      <c r="E53" s="4">
        <f>IFERROR(INDEX(TableFIN[Pourcentage de Terminé],MATCH($A53,TableFIN[Nom de cours],0)),"")</f>
        <v>0</v>
      </c>
      <c r="F53" s="7"/>
      <c r="G53" s="7"/>
      <c r="H53" s="7"/>
      <c r="I53" s="7"/>
    </row>
    <row r="54" spans="1:9" x14ac:dyDescent="0.25">
      <c r="A54" s="9" t="s">
        <v>104</v>
      </c>
      <c r="B54" s="5">
        <f>IFERROR(INDEX(TableFIN[Comptez les valeurs uniques de Utilisateur (nom complet)],MATCH($A54,TableFIN[Nom de cours],0)),"")</f>
        <v>1</v>
      </c>
      <c r="C54" s="4">
        <f>IFERROR(INDEX(TableFIN[Pourcentage de Pas commencé],MATCH($A54,[1]!TableFin[Nom de cours],0)),"")</f>
        <v>1</v>
      </c>
      <c r="D54" s="4">
        <f>IFERROR(INDEX(TableFIN[Pourcentage de En cours],MATCH($A54,TableFIN[Nom de cours],0)),"")</f>
        <v>0</v>
      </c>
      <c r="E54" s="4">
        <f>IFERROR(INDEX(TableFIN[Pourcentage de Terminé],MATCH($A54,TableFIN[Nom de cours],0)),"")</f>
        <v>0</v>
      </c>
      <c r="F54" s="7"/>
      <c r="G54" s="7"/>
      <c r="H54" s="7"/>
      <c r="I54" s="7"/>
    </row>
    <row r="55" spans="1:9" x14ac:dyDescent="0.25">
      <c r="A55" s="9" t="s">
        <v>48</v>
      </c>
      <c r="B55" s="5">
        <f>IFERROR(INDEX(TableFIN[Comptez les valeurs uniques de Utilisateur (nom complet)],MATCH($A55,TableFIN[Nom de cours],0)),"")</f>
        <v>1</v>
      </c>
      <c r="C55" s="4">
        <f>IFERROR(INDEX(TableFIN[Pourcentage de Pas commencé],MATCH($A55,[1]!TableFin[Nom de cours],0)),"")</f>
        <v>1</v>
      </c>
      <c r="D55" s="4">
        <f>IFERROR(INDEX(TableFIN[Pourcentage de En cours],MATCH($A55,TableFIN[Nom de cours],0)),"")</f>
        <v>0</v>
      </c>
      <c r="E55" s="4">
        <f>IFERROR(INDEX(TableFIN[Pourcentage de Terminé],MATCH($A55,TableFIN[Nom de cours],0)),"")</f>
        <v>0</v>
      </c>
      <c r="F55" s="7"/>
      <c r="G55" s="7"/>
      <c r="H55" s="7"/>
      <c r="I55" s="7"/>
    </row>
    <row r="56" spans="1:9" x14ac:dyDescent="0.25">
      <c r="A56" s="9" t="s">
        <v>101</v>
      </c>
      <c r="B56" s="5">
        <f>IFERROR(INDEX(TableFIN[Comptez les valeurs uniques de Utilisateur (nom complet)],MATCH($A56,TableFIN[Nom de cours],0)),"")</f>
        <v>1</v>
      </c>
      <c r="C56" s="4">
        <f>IFERROR(INDEX(TableFIN[Pourcentage de Pas commencé],MATCH($A56,[1]!TableFin[Nom de cours],0)),"")</f>
        <v>1</v>
      </c>
      <c r="D56" s="4">
        <f>IFERROR(INDEX(TableFIN[Pourcentage de En cours],MATCH($A56,TableFIN[Nom de cours],0)),"")</f>
        <v>0</v>
      </c>
      <c r="E56" s="4">
        <f>IFERROR(INDEX(TableFIN[Pourcentage de Terminé],MATCH($A56,TableFIN[Nom de cours],0)),"")</f>
        <v>0</v>
      </c>
      <c r="F56" s="7"/>
      <c r="G56" s="7"/>
      <c r="H56" s="7"/>
      <c r="I56" s="7"/>
    </row>
    <row r="57" spans="1:9" x14ac:dyDescent="0.25">
      <c r="A57" s="9" t="s">
        <v>47</v>
      </c>
      <c r="B57" s="5">
        <f>IFERROR(INDEX(TableFIN[Comptez les valeurs uniques de Utilisateur (nom complet)],MATCH($A57,TableFIN[Nom de cours],0)),"")</f>
        <v>1</v>
      </c>
      <c r="C57" s="4">
        <f>IFERROR(INDEX(TableFIN[Pourcentage de Pas commencé],MATCH($A57,[1]!TableFin[Nom de cours],0)),"")</f>
        <v>1</v>
      </c>
      <c r="D57" s="4">
        <f>IFERROR(INDEX(TableFIN[Pourcentage de En cours],MATCH($A57,TableFIN[Nom de cours],0)),"")</f>
        <v>0</v>
      </c>
      <c r="E57" s="4">
        <f>IFERROR(INDEX(TableFIN[Pourcentage de Terminé],MATCH($A57,TableFIN[Nom de cours],0)),"")</f>
        <v>0</v>
      </c>
      <c r="F57" s="7"/>
      <c r="G57" s="7"/>
      <c r="H57" s="7"/>
      <c r="I57" s="7"/>
    </row>
    <row r="58" spans="1:9" x14ac:dyDescent="0.25">
      <c r="A58" s="9" t="s">
        <v>120</v>
      </c>
      <c r="B58" s="5">
        <f>IFERROR(INDEX(TableFIN[Comptez les valeurs uniques de Utilisateur (nom complet)],MATCH($A58,TableFIN[Nom de cours],0)),"")</f>
        <v>1</v>
      </c>
      <c r="C58" s="4">
        <f>IFERROR(INDEX(TableFIN[Pourcentage de Pas commencé],MATCH($A58,[1]!TableFin[Nom de cours],0)),"")</f>
        <v>1</v>
      </c>
      <c r="D58" s="4">
        <f>IFERROR(INDEX(TableFIN[Pourcentage de En cours],MATCH($A58,TableFIN[Nom de cours],0)),"")</f>
        <v>0</v>
      </c>
      <c r="E58" s="4">
        <f>IFERROR(INDEX(TableFIN[Pourcentage de Terminé],MATCH($A58,TableFIN[Nom de cours],0)),"")</f>
        <v>0</v>
      </c>
      <c r="F58" s="7"/>
      <c r="G58" s="7"/>
      <c r="H58" s="7"/>
      <c r="I58" s="7"/>
    </row>
    <row r="59" spans="1:9" x14ac:dyDescent="0.25">
      <c r="A59" s="9" t="s">
        <v>69</v>
      </c>
      <c r="B59" s="5">
        <f>IFERROR(INDEX(TableFIN[Comptez les valeurs uniques de Utilisateur (nom complet)],MATCH($A59,TableFIN[Nom de cours],0)),"")</f>
        <v>1</v>
      </c>
      <c r="C59" s="4">
        <f>IFERROR(INDEX(TableFIN[Pourcentage de Pas commencé],MATCH($A59,[1]!TableFin[Nom de cours],0)),"")</f>
        <v>1</v>
      </c>
      <c r="D59" s="4">
        <f>IFERROR(INDEX(TableFIN[Pourcentage de En cours],MATCH($A59,TableFIN[Nom de cours],0)),"")</f>
        <v>0</v>
      </c>
      <c r="E59" s="4">
        <f>IFERROR(INDEX(TableFIN[Pourcentage de Terminé],MATCH($A59,TableFIN[Nom de cours],0)),"")</f>
        <v>0</v>
      </c>
      <c r="F59" s="7"/>
      <c r="G59" s="7"/>
      <c r="H59" s="7"/>
      <c r="I59" s="7"/>
    </row>
    <row r="60" spans="1:9" x14ac:dyDescent="0.25">
      <c r="A60" s="9" t="s">
        <v>119</v>
      </c>
      <c r="B60" s="5">
        <f>IFERROR(INDEX(TableFIN[Comptez les valeurs uniques de Utilisateur (nom complet)],MATCH($A60,TableFIN[Nom de cours],0)),"")</f>
        <v>1</v>
      </c>
      <c r="C60" s="4">
        <f>IFERROR(INDEX(TableFIN[Pourcentage de Pas commencé],MATCH($A60,[1]!TableFin[Nom de cours],0)),"")</f>
        <v>1</v>
      </c>
      <c r="D60" s="4">
        <f>IFERROR(INDEX(TableFIN[Pourcentage de En cours],MATCH($A60,TableFIN[Nom de cours],0)),"")</f>
        <v>0</v>
      </c>
      <c r="E60" s="4">
        <f>IFERROR(INDEX(TableFIN[Pourcentage de Terminé],MATCH($A60,TableFIN[Nom de cours],0)),"")</f>
        <v>0</v>
      </c>
      <c r="F60" s="7"/>
      <c r="G60" s="7"/>
      <c r="H60" s="7"/>
      <c r="I60" s="7"/>
    </row>
    <row r="61" spans="1:9" x14ac:dyDescent="0.25">
      <c r="A61" s="9" t="s">
        <v>29</v>
      </c>
      <c r="B61" s="5">
        <f>IFERROR(INDEX(TableFIN[Comptez les valeurs uniques de Utilisateur (nom complet)],MATCH($A61,TableFIN[Nom de cours],0)),"")</f>
        <v>1</v>
      </c>
      <c r="C61" s="4">
        <f>IFERROR(INDEX(TableFIN[Pourcentage de Pas commencé],MATCH($A61,[1]!TableFin[Nom de cours],0)),"")</f>
        <v>1</v>
      </c>
      <c r="D61" s="4">
        <f>IFERROR(INDEX(TableFIN[Pourcentage de En cours],MATCH($A61,TableFIN[Nom de cours],0)),"")</f>
        <v>0</v>
      </c>
      <c r="E61" s="4">
        <f>IFERROR(INDEX(TableFIN[Pourcentage de Terminé],MATCH($A61,TableFIN[Nom de cours],0)),"")</f>
        <v>0</v>
      </c>
      <c r="F61" s="7"/>
      <c r="G61" s="7"/>
      <c r="H61" s="7"/>
      <c r="I61" s="7"/>
    </row>
    <row r="62" spans="1:9" x14ac:dyDescent="0.25">
      <c r="A62" s="9" t="s">
        <v>108</v>
      </c>
      <c r="B62" s="5">
        <f>IFERROR(INDEX(TableFIN[Comptez les valeurs uniques de Utilisateur (nom complet)],MATCH($A62,TableFIN[Nom de cours],0)),"")</f>
        <v>1</v>
      </c>
      <c r="C62" s="4">
        <f>IFERROR(INDEX(TableFIN[Pourcentage de Pas commencé],MATCH($A62,[1]!TableFin[Nom de cours],0)),"")</f>
        <v>1</v>
      </c>
      <c r="D62" s="4">
        <f>IFERROR(INDEX(TableFIN[Pourcentage de En cours],MATCH($A62,TableFIN[Nom de cours],0)),"")</f>
        <v>0</v>
      </c>
      <c r="E62" s="4">
        <f>IFERROR(INDEX(TableFIN[Pourcentage de Terminé],MATCH($A62,TableFIN[Nom de cours],0)),"")</f>
        <v>0</v>
      </c>
      <c r="F62" s="7"/>
      <c r="G62" s="7"/>
      <c r="H62" s="7"/>
      <c r="I62" s="7"/>
    </row>
    <row r="63" spans="1:9" x14ac:dyDescent="0.25">
      <c r="A63" s="9" t="s">
        <v>67</v>
      </c>
      <c r="B63" s="5">
        <f>IFERROR(INDEX(TableFIN[Comptez les valeurs uniques de Utilisateur (nom complet)],MATCH($A63,TableFIN[Nom de cours],0)),"")</f>
        <v>1</v>
      </c>
      <c r="C63" s="4">
        <f>IFERROR(INDEX(TableFIN[Pourcentage de Pas commencé],MATCH($A63,[1]!TableFin[Nom de cours],0)),"")</f>
        <v>1</v>
      </c>
      <c r="D63" s="4">
        <f>IFERROR(INDEX(TableFIN[Pourcentage de En cours],MATCH($A63,TableFIN[Nom de cours],0)),"")</f>
        <v>0</v>
      </c>
      <c r="E63" s="4">
        <f>IFERROR(INDEX(TableFIN[Pourcentage de Terminé],MATCH($A63,TableFIN[Nom de cours],0)),"")</f>
        <v>0</v>
      </c>
      <c r="F63" s="7"/>
      <c r="G63" s="7"/>
      <c r="H63" s="7"/>
      <c r="I63" s="7"/>
    </row>
    <row r="64" spans="1:9" x14ac:dyDescent="0.25">
      <c r="A64" s="9" t="s">
        <v>121</v>
      </c>
      <c r="B64" s="5">
        <f>IFERROR(INDEX(TableFIN[Comptez les valeurs uniques de Utilisateur (nom complet)],MATCH($A64,TableFIN[Nom de cours],0)),"")</f>
        <v>1</v>
      </c>
      <c r="C64" s="4">
        <f>IFERROR(INDEX(TableFIN[Pourcentage de Pas commencé],MATCH($A64,[1]!TableFin[Nom de cours],0)),"")</f>
        <v>1</v>
      </c>
      <c r="D64" s="4">
        <f>IFERROR(INDEX(TableFIN[Pourcentage de En cours],MATCH($A64,TableFIN[Nom de cours],0)),"")</f>
        <v>0</v>
      </c>
      <c r="E64" s="4">
        <f>IFERROR(INDEX(TableFIN[Pourcentage de Terminé],MATCH($A64,TableFIN[Nom de cours],0)),"")</f>
        <v>0</v>
      </c>
      <c r="F64" s="7"/>
      <c r="G64" s="7"/>
      <c r="H64" s="7"/>
      <c r="I64" s="7"/>
    </row>
    <row r="65" spans="1:9" x14ac:dyDescent="0.25">
      <c r="A65" s="9" t="s">
        <v>30</v>
      </c>
      <c r="B65" s="5">
        <f>IFERROR(INDEX(TableFIN[Comptez les valeurs uniques de Utilisateur (nom complet)],MATCH($A65,TableFIN[Nom de cours],0)),"")</f>
        <v>1</v>
      </c>
      <c r="C65" s="4">
        <f>IFERROR(INDEX(TableFIN[Pourcentage de Pas commencé],MATCH($A65,[1]!TableFin[Nom de cours],0)),"")</f>
        <v>1</v>
      </c>
      <c r="D65" s="4">
        <f>IFERROR(INDEX(TableFIN[Pourcentage de En cours],MATCH($A65,TableFIN[Nom de cours],0)),"")</f>
        <v>0</v>
      </c>
      <c r="E65" s="4">
        <f>IFERROR(INDEX(TableFIN[Pourcentage de Terminé],MATCH($A65,TableFIN[Nom de cours],0)),"")</f>
        <v>0</v>
      </c>
      <c r="F65" s="7"/>
      <c r="G65" s="7"/>
      <c r="H65" s="7"/>
      <c r="I65" s="7"/>
    </row>
    <row r="66" spans="1:9" x14ac:dyDescent="0.25">
      <c r="A66" s="9" t="s">
        <v>10</v>
      </c>
      <c r="B66" s="5">
        <f>IFERROR(INDEX(TableFIN[Comptez les valeurs uniques de Utilisateur (nom complet)],MATCH($A66,TableFIN[Nom de cours],0)),"")</f>
        <v>1</v>
      </c>
      <c r="C66" s="4">
        <f>IFERROR(INDEX(TableFIN[Pourcentage de Pas commencé],MATCH($A66,[1]!TableFin[Nom de cours],0)),"")</f>
        <v>1</v>
      </c>
      <c r="D66" s="4">
        <f>IFERROR(INDEX(TableFIN[Pourcentage de En cours],MATCH($A66,TableFIN[Nom de cours],0)),"")</f>
        <v>0</v>
      </c>
      <c r="E66" s="4">
        <f>IFERROR(INDEX(TableFIN[Pourcentage de Terminé],MATCH($A66,TableFIN[Nom de cours],0)),"")</f>
        <v>0</v>
      </c>
      <c r="F66" s="7"/>
      <c r="G66" s="7"/>
      <c r="H66" s="7"/>
      <c r="I66" s="7"/>
    </row>
    <row r="67" spans="1:9" x14ac:dyDescent="0.25">
      <c r="A67" s="9" t="s">
        <v>81</v>
      </c>
      <c r="B67" s="5">
        <f>IFERROR(INDEX(TableFIN[Comptez les valeurs uniques de Utilisateur (nom complet)],MATCH($A67,TableFIN[Nom de cours],0)),"")</f>
        <v>54</v>
      </c>
      <c r="C67" s="4">
        <f>IFERROR(INDEX(TableFIN[Pourcentage de Pas commencé],MATCH($A67,[1]!TableFin[Nom de cours],0)),"")</f>
        <v>0.61099999999999999</v>
      </c>
      <c r="D67" s="4">
        <f>IFERROR(INDEX(TableFIN[Pourcentage de En cours],MATCH($A67,TableFIN[Nom de cours],0)),"")</f>
        <v>3.6999999999999998E-2</v>
      </c>
      <c r="E67" s="4">
        <f>IFERROR(INDEX(TableFIN[Pourcentage de Terminé],MATCH($A67,TableFIN[Nom de cours],0)),"")</f>
        <v>0.35199999999999998</v>
      </c>
      <c r="F67" s="7"/>
      <c r="G67" s="7"/>
      <c r="H67" s="7"/>
      <c r="I67" s="7"/>
    </row>
    <row r="68" spans="1:9" x14ac:dyDescent="0.25">
      <c r="A68" s="9" t="s">
        <v>31</v>
      </c>
      <c r="B68" s="5">
        <f>IFERROR(INDEX(TableFIN[Comptez les valeurs uniques de Utilisateur (nom complet)],MATCH($A68,TableFIN[Nom de cours],0)),"")</f>
        <v>9</v>
      </c>
      <c r="C68" s="4">
        <f>IFERROR(INDEX(TableFIN[Pourcentage de Pas commencé],MATCH($A68,[1]!TableFin[Nom de cours],0)),"")</f>
        <v>0.55600000000000005</v>
      </c>
      <c r="D68" s="4">
        <f>IFERROR(INDEX(TableFIN[Pourcentage de En cours],MATCH($A68,TableFIN[Nom de cours],0)),"")</f>
        <v>0</v>
      </c>
      <c r="E68" s="4">
        <f>IFERROR(INDEX(TableFIN[Pourcentage de Terminé],MATCH($A68,TableFIN[Nom de cours],0)),"")</f>
        <v>0.44400000000000001</v>
      </c>
      <c r="F68" s="7"/>
      <c r="G68" s="7"/>
      <c r="H68" s="7"/>
      <c r="I68" s="7"/>
    </row>
    <row r="69" spans="1:9" x14ac:dyDescent="0.25">
      <c r="A69" s="9" t="s">
        <v>65</v>
      </c>
      <c r="B69" s="5">
        <f>IFERROR(INDEX(TableFIN[Comptez les valeurs uniques de Utilisateur (nom complet)],MATCH($A69,TableFIN[Nom de cours],0)),"")</f>
        <v>54</v>
      </c>
      <c r="C69" s="4">
        <f>IFERROR(INDEX(TableFIN[Pourcentage de Pas commencé],MATCH($A69,[1]!TableFin[Nom de cours],0)),"")</f>
        <v>0.63</v>
      </c>
      <c r="D69" s="4">
        <f>IFERROR(INDEX(TableFIN[Pourcentage de En cours],MATCH($A69,TableFIN[Nom de cours],0)),"")</f>
        <v>3.6999999999999998E-2</v>
      </c>
      <c r="E69" s="4">
        <f>IFERROR(INDEX(TableFIN[Pourcentage de Terminé],MATCH($A69,TableFIN[Nom de cours],0)),"")</f>
        <v>0.33300000000000002</v>
      </c>
      <c r="F69" s="7"/>
      <c r="G69" s="7"/>
      <c r="H69" s="7"/>
      <c r="I69" s="7"/>
    </row>
    <row r="70" spans="1:9" x14ac:dyDescent="0.25">
      <c r="A70" s="9" t="s">
        <v>89</v>
      </c>
      <c r="B70" s="5">
        <f>IFERROR(INDEX(TableFIN[Comptez les valeurs uniques de Utilisateur (nom complet)],MATCH($A70,TableFIN[Nom de cours],0)),"")</f>
        <v>10</v>
      </c>
      <c r="C70" s="4">
        <f>IFERROR(INDEX(TableFIN[Pourcentage de Pas commencé],MATCH($A70,[1]!TableFin[Nom de cours],0)),"")</f>
        <v>0.7</v>
      </c>
      <c r="D70" s="4">
        <f>IFERROR(INDEX(TableFIN[Pourcentage de En cours],MATCH($A70,TableFIN[Nom de cours],0)),"")</f>
        <v>0</v>
      </c>
      <c r="E70" s="4">
        <f>IFERROR(INDEX(TableFIN[Pourcentage de Terminé],MATCH($A70,TableFIN[Nom de cours],0)),"")</f>
        <v>0.3</v>
      </c>
      <c r="F70" s="7"/>
      <c r="G70" s="7"/>
      <c r="H70" s="7"/>
      <c r="I70" s="7"/>
    </row>
    <row r="71" spans="1:9" x14ac:dyDescent="0.25">
      <c r="A71" s="9" t="s">
        <v>66</v>
      </c>
      <c r="B71" s="5">
        <f>IFERROR(INDEX(TableFIN[Comptez les valeurs uniques de Utilisateur (nom complet)],MATCH($A71,TableFIN[Nom de cours],0)),"")</f>
        <v>54</v>
      </c>
      <c r="C71" s="4">
        <f>IFERROR(INDEX(TableFIN[Pourcentage de Pas commencé],MATCH($A71,[1]!TableFin[Nom de cours],0)),"")</f>
        <v>0.68500000000000005</v>
      </c>
      <c r="D71" s="4">
        <f>IFERROR(INDEX(TableFIN[Pourcentage de En cours],MATCH($A71,TableFIN[Nom de cours],0)),"")</f>
        <v>5.6000000000000001E-2</v>
      </c>
      <c r="E71" s="4">
        <f>IFERROR(INDEX(TableFIN[Pourcentage de Terminé],MATCH($A71,TableFIN[Nom de cours],0)),"")</f>
        <v>0.25900000000000001</v>
      </c>
      <c r="F71" s="7"/>
      <c r="G71" s="7"/>
      <c r="H71" s="7"/>
      <c r="I71" s="7"/>
    </row>
    <row r="72" spans="1:9" x14ac:dyDescent="0.25">
      <c r="A72" s="9" t="s">
        <v>126</v>
      </c>
      <c r="B72" s="5" t="str">
        <f>IFERROR(INDEX(TableFIN[Comptez les valeurs uniques de Utilisateur (nom complet)],MATCH($A72,TableFIN[Nom de cours],0)),"")</f>
        <v/>
      </c>
      <c r="C72" s="4" t="str">
        <f>IFERROR(INDEX(TableFIN[Pourcentage de Pas commencé],MATCH($A72,[1]!TableFin[Nom de cours],0)),"")</f>
        <v/>
      </c>
      <c r="D72" s="4" t="str">
        <f>IFERROR(INDEX(TableFIN[Pourcentage de En cours],MATCH($A72,TableFIN[Nom de cours],0)),"")</f>
        <v/>
      </c>
      <c r="E72" s="4" t="str">
        <f>IFERROR(INDEX(TableFIN[Pourcentage de Terminé],MATCH($A72,TableFIN[Nom de cours],0)),"")</f>
        <v/>
      </c>
      <c r="F72" s="7"/>
      <c r="G72" s="7"/>
      <c r="H72" s="7"/>
      <c r="I72" s="7"/>
    </row>
    <row r="73" spans="1:9" x14ac:dyDescent="0.25">
      <c r="A73" s="9" t="s">
        <v>56</v>
      </c>
      <c r="B73" s="5">
        <f>IFERROR(INDEX(TableFIN[Comptez les valeurs uniques de Utilisateur (nom complet)],MATCH($A73,TableFIN[Nom de cours],0)),"")</f>
        <v>11</v>
      </c>
      <c r="C73" s="4">
        <f>IFERROR(INDEX(TableFIN[Pourcentage de Pas commencé],MATCH($A73,[1]!TableFin[Nom de cours],0)),"")</f>
        <v>1</v>
      </c>
      <c r="D73" s="4">
        <f>IFERROR(INDEX(TableFIN[Pourcentage de En cours],MATCH($A73,TableFIN[Nom de cours],0)),"")</f>
        <v>0</v>
      </c>
      <c r="E73" s="4">
        <f>IFERROR(INDEX(TableFIN[Pourcentage de Terminé],MATCH($A73,TableFIN[Nom de cours],0)),"")</f>
        <v>0</v>
      </c>
      <c r="F73" s="7"/>
      <c r="G73" s="7"/>
      <c r="H73" s="7"/>
      <c r="I73" s="7"/>
    </row>
    <row r="74" spans="1:9" x14ac:dyDescent="0.25">
      <c r="A74" s="9" t="s">
        <v>57</v>
      </c>
      <c r="B74" s="5">
        <f>IFERROR(INDEX(TableFIN[Comptez les valeurs uniques de Utilisateur (nom complet)],MATCH($A74,TableFIN[Nom de cours],0)),"")</f>
        <v>11</v>
      </c>
      <c r="C74" s="4">
        <f>IFERROR(INDEX(TableFIN[Pourcentage de Pas commencé],MATCH($A74,[1]!TableFin[Nom de cours],0)),"")</f>
        <v>1</v>
      </c>
      <c r="D74" s="4">
        <f>IFERROR(INDEX(TableFIN[Pourcentage de En cours],MATCH($A74,TableFIN[Nom de cours],0)),"")</f>
        <v>0</v>
      </c>
      <c r="E74" s="4">
        <f>IFERROR(INDEX(TableFIN[Pourcentage de Terminé],MATCH($A74,TableFIN[Nom de cours],0)),"")</f>
        <v>0</v>
      </c>
      <c r="F74" s="7"/>
      <c r="G74" s="7"/>
      <c r="H74" s="7"/>
      <c r="I74" s="7"/>
    </row>
    <row r="75" spans="1:9" x14ac:dyDescent="0.25">
      <c r="A75" s="10" t="s">
        <v>50</v>
      </c>
      <c r="B75" s="5">
        <f>IFERROR(INDEX(TableFIN[Comptez les valeurs uniques de Utilisateur (nom complet)],MATCH($A75,TableFIN[Nom de cours],0)),"")</f>
        <v>37</v>
      </c>
      <c r="C75" s="4">
        <f>IFERROR(INDEX(TableFIN[Pourcentage de Pas commencé],MATCH($A75,[1]!TableFin[Nom de cours],0)),"")</f>
        <v>0.64900000000000002</v>
      </c>
      <c r="D75" s="4">
        <f>IFERROR(INDEX(TableFIN[Pourcentage de En cours],MATCH($A75,TableFIN[Nom de cours],0)),"")</f>
        <v>2.7E-2</v>
      </c>
      <c r="E75" s="4">
        <f>IFERROR(INDEX(TableFIN[Pourcentage de Terminé],MATCH($A75,TableFIN[Nom de cours],0)),"")</f>
        <v>0.32400000000000001</v>
      </c>
      <c r="F75" s="7"/>
      <c r="G75" s="7"/>
      <c r="H75" s="7"/>
      <c r="I75" s="7"/>
    </row>
    <row r="76" spans="1:9" x14ac:dyDescent="0.25">
      <c r="A76" s="9" t="s">
        <v>46</v>
      </c>
      <c r="B76" s="5">
        <f>IFERROR(INDEX(TableFIN[Comptez les valeurs uniques de Utilisateur (nom complet)],MATCH($A76,TableFIN[Nom de cours],0)),"")</f>
        <v>37</v>
      </c>
      <c r="C76" s="4">
        <f>IFERROR(INDEX(TableFIN[Pourcentage de Pas commencé],MATCH($A76,[1]!TableFin[Nom de cours],0)),"")</f>
        <v>0.73</v>
      </c>
      <c r="D76" s="4">
        <f>IFERROR(INDEX(TableFIN[Pourcentage de En cours],MATCH($A76,TableFIN[Nom de cours],0)),"")</f>
        <v>0</v>
      </c>
      <c r="E76" s="4">
        <f>IFERROR(INDEX(TableFIN[Pourcentage de Terminé],MATCH($A76,TableFIN[Nom de cours],0)),"")</f>
        <v>0.27</v>
      </c>
      <c r="F76" s="7"/>
      <c r="G76" s="7"/>
      <c r="H76" s="7"/>
      <c r="I76" s="7"/>
    </row>
    <row r="77" spans="1:9" x14ac:dyDescent="0.25">
      <c r="A77" s="9" t="s">
        <v>83</v>
      </c>
      <c r="B77" s="5">
        <f>IFERROR(INDEX(TableFIN[Comptez les valeurs uniques de Utilisateur (nom complet)],MATCH($A77,TableFIN[Nom de cours],0)),"")</f>
        <v>10</v>
      </c>
      <c r="C77" s="4">
        <f>IFERROR(INDEX(TableFIN[Pourcentage de Pas commencé],MATCH($A77,[1]!TableFin[Nom de cours],0)),"")</f>
        <v>1</v>
      </c>
      <c r="D77" s="4">
        <f>IFERROR(INDEX(TableFIN[Pourcentage de En cours],MATCH($A77,TableFIN[Nom de cours],0)),"")</f>
        <v>0</v>
      </c>
      <c r="E77" s="4">
        <f>IFERROR(INDEX(TableFIN[Pourcentage de Terminé],MATCH($A77,TableFIN[Nom de cours],0)),"")</f>
        <v>0</v>
      </c>
      <c r="F77" s="7"/>
      <c r="G77" s="7"/>
      <c r="H77" s="7"/>
      <c r="I77" s="7"/>
    </row>
    <row r="78" spans="1:9" x14ac:dyDescent="0.25">
      <c r="A78" s="10" t="s">
        <v>52</v>
      </c>
      <c r="B78" s="5">
        <f>IFERROR(INDEX(TableFIN[Comptez les valeurs uniques de Utilisateur (nom complet)],MATCH($A78,TableFIN[Nom de cours],0)),"")</f>
        <v>47</v>
      </c>
      <c r="C78" s="4">
        <f>IFERROR(INDEX(TableFIN[Pourcentage de Pas commencé],MATCH($A78,[1]!TableFin[Nom de cours],0)),"")</f>
        <v>0.80800000000000005</v>
      </c>
      <c r="D78" s="4">
        <f>IFERROR(INDEX(TableFIN[Pourcentage de En cours],MATCH($A78,TableFIN[Nom de cours],0)),"")</f>
        <v>0</v>
      </c>
      <c r="E78" s="4">
        <f>IFERROR(INDEX(TableFIN[Pourcentage de Terminé],MATCH($A78,TableFIN[Nom de cours],0)),"")</f>
        <v>0.191</v>
      </c>
      <c r="F78" s="7"/>
      <c r="G78" s="7"/>
      <c r="H78" s="7"/>
      <c r="I78" s="7"/>
    </row>
    <row r="79" spans="1:9" x14ac:dyDescent="0.25">
      <c r="A79" s="10" t="s">
        <v>70</v>
      </c>
      <c r="B79" s="5">
        <f>IFERROR(INDEX(TableFIN[Comptez les valeurs uniques de Utilisateur (nom complet)],MATCH($A79,TableFIN[Nom de cours],0)),"")</f>
        <v>12</v>
      </c>
      <c r="C79" s="4">
        <f>IFERROR(INDEX(TableFIN[Pourcentage de Pas commencé],MATCH($A79,[1]!TableFin[Nom de cours],0)),"")</f>
        <v>0.91700000000000004</v>
      </c>
      <c r="D79" s="4">
        <f>IFERROR(INDEX(TableFIN[Pourcentage de En cours],MATCH($A79,TableFIN[Nom de cours],0)),"")</f>
        <v>0</v>
      </c>
      <c r="E79" s="4">
        <f>IFERROR(INDEX(TableFIN[Pourcentage de Terminé],MATCH($A79,TableFIN[Nom de cours],0)),"")</f>
        <v>8.3000000000000004E-2</v>
      </c>
      <c r="F79" s="7"/>
      <c r="G79" s="7"/>
      <c r="H79" s="7"/>
      <c r="I79" s="7"/>
    </row>
    <row r="80" spans="1:9" x14ac:dyDescent="0.25">
      <c r="A80" s="10" t="s">
        <v>6</v>
      </c>
      <c r="B80" s="5">
        <f>IFERROR(INDEX(TableFIN[Comptez les valeurs uniques de Utilisateur (nom complet)],MATCH($A80,TableFIN[Nom de cours],0)),"")</f>
        <v>1</v>
      </c>
      <c r="C80" s="4">
        <f>IFERROR(INDEX(TableFIN[Pourcentage de Pas commencé],MATCH($A80,[1]!TableFin[Nom de cours],0)),"")</f>
        <v>1</v>
      </c>
      <c r="D80" s="4">
        <f>IFERROR(INDEX(TableFIN[Pourcentage de En cours],MATCH($A80,TableFIN[Nom de cours],0)),"")</f>
        <v>0</v>
      </c>
      <c r="E80" s="4">
        <f>IFERROR(INDEX(TableFIN[Pourcentage de Terminé],MATCH($A80,TableFIN[Nom de cours],0)),"")</f>
        <v>0</v>
      </c>
      <c r="F80" s="7"/>
      <c r="G80" s="7"/>
      <c r="H80" s="7"/>
      <c r="I80" s="7"/>
    </row>
    <row r="81" spans="1:9" x14ac:dyDescent="0.25">
      <c r="A81" s="10" t="s">
        <v>49</v>
      </c>
      <c r="B81" s="5">
        <f>IFERROR(INDEX(TableFIN[Comptez les valeurs uniques de Utilisateur (nom complet)],MATCH($A81,TableFIN[Nom de cours],0)),"")</f>
        <v>54</v>
      </c>
      <c r="C81" s="4">
        <f>IFERROR(INDEX(TableFIN[Pourcentage de Pas commencé],MATCH($A81,[1]!TableFin[Nom de cours],0)),"")</f>
        <v>0.88900000000000001</v>
      </c>
      <c r="D81" s="4">
        <f>IFERROR(INDEX(TableFIN[Pourcentage de En cours],MATCH($A81,TableFIN[Nom de cours],0)),"")</f>
        <v>0</v>
      </c>
      <c r="E81" s="4">
        <f>IFERROR(INDEX(TableFIN[Pourcentage de Terminé],MATCH($A81,TableFIN[Nom de cours],0)),"")</f>
        <v>0.111</v>
      </c>
      <c r="F81" s="7"/>
      <c r="G81" s="7"/>
      <c r="H81" s="7"/>
      <c r="I81" s="7"/>
    </row>
    <row r="82" spans="1:9" x14ac:dyDescent="0.25">
      <c r="A82" s="10" t="s">
        <v>5</v>
      </c>
      <c r="B82" s="5">
        <f>IFERROR(INDEX(TableFIN[Comptez les valeurs uniques de Utilisateur (nom complet)],MATCH($A82,TableFIN[Nom de cours],0)),"")</f>
        <v>10</v>
      </c>
      <c r="C82" s="4">
        <f>IFERROR(INDEX(TableFIN[Pourcentage de Pas commencé],MATCH($A82,[1]!TableFin[Nom de cours],0)),"")</f>
        <v>1</v>
      </c>
      <c r="D82" s="4">
        <f>IFERROR(INDEX(TableFIN[Pourcentage de En cours],MATCH($A82,TableFIN[Nom de cours],0)),"")</f>
        <v>0</v>
      </c>
      <c r="E82" s="4">
        <f>IFERROR(INDEX(TableFIN[Pourcentage de Terminé],MATCH($A82,TableFIN[Nom de cours],0)),"")</f>
        <v>0</v>
      </c>
      <c r="F82" s="7"/>
      <c r="G82" s="7"/>
      <c r="H82" s="7"/>
      <c r="I82" s="7"/>
    </row>
    <row r="83" spans="1:9" x14ac:dyDescent="0.25">
      <c r="A83" s="10" t="s">
        <v>34</v>
      </c>
      <c r="B83" s="5">
        <f>IFERROR(INDEX(TableFIN[Comptez les valeurs uniques de Utilisateur (nom complet)],MATCH($A83,TableFIN[Nom de cours],0)),"")</f>
        <v>37</v>
      </c>
      <c r="C83" s="4">
        <f>IFERROR(INDEX(TableFIN[Pourcentage de Pas commencé],MATCH($A83,[1]!TableFin[Nom de cours],0)),"")</f>
        <v>0.89200000000000002</v>
      </c>
      <c r="D83" s="4">
        <f>IFERROR(INDEX(TableFIN[Pourcentage de En cours],MATCH($A83,TableFIN[Nom de cours],0)),"")</f>
        <v>0.108</v>
      </c>
      <c r="E83" s="4">
        <f>IFERROR(INDEX(TableFIN[Pourcentage de Terminé],MATCH($A83,TableFIN[Nom de cours],0)),"")</f>
        <v>0</v>
      </c>
      <c r="F83" s="7"/>
      <c r="G83" s="7"/>
      <c r="H83" s="7"/>
      <c r="I83" s="7"/>
    </row>
    <row r="84" spans="1:9" x14ac:dyDescent="0.25">
      <c r="A84" s="10" t="s">
        <v>18</v>
      </c>
      <c r="B84" s="5">
        <f>IFERROR(INDEX(TableFIN[Comptez les valeurs uniques de Utilisateur (nom complet)],MATCH($A84,TableFIN[Nom de cours],0)),"")</f>
        <v>10</v>
      </c>
      <c r="C84" s="4">
        <f>IFERROR(INDEX(TableFIN[Pourcentage de Pas commencé],MATCH($A84,[1]!TableFin[Nom de cours],0)),"")</f>
        <v>1</v>
      </c>
      <c r="D84" s="4">
        <f>IFERROR(INDEX(TableFIN[Pourcentage de En cours],MATCH($A84,TableFIN[Nom de cours],0)),"")</f>
        <v>0</v>
      </c>
      <c r="E84" s="4">
        <f>IFERROR(INDEX(TableFIN[Pourcentage de Terminé],MATCH($A84,TableFIN[Nom de cours],0)),"")</f>
        <v>0</v>
      </c>
      <c r="F84" s="7"/>
      <c r="G84" s="7"/>
      <c r="H84" s="7"/>
      <c r="I84" s="7"/>
    </row>
    <row r="85" spans="1:9" x14ac:dyDescent="0.25">
      <c r="A85" s="10" t="s">
        <v>44</v>
      </c>
      <c r="B85" s="5">
        <f>IFERROR(INDEX(TableFIN[Comptez les valeurs uniques de Utilisateur (nom complet)],MATCH($A85,TableFIN[Nom de cours],0)),"")</f>
        <v>1</v>
      </c>
      <c r="C85" s="4">
        <f>IFERROR(INDEX(TableFIN[Pourcentage de Pas commencé],MATCH($A85,[1]!TableFin[Nom de cours],0)),"")</f>
        <v>1</v>
      </c>
      <c r="D85" s="4">
        <f>IFERROR(INDEX(TableFIN[Pourcentage de En cours],MATCH($A85,TableFIN[Nom de cours],0)),"")</f>
        <v>0</v>
      </c>
      <c r="E85" s="4">
        <f>IFERROR(INDEX(TableFIN[Pourcentage de Terminé],MATCH($A85,TableFIN[Nom de cours],0)),"")</f>
        <v>0</v>
      </c>
      <c r="F85" s="7"/>
      <c r="G85" s="7"/>
      <c r="H85" s="7"/>
      <c r="I85" s="7"/>
    </row>
    <row r="86" spans="1:9" x14ac:dyDescent="0.25">
      <c r="A86" s="19" t="s">
        <v>11</v>
      </c>
      <c r="B86" s="5">
        <f>IFERROR(INDEX(TableFIN[Comptez les valeurs uniques de Utilisateur (nom complet)],MATCH($A86,TableFIN[Nom de cours],0)),"")</f>
        <v>1</v>
      </c>
      <c r="C86" s="4">
        <f>IFERROR(INDEX(TableFIN[Pourcentage de Pas commencé],MATCH($A86,[1]!TableFin[Nom de cours],0)),"")</f>
        <v>1</v>
      </c>
      <c r="D86" s="4">
        <f>IFERROR(INDEX(TableFIN[Pourcentage de En cours],MATCH($A86,TableFIN[Nom de cours],0)),"")</f>
        <v>0</v>
      </c>
      <c r="E86" s="4">
        <f>IFERROR(INDEX(TableFIN[Pourcentage de Terminé],MATCH($A86,TableFIN[Nom de cours],0)),"")</f>
        <v>0</v>
      </c>
      <c r="F86" s="7"/>
      <c r="G86" s="7"/>
      <c r="H86" s="7"/>
      <c r="I86" s="7"/>
    </row>
    <row r="87" spans="1:9" x14ac:dyDescent="0.25">
      <c r="A87" s="10" t="s">
        <v>54</v>
      </c>
      <c r="B87" s="5">
        <f>IFERROR(INDEX(TableFIN[Comptez les valeurs uniques de Utilisateur (nom complet)],MATCH($A87,TableFIN[Nom de cours],0)),"")</f>
        <v>1</v>
      </c>
      <c r="C87" s="4">
        <f>IFERROR(INDEX(TableFIN[Pourcentage de Pas commencé],MATCH($A87,[1]!TableFin[Nom de cours],0)),"")</f>
        <v>1</v>
      </c>
      <c r="D87" s="4">
        <f>IFERROR(INDEX(TableFIN[Pourcentage de En cours],MATCH($A87,TableFIN[Nom de cours],0)),"")</f>
        <v>0</v>
      </c>
      <c r="E87" s="4">
        <f>IFERROR(INDEX(TableFIN[Pourcentage de Terminé],MATCH($A87,TableFIN[Nom de cours],0)),"")</f>
        <v>0</v>
      </c>
      <c r="F87" s="7"/>
      <c r="G87" s="7"/>
      <c r="H87" s="7"/>
      <c r="I87" s="7"/>
    </row>
    <row r="99" spans="1:2" x14ac:dyDescent="0.25">
      <c r="A99" s="11" t="s">
        <v>124</v>
      </c>
      <c r="B99" s="12">
        <f>SUM(B3:B97)</f>
        <v>941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2EDA-4E70-4C7F-BD16-5213957E8089}">
  <dimension ref="A2:I81"/>
  <sheetViews>
    <sheetView tabSelected="1" zoomScale="115" zoomScaleNormal="115" workbookViewId="0">
      <selection activeCell="E15" sqref="E15"/>
    </sheetView>
  </sheetViews>
  <sheetFormatPr baseColWidth="10" defaultRowHeight="15" x14ac:dyDescent="0.25"/>
  <cols>
    <col min="1" max="1" width="66.7109375" bestFit="1" customWidth="1"/>
    <col min="3" max="3" width="30.28515625" bestFit="1" customWidth="1"/>
    <col min="4" max="4" width="24" bestFit="1" customWidth="1"/>
    <col min="5" max="5" width="23.85546875" bestFit="1" customWidth="1"/>
  </cols>
  <sheetData>
    <row r="2" spans="1:9" x14ac:dyDescent="0.25">
      <c r="A2" s="6" t="s">
        <v>127</v>
      </c>
      <c r="B2" s="6" t="s">
        <v>128</v>
      </c>
      <c r="C2" s="8" t="s">
        <v>2</v>
      </c>
      <c r="D2" s="8" t="s">
        <v>3</v>
      </c>
      <c r="E2" s="8" t="s">
        <v>4</v>
      </c>
      <c r="F2" s="8" t="s">
        <v>130</v>
      </c>
      <c r="G2" s="8" t="s">
        <v>131</v>
      </c>
      <c r="H2" s="8" t="s">
        <v>129</v>
      </c>
      <c r="I2" s="8" t="s">
        <v>132</v>
      </c>
    </row>
    <row r="3" spans="1:9" x14ac:dyDescent="0.25">
      <c r="A3" s="6"/>
      <c r="B3" s="7"/>
      <c r="C3" s="8"/>
      <c r="D3" s="8"/>
      <c r="E3" s="8"/>
      <c r="F3" s="13">
        <f>AVERAGE(E4:E80)</f>
        <v>0.13440789473684209</v>
      </c>
      <c r="G3" s="14">
        <f>AVERAGE(D4:D80)</f>
        <v>4.1526315789473689E-2</v>
      </c>
      <c r="H3" s="15">
        <f>AVERAGE(C4:C80)</f>
        <v>0.82407894736842113</v>
      </c>
      <c r="I3" s="8"/>
    </row>
    <row r="4" spans="1:9" x14ac:dyDescent="0.25">
      <c r="A4" s="7" t="s">
        <v>21</v>
      </c>
      <c r="B4" s="5">
        <f>IFERROR(INDEX(TablePRE[Comptez les valeurs uniques de Utilisateur (nom complet)],MATCH($A4,TablePRE[Nom de cours],0)),"")</f>
        <v>492</v>
      </c>
      <c r="C4" s="4">
        <f>IFERROR(INDEX(TablePRE[Pourcentage de Pas commencé],MATCH($A4,[1]!TablePRE[Nom de cours],0)),"")</f>
        <v>0.34399999999999997</v>
      </c>
      <c r="D4" s="4">
        <f>IFERROR(INDEX(TablePRE[Pourcentage de En cours],MATCH($A4,TablePRE[Nom de cours],0)),"")</f>
        <v>3.5000000000000003E-2</v>
      </c>
      <c r="E4" s="4">
        <f>IFERROR(INDEX(TablePRE[Pourcentage de Terminé],MATCH($A4,TablePRE[Nom de cours],0)),"")</f>
        <v>0.622</v>
      </c>
      <c r="F4" s="7"/>
      <c r="G4" s="7"/>
      <c r="H4" s="7"/>
      <c r="I4" s="7"/>
    </row>
    <row r="5" spans="1:9" x14ac:dyDescent="0.25">
      <c r="A5" s="7" t="s">
        <v>125</v>
      </c>
      <c r="B5" s="5">
        <f>IFERROR(INDEX(TablePRE[Comptez les valeurs uniques de Utilisateur (nom complet)],MATCH($A5,TablePRE[Nom de cours],0)),"")</f>
        <v>194</v>
      </c>
      <c r="C5" s="4">
        <f>IFERROR(INDEX(TablePRE[Pourcentage de Pas commencé],MATCH($A5,[1]!TablePRE[Nom de cours],0)),"")</f>
        <v>0.24199999999999999</v>
      </c>
      <c r="D5" s="4">
        <f>IFERROR(INDEX(TablePRE[Pourcentage de En cours],MATCH($A5,TablePRE[Nom de cours],0)),"")</f>
        <v>7.1999999999999995E-2</v>
      </c>
      <c r="E5" s="4">
        <f>IFERROR(INDEX(TablePRE[Pourcentage de Terminé],MATCH($A5,TablePRE[Nom de cours],0)),"")</f>
        <v>0.68600000000000005</v>
      </c>
      <c r="F5" s="7"/>
      <c r="G5" s="7"/>
      <c r="H5" s="7"/>
      <c r="I5" s="7"/>
    </row>
    <row r="6" spans="1:9" x14ac:dyDescent="0.25">
      <c r="A6" s="7" t="s">
        <v>93</v>
      </c>
      <c r="B6" s="5">
        <f>IFERROR(INDEX(TablePRE[Comptez les valeurs uniques de Utilisateur (nom complet)],MATCH($A6,TablePRE[Nom de cours],0)),"")</f>
        <v>444</v>
      </c>
      <c r="C6" s="4">
        <f>IFERROR(INDEX(TablePRE[Pourcentage de Pas commencé],MATCH($A6,[1]!TablePRE[Nom de cours],0)),"")</f>
        <v>0.47299999999999998</v>
      </c>
      <c r="D6" s="4">
        <f>IFERROR(INDEX(TablePRE[Pourcentage de En cours],MATCH($A6,TablePRE[Nom de cours],0)),"")</f>
        <v>2.9000000000000001E-2</v>
      </c>
      <c r="E6" s="4">
        <f>IFERROR(INDEX(TablePRE[Pourcentage de Terminé],MATCH($A6,TablePRE[Nom de cours],0)),"")</f>
        <v>0.498</v>
      </c>
      <c r="F6" s="7"/>
      <c r="G6" s="7"/>
      <c r="H6" s="7"/>
      <c r="I6" s="7"/>
    </row>
    <row r="7" spans="1:9" x14ac:dyDescent="0.25">
      <c r="A7" s="7" t="s">
        <v>85</v>
      </c>
      <c r="B7" s="5">
        <f>IFERROR(INDEX(TablePRE[Comptez les valeurs uniques de Utilisateur (nom complet)],MATCH($A7,TablePRE[Nom de cours],0)),"")</f>
        <v>194</v>
      </c>
      <c r="C7" s="4">
        <f>IFERROR(INDEX(TablePRE[Pourcentage de Pas commencé],MATCH($A7,[1]!TablePRE[Nom de cours],0)),"")</f>
        <v>0.63900000000000001</v>
      </c>
      <c r="D7" s="4">
        <f>IFERROR(INDEX(TablePRE[Pourcentage de En cours],MATCH($A7,TablePRE[Nom de cours],0)),"")</f>
        <v>2.5999999999999999E-2</v>
      </c>
      <c r="E7" s="4">
        <f>IFERROR(INDEX(TablePRE[Pourcentage de Terminé],MATCH($A7,TablePRE[Nom de cours],0)),"")</f>
        <v>0.33500000000000002</v>
      </c>
      <c r="F7" s="7"/>
      <c r="G7" s="7"/>
      <c r="H7" s="7"/>
      <c r="I7" s="7"/>
    </row>
    <row r="8" spans="1:9" x14ac:dyDescent="0.25">
      <c r="A8" s="7" t="s">
        <v>68</v>
      </c>
      <c r="B8" s="5">
        <f>IFERROR(INDEX(TablePRE[Comptez les valeurs uniques de Utilisateur (nom complet)],MATCH($A8,TablePRE[Nom de cours],0)),"")</f>
        <v>492</v>
      </c>
      <c r="C8" s="4">
        <f>IFERROR(INDEX(TablePRE[Pourcentage de Pas commencé],MATCH($A8,[1]!TablePRE[Nom de cours],0)),"")</f>
        <v>0.45300000000000001</v>
      </c>
      <c r="D8" s="4">
        <f>IFERROR(INDEX(TablePRE[Pourcentage de En cours],MATCH($A8,TablePRE[Nom de cours],0)),"")</f>
        <v>0.03</v>
      </c>
      <c r="E8" s="4">
        <f>IFERROR(INDEX(TablePRE[Pourcentage de Terminé],MATCH($A8,TablePRE[Nom de cours],0)),"")</f>
        <v>0.51600000000000001</v>
      </c>
      <c r="F8" s="7"/>
      <c r="G8" s="7"/>
      <c r="H8" s="7"/>
      <c r="I8" s="7"/>
    </row>
    <row r="9" spans="1:9" x14ac:dyDescent="0.25">
      <c r="A9" s="7" t="s">
        <v>118</v>
      </c>
      <c r="B9" s="5">
        <f>IFERROR(INDEX(TablePRE[Comptez les valeurs uniques de Utilisateur (nom complet)],MATCH($A9,TablePRE[Nom de cours],0)),"")</f>
        <v>194</v>
      </c>
      <c r="C9" s="4">
        <f>IFERROR(INDEX(TablePRE[Pourcentage de Pas commencé],MATCH($A9,[1]!TablePRE[Nom de cours],0)),"")</f>
        <v>0.46899999999999997</v>
      </c>
      <c r="D9" s="4">
        <f>IFERROR(INDEX(TablePRE[Pourcentage de En cours],MATCH($A9,TablePRE[Nom de cours],0)),"")</f>
        <v>8.2000000000000003E-2</v>
      </c>
      <c r="E9" s="4">
        <f>IFERROR(INDEX(TablePRE[Pourcentage de Terminé],MATCH($A9,TablePRE[Nom de cours],0)),"")</f>
        <v>0.44900000000000001</v>
      </c>
      <c r="F9" s="7"/>
      <c r="G9" s="7"/>
      <c r="H9" s="7"/>
      <c r="I9" s="7"/>
    </row>
    <row r="10" spans="1:9" x14ac:dyDescent="0.25">
      <c r="A10" s="7" t="s">
        <v>15</v>
      </c>
      <c r="B10" s="5">
        <f>IFERROR(INDEX(TablePRE[Comptez les valeurs uniques de Utilisateur (nom complet)],MATCH($A10,TablePRE[Nom de cours],0)),"")</f>
        <v>492</v>
      </c>
      <c r="C10" s="4">
        <f>IFERROR(INDEX(TablePRE[Pourcentage de Pas commencé],MATCH($A10,[1]!TablePRE[Nom de cours],0)),"")</f>
        <v>0.71799999999999997</v>
      </c>
      <c r="D10" s="4">
        <f>IFERROR(INDEX(TablePRE[Pourcentage de En cours],MATCH($A10,TablePRE[Nom de cours],0)),"")</f>
        <v>0.01</v>
      </c>
      <c r="E10" s="4">
        <f>IFERROR(INDEX(TablePRE[Pourcentage de Terminé],MATCH($A10,TablePRE[Nom de cours],0)),"")</f>
        <v>0.27200000000000002</v>
      </c>
      <c r="F10" s="7"/>
      <c r="G10" s="7"/>
      <c r="H10" s="7"/>
      <c r="I10" s="7"/>
    </row>
    <row r="11" spans="1:9" x14ac:dyDescent="0.25">
      <c r="A11" s="7" t="s">
        <v>16</v>
      </c>
      <c r="B11" s="5">
        <f>IFERROR(INDEX(TablePRE[Comptez les valeurs uniques de Utilisateur (nom complet)],MATCH($A11,TablePRE[Nom de cours],0)),"")</f>
        <v>194</v>
      </c>
      <c r="C11" s="4">
        <f>IFERROR(INDEX(TablePRE[Pourcentage de Pas commencé],MATCH($A11,[1]!TablePRE[Nom de cours],0)),"")</f>
        <v>0.38100000000000001</v>
      </c>
      <c r="D11" s="4">
        <f>IFERROR(INDEX(TablePRE[Pourcentage de En cours],MATCH($A11,TablePRE[Nom de cours],0)),"")</f>
        <v>2.5999999999999999E-2</v>
      </c>
      <c r="E11" s="4">
        <f>IFERROR(INDEX(TablePRE[Pourcentage de Terminé],MATCH($A11,TablePRE[Nom de cours],0)),"")</f>
        <v>0.59299999999999997</v>
      </c>
      <c r="F11" s="7"/>
      <c r="G11" s="7"/>
      <c r="H11" s="7"/>
      <c r="I11" s="7"/>
    </row>
    <row r="12" spans="1:9" x14ac:dyDescent="0.25">
      <c r="A12" s="9" t="s">
        <v>23</v>
      </c>
      <c r="B12" s="5">
        <f>IFERROR(INDEX(TablePRE[Comptez les valeurs uniques de Utilisateur (nom complet)],MATCH($A12,TablePRE[Nom de cours],0)),"")</f>
        <v>492</v>
      </c>
      <c r="C12" s="4">
        <f>IFERROR(INDEX(TablePRE[Pourcentage de Pas commencé],MATCH($A12,[1]!TablePRE[Nom de cours],0)),"")</f>
        <v>0.79700000000000004</v>
      </c>
      <c r="D12" s="4">
        <f>IFERROR(INDEX(TablePRE[Pourcentage de En cours],MATCH($A12,TablePRE[Nom de cours],0)),"")</f>
        <v>1.4E-2</v>
      </c>
      <c r="E12" s="4">
        <f>IFERROR(INDEX(TablePRE[Pourcentage de Terminé],MATCH($A12,TablePRE[Nom de cours],0)),"")</f>
        <v>0.189</v>
      </c>
      <c r="F12" s="7"/>
      <c r="G12" s="7"/>
      <c r="H12" s="7"/>
      <c r="I12" s="7"/>
    </row>
    <row r="13" spans="1:9" x14ac:dyDescent="0.25">
      <c r="A13" s="9" t="s">
        <v>12</v>
      </c>
      <c r="B13" s="5">
        <f>IFERROR(INDEX(TablePRE[Comptez les valeurs uniques de Utilisateur (nom complet)],MATCH($A13,TablePRE[Nom de cours],0)),"")</f>
        <v>194</v>
      </c>
      <c r="C13" s="4">
        <f>IFERROR(INDEX(TablePRE[Pourcentage de Pas commencé],MATCH($A13,[1]!TablePRE[Nom de cours],0)),"")</f>
        <v>0.40200000000000002</v>
      </c>
      <c r="D13" s="4">
        <f>IFERROR(INDEX(TablePRE[Pourcentage de En cours],MATCH($A13,TablePRE[Nom de cours],0)),"")</f>
        <v>5.1999999999999998E-2</v>
      </c>
      <c r="E13" s="4">
        <f>IFERROR(INDEX(TablePRE[Pourcentage de Terminé],MATCH($A13,TablePRE[Nom de cours],0)),"")</f>
        <v>0.54600000000000004</v>
      </c>
      <c r="F13" s="7"/>
      <c r="G13" s="7"/>
      <c r="H13" s="7"/>
      <c r="I13" s="7"/>
    </row>
    <row r="14" spans="1:9" x14ac:dyDescent="0.25">
      <c r="A14" s="9" t="s">
        <v>24</v>
      </c>
      <c r="B14" s="5">
        <f>IFERROR(INDEX(TablePRE[Comptez les valeurs uniques de Utilisateur (nom complet)],MATCH($A14,TablePRE[Nom de cours],0)),"")</f>
        <v>446</v>
      </c>
      <c r="C14" s="4">
        <f>IFERROR(INDEX(TablePRE[Pourcentage de Pas commencé],MATCH($A14,[1]!TablePRE[Nom de cours],0)),"")</f>
        <v>0.80700000000000005</v>
      </c>
      <c r="D14" s="4">
        <f>IFERROR(INDEX(TablePRE[Pourcentage de En cours],MATCH($A14,TablePRE[Nom de cours],0)),"")</f>
        <v>7.0000000000000001E-3</v>
      </c>
      <c r="E14" s="4">
        <f>IFERROR(INDEX(TablePRE[Pourcentage de Terminé],MATCH($A14,TablePRE[Nom de cours],0)),"")</f>
        <v>0.186</v>
      </c>
      <c r="F14" s="7"/>
      <c r="G14" s="7"/>
      <c r="H14" s="7"/>
      <c r="I14" s="7"/>
    </row>
    <row r="15" spans="1:9" x14ac:dyDescent="0.25">
      <c r="A15" s="9" t="s">
        <v>14</v>
      </c>
      <c r="B15" s="5">
        <f>IFERROR(INDEX(TablePRE[Comptez les valeurs uniques de Utilisateur (nom complet)],MATCH($A15,TablePRE[Nom de cours],0)),"")</f>
        <v>194</v>
      </c>
      <c r="C15" s="4">
        <f>IFERROR(INDEX(TablePRE[Pourcentage de Pas commencé],MATCH($A15,[1]!TablePRE[Nom de cours],0)),"")</f>
        <v>0.45900000000000002</v>
      </c>
      <c r="D15" s="4">
        <f>IFERROR(INDEX(TablePRE[Pourcentage de En cours],MATCH($A15,TablePRE[Nom de cours],0)),"")</f>
        <v>4.1000000000000002E-2</v>
      </c>
      <c r="E15" s="4">
        <f>IFERROR(INDEX(TablePRE[Pourcentage de Terminé],MATCH($A15,TablePRE[Nom de cours],0)),"")</f>
        <v>0.5</v>
      </c>
      <c r="F15" s="7"/>
      <c r="G15" s="7"/>
      <c r="H15" s="7"/>
      <c r="I15" s="7"/>
    </row>
    <row r="16" spans="1:9" x14ac:dyDescent="0.25">
      <c r="A16" s="9" t="s">
        <v>60</v>
      </c>
      <c r="B16" s="5">
        <f>IFERROR(INDEX(TablePRE[Comptez les valeurs uniques de Utilisateur (nom complet)],MATCH($A16,TablePRE[Nom de cours],0)),"")</f>
        <v>492</v>
      </c>
      <c r="C16" s="4">
        <f>IFERROR(INDEX(TablePRE[Pourcentage de Pas commencé],MATCH($A16,[1]!TablePRE[Nom de cours],0)),"")</f>
        <v>0.86799999999999999</v>
      </c>
      <c r="D16" s="4">
        <f>IFERROR(INDEX(TablePRE[Pourcentage de En cours],MATCH($A16,TablePRE[Nom de cours],0)),"")</f>
        <v>0.02</v>
      </c>
      <c r="E16" s="4">
        <f>IFERROR(INDEX(TablePRE[Pourcentage de Terminé],MATCH($A16,TablePRE[Nom de cours],0)),"")</f>
        <v>0.112</v>
      </c>
      <c r="F16" s="7"/>
      <c r="G16" s="7"/>
      <c r="H16" s="7"/>
      <c r="I16" s="7"/>
    </row>
    <row r="17" spans="1:9" x14ac:dyDescent="0.25">
      <c r="A17" s="9" t="s">
        <v>99</v>
      </c>
      <c r="B17" s="5">
        <f>IFERROR(INDEX(TablePRE[Comptez les valeurs uniques de Utilisateur (nom complet)],MATCH($A17,TablePRE[Nom de cours],0)),"")</f>
        <v>194</v>
      </c>
      <c r="C17" s="4">
        <f>IFERROR(INDEX(TablePRE[Pourcentage de Pas commencé],MATCH($A17,[1]!TablePRE[Nom de cours],0)),"")</f>
        <v>0.67500000000000004</v>
      </c>
      <c r="D17" s="4">
        <f>IFERROR(INDEX(TablePRE[Pourcentage de En cours],MATCH($A17,TablePRE[Nom de cours],0)),"")</f>
        <v>2.1000000000000001E-2</v>
      </c>
      <c r="E17" s="4">
        <f>IFERROR(INDEX(TablePRE[Pourcentage de Terminé],MATCH($A17,TablePRE[Nom de cours],0)),"")</f>
        <v>0.30399999999999999</v>
      </c>
      <c r="F17" s="7"/>
      <c r="G17" s="7"/>
      <c r="H17" s="7"/>
      <c r="I17" s="7"/>
    </row>
    <row r="18" spans="1:9" x14ac:dyDescent="0.25">
      <c r="A18" s="9" t="s">
        <v>27</v>
      </c>
      <c r="B18" s="5">
        <f>IFERROR(INDEX(TablePRE[Comptez les valeurs uniques de Utilisateur (nom complet)],MATCH($A18,TablePRE[Nom de cours],0)),"")</f>
        <v>472</v>
      </c>
      <c r="C18" s="4">
        <f>IFERROR(INDEX(TablePRE[Pourcentage de Pas commencé],MATCH($A18,[1]!TablePRE[Nom de cours],0)),"")</f>
        <v>0.81599999999999995</v>
      </c>
      <c r="D18" s="4">
        <f>IFERROR(INDEX(TablePRE[Pourcentage de En cours],MATCH($A18,TablePRE[Nom de cours],0)),"")</f>
        <v>4.2000000000000003E-2</v>
      </c>
      <c r="E18" s="4">
        <f>IFERROR(INDEX(TablePRE[Pourcentage de Terminé],MATCH($A18,TablePRE[Nom de cours],0)),"")</f>
        <v>0.14199999999999999</v>
      </c>
      <c r="F18" s="7"/>
      <c r="G18" s="7"/>
      <c r="H18" s="7"/>
      <c r="I18" s="7"/>
    </row>
    <row r="19" spans="1:9" x14ac:dyDescent="0.25">
      <c r="A19" s="9" t="s">
        <v>77</v>
      </c>
      <c r="B19" s="5">
        <f>IFERROR(INDEX(TablePRE[Comptez les valeurs uniques de Utilisateur (nom complet)],MATCH($A19,TablePRE[Nom de cours],0)),"")</f>
        <v>168</v>
      </c>
      <c r="C19" s="4">
        <f>IFERROR(INDEX(TablePRE[Pourcentage de Pas commencé],MATCH($A19,[1]!TablePRE[Nom de cours],0)),"")</f>
        <v>0.70799999999999996</v>
      </c>
      <c r="D19" s="4">
        <f>IFERROR(INDEX(TablePRE[Pourcentage de En cours],MATCH($A19,TablePRE[Nom de cours],0)),"")</f>
        <v>7.6999999999999999E-2</v>
      </c>
      <c r="E19" s="4">
        <f>IFERROR(INDEX(TablePRE[Pourcentage de Terminé],MATCH($A19,TablePRE[Nom de cours],0)),"")</f>
        <v>0.214</v>
      </c>
      <c r="F19" s="7"/>
      <c r="G19" s="7"/>
      <c r="H19" s="7"/>
      <c r="I19" s="7"/>
    </row>
    <row r="20" spans="1:9" x14ac:dyDescent="0.25">
      <c r="A20" s="9" t="s">
        <v>73</v>
      </c>
      <c r="B20" s="5">
        <f>IFERROR(INDEX(TablePRE[Comptez les valeurs uniques de Utilisateur (nom complet)],MATCH($A20,TablePRE[Nom de cours],0)),"")</f>
        <v>389</v>
      </c>
      <c r="C20" s="4">
        <f>IFERROR(INDEX(TablePRE[Pourcentage de Pas commencé],MATCH($A20,[1]!TablePRE[Nom de cours],0)),"")</f>
        <v>0.90800000000000003</v>
      </c>
      <c r="D20" s="4">
        <f>IFERROR(INDEX(TablePRE[Pourcentage de En cours],MATCH($A20,TablePRE[Nom de cours],0)),"")</f>
        <v>5.3999999999999999E-2</v>
      </c>
      <c r="E20" s="4">
        <f>IFERROR(INDEX(TablePRE[Pourcentage de Terminé],MATCH($A20,TablePRE[Nom de cours],0)),"")</f>
        <v>3.9E-2</v>
      </c>
      <c r="F20" s="7"/>
      <c r="G20" s="7"/>
      <c r="H20" s="7"/>
      <c r="I20" s="7"/>
    </row>
    <row r="21" spans="1:9" x14ac:dyDescent="0.25">
      <c r="A21" s="9" t="s">
        <v>35</v>
      </c>
      <c r="B21" s="5">
        <f>IFERROR(INDEX(TablePRE[Comptez les valeurs uniques de Utilisateur (nom complet)],MATCH($A21,TablePRE[Nom de cours],0)),"")</f>
        <v>161</v>
      </c>
      <c r="C21" s="4">
        <f>IFERROR(INDEX(TablePRE[Pourcentage de Pas commencé],MATCH($A21,[1]!TablePRE[Nom de cours],0)),"")</f>
        <v>0.73899999999999999</v>
      </c>
      <c r="D21" s="4">
        <f>IFERROR(INDEX(TablePRE[Pourcentage de En cours],MATCH($A21,TablePRE[Nom de cours],0)),"")</f>
        <v>9.2999999999999999E-2</v>
      </c>
      <c r="E21" s="4">
        <f>IFERROR(INDEX(TablePRE[Pourcentage de Terminé],MATCH($A21,TablePRE[Nom de cours],0)),"")</f>
        <v>0.16800000000000001</v>
      </c>
      <c r="F21" s="7"/>
      <c r="G21" s="7"/>
      <c r="H21" s="7"/>
      <c r="I21" s="7"/>
    </row>
    <row r="22" spans="1:9" x14ac:dyDescent="0.25">
      <c r="A22" s="9" t="s">
        <v>74</v>
      </c>
      <c r="B22" s="5">
        <f>IFERROR(INDEX(TablePRE[Comptez les valeurs uniques de Utilisateur (nom complet)],MATCH($A22,TablePRE[Nom de cours],0)),"")</f>
        <v>2</v>
      </c>
      <c r="C22" s="4">
        <f>IFERROR(INDEX(TablePRE[Pourcentage de Pas commencé],MATCH($A22,[1]!TablePRE[Nom de cours],0)),"")</f>
        <v>1</v>
      </c>
      <c r="D22" s="4">
        <f>IFERROR(INDEX(TablePRE[Pourcentage de En cours],MATCH($A22,TablePRE[Nom de cours],0)),"")</f>
        <v>0</v>
      </c>
      <c r="E22" s="4">
        <f>IFERROR(INDEX(TablePRE[Pourcentage de Terminé],MATCH($A22,TablePRE[Nom de cours],0)),"")</f>
        <v>0</v>
      </c>
      <c r="F22" s="7"/>
      <c r="G22" s="7"/>
      <c r="H22" s="7"/>
      <c r="I22" s="7"/>
    </row>
    <row r="23" spans="1:9" x14ac:dyDescent="0.25">
      <c r="A23" s="9" t="s">
        <v>25</v>
      </c>
      <c r="B23" s="5">
        <f>IFERROR(INDEX(TablePRE[Comptez les valeurs uniques de Utilisateur (nom complet)],MATCH($A23,TablePRE[Nom de cours],0)),"")</f>
        <v>446</v>
      </c>
      <c r="C23" s="4">
        <f>IFERROR(INDEX(TablePRE[Pourcentage de Pas commencé],MATCH($A23,[1]!TablePRE[Nom de cours],0)),"")</f>
        <v>0.82299999999999995</v>
      </c>
      <c r="D23" s="4">
        <f>IFERROR(INDEX(TablePRE[Pourcentage de En cours],MATCH($A23,TablePRE[Nom de cours],0)),"")</f>
        <v>7.0000000000000001E-3</v>
      </c>
      <c r="E23" s="4">
        <f>IFERROR(INDEX(TablePRE[Pourcentage de Terminé],MATCH($A23,TablePRE[Nom de cours],0)),"")</f>
        <v>0.17</v>
      </c>
      <c r="F23" s="7"/>
      <c r="G23" s="7"/>
      <c r="H23" s="7"/>
      <c r="I23" s="7"/>
    </row>
    <row r="24" spans="1:9" x14ac:dyDescent="0.25">
      <c r="A24" s="9" t="s">
        <v>13</v>
      </c>
      <c r="B24" s="5">
        <f>IFERROR(INDEX(TablePRE[Comptez les valeurs uniques de Utilisateur (nom complet)],MATCH($A24,TablePRE[Nom de cours],0)),"")</f>
        <v>194</v>
      </c>
      <c r="C24" s="4">
        <f>IFERROR(INDEX(TablePRE[Pourcentage de Pas commencé],MATCH($A24,[1]!TablePRE[Nom de cours],0)),"")</f>
        <v>0.505</v>
      </c>
      <c r="D24" s="4">
        <f>IFERROR(INDEX(TablePRE[Pourcentage de En cours],MATCH($A24,TablePRE[Nom de cours],0)),"")</f>
        <v>2.5999999999999999E-2</v>
      </c>
      <c r="E24" s="4">
        <f>IFERROR(INDEX(TablePRE[Pourcentage de Terminé],MATCH($A24,TablePRE[Nom de cours],0)),"")</f>
        <v>0.46899999999999997</v>
      </c>
      <c r="F24" s="7"/>
      <c r="G24" s="7"/>
      <c r="H24" s="7"/>
      <c r="I24" s="7"/>
    </row>
    <row r="25" spans="1:9" x14ac:dyDescent="0.25">
      <c r="A25" s="9" t="s">
        <v>95</v>
      </c>
      <c r="B25" s="5">
        <f>IFERROR(INDEX(TablePRE[Comptez les valeurs uniques de Utilisateur (nom complet)],MATCH($A25,TablePRE[Nom de cours],0)),"")</f>
        <v>484</v>
      </c>
      <c r="C25" s="4">
        <f>IFERROR(INDEX(TablePRE[Pourcentage de Pas commencé],MATCH($A25,[1]!TablePRE[Nom de cours],0)),"")</f>
        <v>0.89900000000000002</v>
      </c>
      <c r="D25" s="4">
        <f>IFERROR(INDEX(TablePRE[Pourcentage de En cours],MATCH($A25,TablePRE[Nom de cours],0)),"")</f>
        <v>2.9000000000000001E-2</v>
      </c>
      <c r="E25" s="4">
        <f>IFERROR(INDEX(TablePRE[Pourcentage de Terminé],MATCH($A25,TablePRE[Nom de cours],0)),"")</f>
        <v>7.1999999999999995E-2</v>
      </c>
      <c r="F25" s="7"/>
      <c r="G25" s="7"/>
      <c r="H25" s="7"/>
      <c r="I25" s="7"/>
    </row>
    <row r="26" spans="1:9" x14ac:dyDescent="0.25">
      <c r="A26" s="9" t="s">
        <v>80</v>
      </c>
      <c r="B26" s="5">
        <f>IFERROR(INDEX(TablePRE[Comptez les valeurs uniques de Utilisateur (nom complet)],MATCH($A26,TablePRE[Nom de cours],0)),"")</f>
        <v>189</v>
      </c>
      <c r="C26" s="4">
        <f>IFERROR(INDEX(TablePRE[Pourcentage de Pas commencé],MATCH($A26,[1]!TablePRE[Nom de cours],0)),"")</f>
        <v>0.51900000000000002</v>
      </c>
      <c r="D26" s="4">
        <f>IFERROR(INDEX(TablePRE[Pourcentage de En cours],MATCH($A26,TablePRE[Nom de cours],0)),"")</f>
        <v>0.106</v>
      </c>
      <c r="E26" s="4">
        <f>IFERROR(INDEX(TablePRE[Pourcentage de Terminé],MATCH($A26,TablePRE[Nom de cours],0)),"")</f>
        <v>0.376</v>
      </c>
      <c r="F26" s="7"/>
      <c r="G26" s="7"/>
      <c r="H26" s="7"/>
      <c r="I26" s="7"/>
    </row>
    <row r="27" spans="1:9" x14ac:dyDescent="0.25">
      <c r="A27" s="9" t="s">
        <v>41</v>
      </c>
      <c r="B27" s="5">
        <f>IFERROR(INDEX(TablePRE[Comptez les valeurs uniques de Utilisateur (nom complet)],MATCH($A27,TablePRE[Nom de cours],0)),"")</f>
        <v>484</v>
      </c>
      <c r="C27" s="4">
        <f>IFERROR(INDEX(TablePRE[Pourcentage de Pas commencé],MATCH($A27,[1]!TablePRE[Nom de cours],0)),"")</f>
        <v>0.94</v>
      </c>
      <c r="D27" s="4">
        <f>IFERROR(INDEX(TablePRE[Pourcentage de En cours],MATCH($A27,TablePRE[Nom de cours],0)),"")</f>
        <v>2.5000000000000001E-2</v>
      </c>
      <c r="E27" s="4">
        <f>IFERROR(INDEX(TablePRE[Pourcentage de Terminé],MATCH($A27,TablePRE[Nom de cours],0)),"")</f>
        <v>3.5000000000000003E-2</v>
      </c>
      <c r="F27" s="7"/>
      <c r="G27" s="7"/>
      <c r="H27" s="7"/>
      <c r="I27" s="7"/>
    </row>
    <row r="28" spans="1:9" x14ac:dyDescent="0.25">
      <c r="A28" s="9" t="s">
        <v>98</v>
      </c>
      <c r="B28" s="5">
        <f>IFERROR(INDEX(TablePRE[Comptez les valeurs uniques de Utilisateur (nom complet)],MATCH($A28,TablePRE[Nom de cours],0)),"")</f>
        <v>189</v>
      </c>
      <c r="C28" s="4">
        <f>IFERROR(INDEX(TablePRE[Pourcentage de Pas commencé],MATCH($A28,[1]!TablePRE[Nom de cours],0)),"")</f>
        <v>0.65600000000000003</v>
      </c>
      <c r="D28" s="4">
        <f>IFERROR(INDEX(TablePRE[Pourcentage de En cours],MATCH($A28,TablePRE[Nom de cours],0)),"")</f>
        <v>0.111</v>
      </c>
      <c r="E28" s="4">
        <f>IFERROR(INDEX(TablePRE[Pourcentage de Terminé],MATCH($A28,TablePRE[Nom de cours],0)),"")</f>
        <v>0.23300000000000001</v>
      </c>
      <c r="F28" s="7"/>
      <c r="G28" s="7"/>
      <c r="H28" s="7"/>
      <c r="I28" s="7"/>
    </row>
    <row r="29" spans="1:9" x14ac:dyDescent="0.25">
      <c r="A29" s="9" t="s">
        <v>100</v>
      </c>
      <c r="B29" s="5">
        <f>IFERROR(INDEX(TablePRE[Comptez les valeurs uniques de Utilisateur (nom complet)],MATCH($A29,TablePRE[Nom de cours],0)),"")</f>
        <v>463</v>
      </c>
      <c r="C29" s="4">
        <f>IFERROR(INDEX(TablePRE[Pourcentage de Pas commencé],MATCH($A29,[1]!TablePRE[Nom de cours],0)),"")</f>
        <v>0.96799999999999997</v>
      </c>
      <c r="D29" s="4">
        <f>IFERROR(INDEX(TablePRE[Pourcentage de En cours],MATCH($A29,TablePRE[Nom de cours],0)),"")</f>
        <v>1.7000000000000001E-2</v>
      </c>
      <c r="E29" s="4">
        <f>IFERROR(INDEX(TablePRE[Pourcentage de Terminé],MATCH($A29,TablePRE[Nom de cours],0)),"")</f>
        <v>1.4999999999999999E-2</v>
      </c>
      <c r="F29" s="7"/>
      <c r="G29" s="7"/>
      <c r="H29" s="7"/>
      <c r="I29" s="7"/>
    </row>
    <row r="30" spans="1:9" x14ac:dyDescent="0.25">
      <c r="A30" s="9" t="s">
        <v>102</v>
      </c>
      <c r="B30" s="5">
        <f>IFERROR(INDEX(TablePRE[Comptez les valeurs uniques de Utilisateur (nom complet)],MATCH($A30,TablePRE[Nom de cours],0)),"")</f>
        <v>155</v>
      </c>
      <c r="C30" s="4">
        <f>IFERROR(INDEX(TablePRE[Pourcentage de Pas commencé],MATCH($A30,[1]!TablePRE[Nom de cours],0)),"")</f>
        <v>0.877</v>
      </c>
      <c r="D30" s="4">
        <f>IFERROR(INDEX(TablePRE[Pourcentage de En cours],MATCH($A30,TablePRE[Nom de cours],0)),"")</f>
        <v>7.0999999999999994E-2</v>
      </c>
      <c r="E30" s="4">
        <f>IFERROR(INDEX(TablePRE[Pourcentage de Terminé],MATCH($A30,TablePRE[Nom de cours],0)),"")</f>
        <v>5.1999999999999998E-2</v>
      </c>
      <c r="F30" s="7"/>
      <c r="G30" s="7"/>
      <c r="H30" s="7"/>
      <c r="I30" s="7"/>
    </row>
    <row r="31" spans="1:9" x14ac:dyDescent="0.25">
      <c r="A31" s="9" t="s">
        <v>96</v>
      </c>
      <c r="B31" s="5">
        <f>IFERROR(INDEX(TablePRE[Comptez les valeurs uniques de Utilisateur (nom complet)],MATCH($A31,TablePRE[Nom de cours],0)),"")</f>
        <v>383</v>
      </c>
      <c r="C31" s="4">
        <f>IFERROR(INDEX(TablePRE[Pourcentage de Pas commencé],MATCH($A31,[1]!TablePRE[Nom de cours],0)),"")</f>
        <v>0.95599999999999996</v>
      </c>
      <c r="D31" s="4">
        <f>IFERROR(INDEX(TablePRE[Pourcentage de En cours],MATCH($A31,TablePRE[Nom de cours],0)),"")</f>
        <v>2.1000000000000001E-2</v>
      </c>
      <c r="E31" s="4">
        <f>IFERROR(INDEX(TablePRE[Pourcentage de Terminé],MATCH($A31,TablePRE[Nom de cours],0)),"")</f>
        <v>2.4E-2</v>
      </c>
      <c r="F31" s="7"/>
      <c r="G31" s="7"/>
      <c r="H31" s="7"/>
      <c r="I31" s="7"/>
    </row>
    <row r="32" spans="1:9" x14ac:dyDescent="0.25">
      <c r="A32" s="9" t="s">
        <v>122</v>
      </c>
      <c r="B32" s="5">
        <f>IFERROR(INDEX(TablePRE[Comptez les valeurs uniques de Utilisateur (nom complet)],MATCH($A32,TablePRE[Nom de cours],0)),"")</f>
        <v>144</v>
      </c>
      <c r="C32" s="4">
        <f>IFERROR(INDEX(TablePRE[Pourcentage de Pas commencé],MATCH($A32,[1]!TablePRE[Nom de cours],0)),"")</f>
        <v>0.875</v>
      </c>
      <c r="D32" s="4">
        <f>IFERROR(INDEX(TablePRE[Pourcentage de En cours],MATCH($A32,TablePRE[Nom de cours],0)),"")</f>
        <v>6.2E-2</v>
      </c>
      <c r="E32" s="4">
        <f>IFERROR(INDEX(TablePRE[Pourcentage de Terminé],MATCH($A32,TablePRE[Nom de cours],0)),"")</f>
        <v>6.2E-2</v>
      </c>
      <c r="F32" s="7"/>
      <c r="G32" s="7"/>
      <c r="H32" s="7"/>
      <c r="I32" s="7"/>
    </row>
    <row r="33" spans="1:9" x14ac:dyDescent="0.25">
      <c r="A33" s="9" t="s">
        <v>86</v>
      </c>
      <c r="B33" s="5">
        <f>IFERROR(INDEX(TablePRE[Comptez les valeurs uniques de Utilisateur (nom complet)],MATCH($A33,TablePRE[Nom de cours],0)),"")</f>
        <v>395</v>
      </c>
      <c r="C33" s="4">
        <f>IFERROR(INDEX(TablePRE[Pourcentage de Pas commencé],MATCH($A33,[1]!TablePRE[Nom de cours],0)),"")</f>
        <v>0.97</v>
      </c>
      <c r="D33" s="4">
        <f>IFERROR(INDEX(TablePRE[Pourcentage de En cours],MATCH($A33,TablePRE[Nom de cours],0)),"")</f>
        <v>1.4999999999999999E-2</v>
      </c>
      <c r="E33" s="4">
        <f>IFERROR(INDEX(TablePRE[Pourcentage de Terminé],MATCH($A33,TablePRE[Nom de cours],0)),"")</f>
        <v>1.4999999999999999E-2</v>
      </c>
      <c r="F33" s="7"/>
      <c r="G33" s="7"/>
      <c r="H33" s="7"/>
      <c r="I33" s="7"/>
    </row>
    <row r="34" spans="1:9" x14ac:dyDescent="0.25">
      <c r="A34" s="9" t="s">
        <v>8</v>
      </c>
      <c r="B34" s="5">
        <f>IFERROR(INDEX(TablePRE[Comptez les valeurs uniques de Utilisateur (nom complet)],MATCH($A34,TablePRE[Nom de cours],0)),"")</f>
        <v>138</v>
      </c>
      <c r="C34" s="4">
        <f>IFERROR(INDEX(TablePRE[Pourcentage de Pas commencé],MATCH($A34,[1]!TablePRE[Nom de cours],0)),"")</f>
        <v>0.79700000000000004</v>
      </c>
      <c r="D34" s="4">
        <f>IFERROR(INDEX(TablePRE[Pourcentage de En cours],MATCH($A34,TablePRE[Nom de cours],0)),"")</f>
        <v>0.123</v>
      </c>
      <c r="E34" s="4">
        <f>IFERROR(INDEX(TablePRE[Pourcentage de Terminé],MATCH($A34,TablePRE[Nom de cours],0)),"")</f>
        <v>0.08</v>
      </c>
      <c r="F34" s="7"/>
      <c r="G34" s="7"/>
      <c r="H34" s="7"/>
      <c r="I34" s="7"/>
    </row>
    <row r="35" spans="1:9" x14ac:dyDescent="0.25">
      <c r="A35" s="9" t="s">
        <v>84</v>
      </c>
      <c r="B35" s="5">
        <f>IFERROR(INDEX(TablePRE[Comptez les valeurs uniques de Utilisateur (nom complet)],MATCH($A35,TablePRE[Nom de cours],0)),"")</f>
        <v>335</v>
      </c>
      <c r="C35" s="4">
        <f>IFERROR(INDEX(TablePRE[Pourcentage de Pas commencé],MATCH($A35,[1]!TablePRE[Nom de cours],0)),"")</f>
        <v>0.97</v>
      </c>
      <c r="D35" s="4">
        <f>IFERROR(INDEX(TablePRE[Pourcentage de En cours],MATCH($A35,TablePRE[Nom de cours],0)),"")</f>
        <v>2.4E-2</v>
      </c>
      <c r="E35" s="4">
        <f>IFERROR(INDEX(TablePRE[Pourcentage de Terminé],MATCH($A35,TablePRE[Nom de cours],0)),"")</f>
        <v>6.0000000000000001E-3</v>
      </c>
      <c r="F35" s="7"/>
      <c r="G35" s="7"/>
      <c r="H35" s="7"/>
      <c r="I35" s="7"/>
    </row>
    <row r="36" spans="1:9" x14ac:dyDescent="0.25">
      <c r="A36" s="9" t="s">
        <v>87</v>
      </c>
      <c r="B36" s="5">
        <f>IFERROR(INDEX(TablePRE[Comptez les valeurs uniques de Utilisateur (nom complet)],MATCH($A36,TablePRE[Nom de cours],0)),"")</f>
        <v>160</v>
      </c>
      <c r="C36" s="4">
        <f>IFERROR(INDEX(TablePRE[Pourcentage de Pas commencé],MATCH($A36,[1]!TablePRE[Nom de cours],0)),"")</f>
        <v>0.86899999999999999</v>
      </c>
      <c r="D36" s="4">
        <f>IFERROR(INDEX(TablePRE[Pourcentage de En cours],MATCH($A36,TablePRE[Nom de cours],0)),"")</f>
        <v>0.112</v>
      </c>
      <c r="E36" s="4">
        <f>IFERROR(INDEX(TablePRE[Pourcentage de Terminé],MATCH($A36,TablePRE[Nom de cours],0)),"")</f>
        <v>1.9E-2</v>
      </c>
      <c r="F36" s="7"/>
      <c r="G36" s="7"/>
      <c r="H36" s="7"/>
      <c r="I36" s="7"/>
    </row>
    <row r="37" spans="1:9" x14ac:dyDescent="0.25">
      <c r="A37" s="9" t="s">
        <v>38</v>
      </c>
      <c r="B37" s="5">
        <f>IFERROR(INDEX(TablePRE[Comptez les valeurs uniques de Utilisateur (nom complet)],MATCH($A37,TablePRE[Nom de cours],0)),"")</f>
        <v>95</v>
      </c>
      <c r="C37" s="4">
        <f>IFERROR(INDEX(TablePRE[Pourcentage de Pas commencé],MATCH($A37,[1]!TablePRE[Nom de cours],0)),"")</f>
        <v>0.93700000000000006</v>
      </c>
      <c r="D37" s="4">
        <f>IFERROR(INDEX(TablePRE[Pourcentage de En cours],MATCH($A37,TablePRE[Nom de cours],0)),"")</f>
        <v>3.2000000000000001E-2</v>
      </c>
      <c r="E37" s="4">
        <f>IFERROR(INDEX(TablePRE[Pourcentage de Terminé],MATCH($A37,TablePRE[Nom de cours],0)),"")</f>
        <v>3.2000000000000001E-2</v>
      </c>
      <c r="F37" s="7"/>
      <c r="G37" s="7"/>
      <c r="H37" s="7"/>
      <c r="I37" s="7"/>
    </row>
    <row r="38" spans="1:9" x14ac:dyDescent="0.25">
      <c r="A38" s="9" t="s">
        <v>39</v>
      </c>
      <c r="B38" s="5">
        <f>IFERROR(INDEX(TablePRE[Comptez les valeurs uniques de Utilisateur (nom complet)],MATCH($A38,TablePRE[Nom de cours],0)),"")</f>
        <v>45</v>
      </c>
      <c r="C38" s="4">
        <f>IFERROR(INDEX(TablePRE[Pourcentage de Pas commencé],MATCH($A38,[1]!TablePRE[Nom de cours],0)),"")</f>
        <v>0.86699999999999999</v>
      </c>
      <c r="D38" s="4">
        <f>IFERROR(INDEX(TablePRE[Pourcentage de En cours],MATCH($A38,TablePRE[Nom de cours],0)),"")</f>
        <v>2.1999999999999999E-2</v>
      </c>
      <c r="E38" s="4">
        <f>IFERROR(INDEX(TablePRE[Pourcentage de Terminé],MATCH($A38,TablePRE[Nom de cours],0)),"")</f>
        <v>0.111</v>
      </c>
      <c r="F38" s="7"/>
      <c r="G38" s="7"/>
      <c r="H38" s="7"/>
      <c r="I38" s="7"/>
    </row>
    <row r="39" spans="1:9" x14ac:dyDescent="0.25">
      <c r="A39" s="9" t="s">
        <v>7</v>
      </c>
      <c r="B39" s="5">
        <f>IFERROR(INDEX(TablePRE[Comptez les valeurs uniques de Utilisateur (nom complet)],MATCH($A39,TablePRE[Nom de cours],0)),"")</f>
        <v>124</v>
      </c>
      <c r="C39" s="4">
        <f>IFERROR(INDEX(TablePRE[Pourcentage de Pas commencé],MATCH($A39,[1]!TablePRE[Nom de cours],0)),"")</f>
        <v>0.96799999999999997</v>
      </c>
      <c r="D39" s="4">
        <f>IFERROR(INDEX(TablePRE[Pourcentage de En cours],MATCH($A39,TablePRE[Nom de cours],0)),"")</f>
        <v>3.2000000000000001E-2</v>
      </c>
      <c r="E39" s="4">
        <f>IFERROR(INDEX(TablePRE[Pourcentage de Terminé],MATCH($A39,TablePRE[Nom de cours],0)),"")</f>
        <v>0</v>
      </c>
      <c r="F39" s="7"/>
      <c r="G39" s="7"/>
      <c r="H39" s="7"/>
      <c r="I39" s="7"/>
    </row>
    <row r="40" spans="1:9" x14ac:dyDescent="0.25">
      <c r="A40" s="9" t="s">
        <v>114</v>
      </c>
      <c r="B40" s="5">
        <f>IFERROR(INDEX(TablePRE[Comptez les valeurs uniques de Utilisateur (nom complet)],MATCH($A40,TablePRE[Nom de cours],0)),"")</f>
        <v>43</v>
      </c>
      <c r="C40" s="4">
        <f>IFERROR(INDEX(TablePRE[Pourcentage de Pas commencé],MATCH($A40,[1]!TablePRE[Nom de cours],0)),"")</f>
        <v>0.79100000000000004</v>
      </c>
      <c r="D40" s="4">
        <f>IFERROR(INDEX(TablePRE[Pourcentage de En cours],MATCH($A40,TablePRE[Nom de cours],0)),"")</f>
        <v>0.11600000000000001</v>
      </c>
      <c r="E40" s="4">
        <f>IFERROR(INDEX(TablePRE[Pourcentage de Terminé],MATCH($A40,TablePRE[Nom de cours],0)),"")</f>
        <v>9.2999999999999999E-2</v>
      </c>
      <c r="F40" s="7"/>
      <c r="G40" s="7"/>
      <c r="H40" s="7"/>
      <c r="I40" s="7"/>
    </row>
    <row r="41" spans="1:9" x14ac:dyDescent="0.25">
      <c r="A41" s="9" t="s">
        <v>17</v>
      </c>
      <c r="B41" s="5">
        <f>IFERROR(INDEX(TablePRE[Comptez les valeurs uniques de Utilisateur (nom complet)],MATCH($A41,TablePRE[Nom de cours],0)),"")</f>
        <v>104</v>
      </c>
      <c r="C41" s="4">
        <f>IFERROR(INDEX(TablePRE[Pourcentage de Pas commencé],MATCH($A41,[1]!TablePRE[Nom de cours],0)),"")</f>
        <v>0.95199999999999996</v>
      </c>
      <c r="D41" s="4">
        <f>IFERROR(INDEX(TablePRE[Pourcentage de En cours],MATCH($A41,TablePRE[Nom de cours],0)),"")</f>
        <v>4.8000000000000001E-2</v>
      </c>
      <c r="E41" s="4">
        <f>IFERROR(INDEX(TablePRE[Pourcentage de Terminé],MATCH($A41,TablePRE[Nom de cours],0)),"")</f>
        <v>0</v>
      </c>
      <c r="F41" s="7"/>
      <c r="G41" s="7"/>
      <c r="H41" s="7"/>
      <c r="I41" s="7"/>
    </row>
    <row r="42" spans="1:9" x14ac:dyDescent="0.25">
      <c r="A42" s="9" t="s">
        <v>75</v>
      </c>
      <c r="B42" s="5">
        <f>IFERROR(INDEX(TablePRE[Comptez les valeurs uniques de Utilisateur (nom complet)],MATCH($A42,TablePRE[Nom de cours],0)),"")</f>
        <v>29</v>
      </c>
      <c r="C42" s="4">
        <f>IFERROR(INDEX(TablePRE[Pourcentage de Pas commencé],MATCH($A42,[1]!TablePRE[Nom de cours],0)),"")</f>
        <v>0.79300000000000004</v>
      </c>
      <c r="D42" s="4">
        <f>IFERROR(INDEX(TablePRE[Pourcentage de En cours],MATCH($A42,TablePRE[Nom de cours],0)),"")</f>
        <v>0.10299999999999999</v>
      </c>
      <c r="E42" s="4">
        <f>IFERROR(INDEX(TablePRE[Pourcentage de Terminé],MATCH($A42,TablePRE[Nom de cours],0)),"")</f>
        <v>0.10299999999999999</v>
      </c>
      <c r="F42" s="7"/>
      <c r="G42" s="7"/>
      <c r="H42" s="7"/>
      <c r="I42" s="7"/>
    </row>
    <row r="43" spans="1:9" x14ac:dyDescent="0.25">
      <c r="A43" s="9" t="s">
        <v>71</v>
      </c>
      <c r="B43" s="5">
        <f>IFERROR(INDEX(TablePRE[Comptez les valeurs uniques de Utilisateur (nom complet)],MATCH($A43,TablePRE[Nom de cours],0)),"")</f>
        <v>83</v>
      </c>
      <c r="C43" s="4">
        <f>IFERROR(INDEX(TablePRE[Pourcentage de Pas commencé],MATCH($A43,[1]!TablePRE[Nom de cours],0)),"")</f>
        <v>0.96399999999999997</v>
      </c>
      <c r="D43" s="4">
        <f>IFERROR(INDEX(TablePRE[Pourcentage de En cours],MATCH($A43,TablePRE[Nom de cours],0)),"")</f>
        <v>3.5999999999999997E-2</v>
      </c>
      <c r="E43" s="4">
        <f>IFERROR(INDEX(TablePRE[Pourcentage de Terminé],MATCH($A43,TablePRE[Nom de cours],0)),"")</f>
        <v>0</v>
      </c>
      <c r="F43" s="7"/>
      <c r="G43" s="7"/>
      <c r="H43" s="7"/>
      <c r="I43" s="7"/>
    </row>
    <row r="44" spans="1:9" x14ac:dyDescent="0.25">
      <c r="A44" s="9" t="s">
        <v>111</v>
      </c>
      <c r="B44" s="5">
        <f>IFERROR(INDEX(TablePRE[Comptez les valeurs uniques de Utilisateur (nom complet)],MATCH($A44,TablePRE[Nom de cours],0)),"")</f>
        <v>19</v>
      </c>
      <c r="C44" s="4">
        <f>IFERROR(INDEX(TablePRE[Pourcentage de Pas commencé],MATCH($A44,[1]!TablePRE[Nom de cours],0)),"")</f>
        <v>0.84199999999999997</v>
      </c>
      <c r="D44" s="4">
        <f>IFERROR(INDEX(TablePRE[Pourcentage de En cours],MATCH($A44,TablePRE[Nom de cours],0)),"")</f>
        <v>0.158</v>
      </c>
      <c r="E44" s="4">
        <f>IFERROR(INDEX(TablePRE[Pourcentage de Terminé],MATCH($A44,TablePRE[Nom de cours],0)),"")</f>
        <v>0</v>
      </c>
      <c r="F44" s="7"/>
      <c r="G44" s="7"/>
      <c r="H44" s="7"/>
      <c r="I44" s="7"/>
    </row>
    <row r="45" spans="1:9" x14ac:dyDescent="0.25">
      <c r="A45" s="9" t="s">
        <v>19</v>
      </c>
      <c r="B45" s="5">
        <f>IFERROR(INDEX(TablePRE[Comptez les valeurs uniques de Utilisateur (nom complet)],MATCH($A45,TablePRE[Nom de cours],0)),"")</f>
        <v>64</v>
      </c>
      <c r="C45" s="4">
        <f>IFERROR(INDEX(TablePRE[Pourcentage de Pas commencé],MATCH($A45,[1]!TablePRE[Nom de cours],0)),"")</f>
        <v>0.95299999999999996</v>
      </c>
      <c r="D45" s="4">
        <f>IFERROR(INDEX(TablePRE[Pourcentage de En cours],MATCH($A45,TablePRE[Nom de cours],0)),"")</f>
        <v>4.7E-2</v>
      </c>
      <c r="E45" s="4">
        <f>IFERROR(INDEX(TablePRE[Pourcentage de Terminé],MATCH($A45,TablePRE[Nom de cours],0)),"")</f>
        <v>0</v>
      </c>
      <c r="F45" s="7"/>
      <c r="G45" s="7"/>
      <c r="H45" s="7"/>
      <c r="I45" s="7"/>
    </row>
    <row r="46" spans="1:9" x14ac:dyDescent="0.25">
      <c r="A46" s="9" t="s">
        <v>112</v>
      </c>
      <c r="B46" s="5">
        <f>IFERROR(INDEX(TablePRE[Comptez les valeurs uniques de Utilisateur (nom complet)],MATCH($A46,TablePRE[Nom de cours],0)),"")</f>
        <v>19</v>
      </c>
      <c r="C46" s="4">
        <f>IFERROR(INDEX(TablePRE[Pourcentage de Pas commencé],MATCH($A46,[1]!TablePRE[Nom de cours],0)),"")</f>
        <v>0.84199999999999997</v>
      </c>
      <c r="D46" s="4">
        <f>IFERROR(INDEX(TablePRE[Pourcentage de En cours],MATCH($A46,TablePRE[Nom de cours],0)),"")</f>
        <v>0.158</v>
      </c>
      <c r="E46" s="4">
        <f>IFERROR(INDEX(TablePRE[Pourcentage de Terminé],MATCH($A46,TablePRE[Nom de cours],0)),"")</f>
        <v>0</v>
      </c>
      <c r="F46" s="7"/>
      <c r="G46" s="7"/>
      <c r="H46" s="7"/>
      <c r="I46" s="7"/>
    </row>
    <row r="47" spans="1:9" x14ac:dyDescent="0.25">
      <c r="A47" s="9" t="s">
        <v>40</v>
      </c>
      <c r="B47" s="5">
        <f>IFERROR(INDEX(TablePRE[Comptez les valeurs uniques de Utilisateur (nom complet)],MATCH($A47,TablePRE[Nom de cours],0)),"")</f>
        <v>82</v>
      </c>
      <c r="C47" s="4">
        <f>IFERROR(INDEX(TablePRE[Pourcentage de Pas commencé],MATCH($A47,[1]!TablePRE[Nom de cours],0)),"")</f>
        <v>0.89</v>
      </c>
      <c r="D47" s="4">
        <f>IFERROR(INDEX(TablePRE[Pourcentage de En cours],MATCH($A47,TablePRE[Nom de cours],0)),"")</f>
        <v>0</v>
      </c>
      <c r="E47" s="4">
        <f>IFERROR(INDEX(TablePRE[Pourcentage de Terminé],MATCH($A47,TablePRE[Nom de cours],0)),"")</f>
        <v>0.11</v>
      </c>
      <c r="F47" s="7"/>
      <c r="G47" s="7"/>
      <c r="H47" s="7"/>
      <c r="I47" s="7"/>
    </row>
    <row r="48" spans="1:9" x14ac:dyDescent="0.25">
      <c r="A48" s="9" t="s">
        <v>33</v>
      </c>
      <c r="B48" s="5">
        <f>IFERROR(INDEX(TablePRE[Comptez les valeurs uniques de Utilisateur (nom complet)],MATCH($A48,TablePRE[Nom de cours],0)),"")</f>
        <v>30</v>
      </c>
      <c r="C48" s="4">
        <f>IFERROR(INDEX(TablePRE[Pourcentage de Pas commencé],MATCH($A48,[1]!TablePRE[Nom de cours],0)),"")</f>
        <v>0.7</v>
      </c>
      <c r="D48" s="4">
        <f>IFERROR(INDEX(TablePRE[Pourcentage de En cours],MATCH($A48,TablePRE[Nom de cours],0)),"")</f>
        <v>0</v>
      </c>
      <c r="E48" s="4">
        <f>IFERROR(INDEX(TablePRE[Pourcentage de Terminé],MATCH($A48,TablePRE[Nom de cours],0)),"")</f>
        <v>0.3</v>
      </c>
      <c r="F48" s="7"/>
      <c r="G48" s="7"/>
      <c r="H48" s="7"/>
      <c r="I48" s="7"/>
    </row>
    <row r="49" spans="1:9" x14ac:dyDescent="0.25">
      <c r="A49" s="9" t="s">
        <v>110</v>
      </c>
      <c r="B49" s="5">
        <f>IFERROR(INDEX(TablePRE[Comptez les valeurs uniques de Utilisateur (nom complet)],MATCH($A49,TablePRE[Nom de cours],0)),"")</f>
        <v>123</v>
      </c>
      <c r="C49" s="4">
        <f>IFERROR(INDEX(TablePRE[Pourcentage de Pas commencé],MATCH($A49,[1]!TablePRE[Nom de cours],0)),"")</f>
        <v>0.95099999999999996</v>
      </c>
      <c r="D49" s="4">
        <f>IFERROR(INDEX(TablePRE[Pourcentage de En cours],MATCH($A49,TablePRE[Nom de cours],0)),"")</f>
        <v>2.4E-2</v>
      </c>
      <c r="E49" s="4">
        <f>IFERROR(INDEX(TablePRE[Pourcentage de Terminé],MATCH($A49,TablePRE[Nom de cours],0)),"")</f>
        <v>2.4E-2</v>
      </c>
      <c r="F49" s="7"/>
      <c r="G49" s="7"/>
      <c r="H49" s="7"/>
      <c r="I49" s="7"/>
    </row>
    <row r="50" spans="1:9" x14ac:dyDescent="0.25">
      <c r="A50" s="9" t="s">
        <v>109</v>
      </c>
      <c r="B50" s="5">
        <f>IFERROR(INDEX(TablePRE[Comptez les valeurs uniques de Utilisateur (nom complet)],MATCH($A50,TablePRE[Nom de cours],0)),"")</f>
        <v>64</v>
      </c>
      <c r="C50" s="4">
        <f>IFERROR(INDEX(TablePRE[Pourcentage de Pas commencé],MATCH($A50,[1]!TablePRE[Nom de cours],0)),"")</f>
        <v>0.875</v>
      </c>
      <c r="D50" s="4">
        <f>IFERROR(INDEX(TablePRE[Pourcentage de En cours],MATCH($A50,TablePRE[Nom de cours],0)),"")</f>
        <v>3.1E-2</v>
      </c>
      <c r="E50" s="4">
        <f>IFERROR(INDEX(TablePRE[Pourcentage de Terminé],MATCH($A50,TablePRE[Nom de cours],0)),"")</f>
        <v>9.4E-2</v>
      </c>
      <c r="F50" s="7"/>
      <c r="G50" s="7"/>
      <c r="H50" s="7"/>
      <c r="I50" s="7"/>
    </row>
    <row r="51" spans="1:9" x14ac:dyDescent="0.25">
      <c r="A51" s="9" t="s">
        <v>113</v>
      </c>
      <c r="B51" s="5">
        <f>IFERROR(INDEX(TablePRE[Comptez les valeurs uniques de Utilisateur (nom complet)],MATCH($A51,TablePRE[Nom de cours],0)),"")</f>
        <v>364</v>
      </c>
      <c r="C51" s="4">
        <f>IFERROR(INDEX(TablePRE[Pourcentage de Pas commencé],MATCH($A51,[1]!TablePRE[Nom de cours],0)),"")</f>
        <v>0.98299999999999998</v>
      </c>
      <c r="D51" s="4">
        <f>IFERROR(INDEX(TablePRE[Pourcentage de En cours],MATCH($A51,TablePRE[Nom de cours],0)),"")</f>
        <v>1.0999999999999999E-2</v>
      </c>
      <c r="E51" s="4">
        <f>IFERROR(INDEX(TablePRE[Pourcentage de Terminé],MATCH($A51,TablePRE[Nom de cours],0)),"")</f>
        <v>6.0000000000000001E-3</v>
      </c>
      <c r="F51" s="7"/>
      <c r="G51" s="7"/>
      <c r="H51" s="7"/>
      <c r="I51" s="7"/>
    </row>
    <row r="52" spans="1:9" x14ac:dyDescent="0.25">
      <c r="A52" s="9" t="s">
        <v>9</v>
      </c>
      <c r="B52" s="5">
        <f>IFERROR(INDEX(TablePRE[Comptez les valeurs uniques de Utilisateur (nom complet)],MATCH($A52,TablePRE[Nom de cours],0)),"")</f>
        <v>174</v>
      </c>
      <c r="C52" s="4">
        <f>IFERROR(INDEX(TablePRE[Pourcentage de Pas commencé],MATCH($A52,[1]!TablePRE[Nom de cours],0)),"")</f>
        <v>0.83299999999999996</v>
      </c>
      <c r="D52" s="4">
        <f>IFERROR(INDEX(TablePRE[Pourcentage de En cours],MATCH($A52,TablePRE[Nom de cours],0)),"")</f>
        <v>7.4999999999999997E-2</v>
      </c>
      <c r="E52" s="4">
        <f>IFERROR(INDEX(TablePRE[Pourcentage de Terminé],MATCH($A52,TablePRE[Nom de cours],0)),"")</f>
        <v>9.1999999999999998E-2</v>
      </c>
      <c r="F52" s="7"/>
      <c r="G52" s="7"/>
      <c r="H52" s="7"/>
      <c r="I52" s="7"/>
    </row>
    <row r="53" spans="1:9" x14ac:dyDescent="0.25">
      <c r="A53" s="9" t="s">
        <v>103</v>
      </c>
      <c r="B53" s="5">
        <f>IFERROR(INDEX(TablePRE[Comptez les valeurs uniques de Utilisateur (nom complet)],MATCH($A53,TablePRE[Nom de cours],0)),"")</f>
        <v>136</v>
      </c>
      <c r="C53" s="4">
        <f>IFERROR(INDEX(TablePRE[Pourcentage de Pas commencé],MATCH($A53,[1]!TablePRE[Nom de cours],0)),"")</f>
        <v>0.95599999999999996</v>
      </c>
      <c r="D53" s="4">
        <f>IFERROR(INDEX(TablePRE[Pourcentage de En cours],MATCH($A53,TablePRE[Nom de cours],0)),"")</f>
        <v>4.3999999999999997E-2</v>
      </c>
      <c r="E53" s="4">
        <f>IFERROR(INDEX(TablePRE[Pourcentage de Terminé],MATCH($A53,TablePRE[Nom de cours],0)),"")</f>
        <v>0</v>
      </c>
      <c r="F53" s="7"/>
      <c r="G53" s="7"/>
      <c r="H53" s="7"/>
      <c r="I53" s="7"/>
    </row>
    <row r="54" spans="1:9" x14ac:dyDescent="0.25">
      <c r="A54" s="9" t="s">
        <v>104</v>
      </c>
      <c r="B54" s="5">
        <f>IFERROR(INDEX(TablePRE[Comptez les valeurs uniques de Utilisateur (nom complet)],MATCH($A54,TablePRE[Nom de cours],0)),"")</f>
        <v>80</v>
      </c>
      <c r="C54" s="4">
        <f>IFERROR(INDEX(TablePRE[Pourcentage de Pas commencé],MATCH($A54,[1]!TablePRE[Nom de cours],0)),"")</f>
        <v>0.88800000000000001</v>
      </c>
      <c r="D54" s="4">
        <f>IFERROR(INDEX(TablePRE[Pourcentage de En cours],MATCH($A54,TablePRE[Nom de cours],0)),"")</f>
        <v>3.7999999999999999E-2</v>
      </c>
      <c r="E54" s="4">
        <f>IFERROR(INDEX(TablePRE[Pourcentage de Terminé],MATCH($A54,TablePRE[Nom de cours],0)),"")</f>
        <v>7.4999999999999997E-2</v>
      </c>
      <c r="F54" s="7"/>
      <c r="G54" s="7"/>
      <c r="H54" s="7"/>
      <c r="I54" s="7"/>
    </row>
    <row r="55" spans="1:9" x14ac:dyDescent="0.25">
      <c r="A55" s="9" t="s">
        <v>48</v>
      </c>
      <c r="B55" s="5">
        <f>IFERROR(INDEX(TablePRE[Comptez les valeurs uniques de Utilisateur (nom complet)],MATCH($A55,TablePRE[Nom de cours],0)),"")</f>
        <v>94</v>
      </c>
      <c r="C55" s="4">
        <f>IFERROR(INDEX(TablePRE[Pourcentage de Pas commencé],MATCH($A55,[1]!TablePRE[Nom de cours],0)),"")</f>
        <v>0.95699999999999996</v>
      </c>
      <c r="D55" s="4">
        <f>IFERROR(INDEX(TablePRE[Pourcentage de En cours],MATCH($A55,TablePRE[Nom de cours],0)),"")</f>
        <v>1.0999999999999999E-2</v>
      </c>
      <c r="E55" s="4">
        <f>IFERROR(INDEX(TablePRE[Pourcentage de Terminé],MATCH($A55,TablePRE[Nom de cours],0)),"")</f>
        <v>3.2000000000000001E-2</v>
      </c>
      <c r="F55" s="7"/>
      <c r="G55" s="7"/>
      <c r="H55" s="7"/>
      <c r="I55" s="7"/>
    </row>
    <row r="56" spans="1:9" x14ac:dyDescent="0.25">
      <c r="A56" s="9" t="s">
        <v>101</v>
      </c>
      <c r="B56" s="5">
        <f>IFERROR(INDEX(TablePRE[Comptez les valeurs uniques de Utilisateur (nom complet)],MATCH($A56,TablePRE[Nom de cours],0)),"")</f>
        <v>36</v>
      </c>
      <c r="C56" s="4">
        <f>IFERROR(INDEX(TablePRE[Pourcentage de Pas commencé],MATCH($A56,[1]!TablePRE[Nom de cours],0)),"")</f>
        <v>0.86099999999999999</v>
      </c>
      <c r="D56" s="4">
        <f>IFERROR(INDEX(TablePRE[Pourcentage de En cours],MATCH($A56,TablePRE[Nom de cours],0)),"")</f>
        <v>0.13900000000000001</v>
      </c>
      <c r="E56" s="4">
        <f>IFERROR(INDEX(TablePRE[Pourcentage de Terminé],MATCH($A56,TablePRE[Nom de cours],0)),"")</f>
        <v>0</v>
      </c>
      <c r="F56" s="7"/>
      <c r="G56" s="7"/>
      <c r="H56" s="7"/>
      <c r="I56" s="7"/>
    </row>
    <row r="57" spans="1:9" x14ac:dyDescent="0.25">
      <c r="A57" s="9" t="s">
        <v>47</v>
      </c>
      <c r="B57" s="5">
        <f>IFERROR(INDEX(TablePRE[Comptez les valeurs uniques de Utilisateur (nom complet)],MATCH($A57,TablePRE[Nom de cours],0)),"")</f>
        <v>253</v>
      </c>
      <c r="C57" s="4">
        <f>IFERROR(INDEX(TablePRE[Pourcentage de Pas commencé],MATCH($A57,[1]!TablePRE[Nom de cours],0)),"")</f>
        <v>0.98799999999999999</v>
      </c>
      <c r="D57" s="4">
        <f>IFERROR(INDEX(TablePRE[Pourcentage de En cours],MATCH($A57,TablePRE[Nom de cours],0)),"")</f>
        <v>4.0000000000000001E-3</v>
      </c>
      <c r="E57" s="4">
        <f>IFERROR(INDEX(TablePRE[Pourcentage de Terminé],MATCH($A57,TablePRE[Nom de cours],0)),"")</f>
        <v>8.0000000000000002E-3</v>
      </c>
      <c r="F57" s="7"/>
      <c r="G57" s="7"/>
      <c r="H57" s="7"/>
      <c r="I57" s="7"/>
    </row>
    <row r="58" spans="1:9" x14ac:dyDescent="0.25">
      <c r="A58" s="9" t="s">
        <v>120</v>
      </c>
      <c r="B58" s="5">
        <f>IFERROR(INDEX(TablePRE[Comptez les valeurs uniques de Utilisateur (nom complet)],MATCH($A58,TablePRE[Nom de cours],0)),"")</f>
        <v>43</v>
      </c>
      <c r="C58" s="4">
        <f>IFERROR(INDEX(TablePRE[Pourcentage de Pas commencé],MATCH($A58,[1]!TablePRE[Nom de cours],0)),"")</f>
        <v>0.90700000000000003</v>
      </c>
      <c r="D58" s="4">
        <f>IFERROR(INDEX(TablePRE[Pourcentage de En cours],MATCH($A58,TablePRE[Nom de cours],0)),"")</f>
        <v>2.3E-2</v>
      </c>
      <c r="E58" s="4">
        <f>IFERROR(INDEX(TablePRE[Pourcentage de Terminé],MATCH($A58,TablePRE[Nom de cours],0)),"")</f>
        <v>7.0000000000000007E-2</v>
      </c>
      <c r="F58" s="7"/>
      <c r="G58" s="7"/>
      <c r="H58" s="7"/>
      <c r="I58" s="7"/>
    </row>
    <row r="59" spans="1:9" x14ac:dyDescent="0.25">
      <c r="A59" s="9" t="s">
        <v>69</v>
      </c>
      <c r="B59" s="5">
        <f>IFERROR(INDEX(TablePRE[Comptez les valeurs uniques de Utilisateur (nom complet)],MATCH($A59,TablePRE[Nom de cours],0)),"")</f>
        <v>74</v>
      </c>
      <c r="C59" s="4">
        <f>IFERROR(INDEX(TablePRE[Pourcentage de Pas commencé],MATCH($A59,[1]!TablePRE[Nom de cours],0)),"")</f>
        <v>0.97299999999999998</v>
      </c>
      <c r="D59" s="4">
        <f>IFERROR(INDEX(TablePRE[Pourcentage de En cours],MATCH($A59,TablePRE[Nom de cours],0)),"")</f>
        <v>2.7E-2</v>
      </c>
      <c r="E59" s="4">
        <f>IFERROR(INDEX(TablePRE[Pourcentage de Terminé],MATCH($A59,TablePRE[Nom de cours],0)),"")</f>
        <v>0</v>
      </c>
      <c r="F59" s="7"/>
      <c r="G59" s="7"/>
      <c r="H59" s="7"/>
      <c r="I59" s="7"/>
    </row>
    <row r="60" spans="1:9" x14ac:dyDescent="0.25">
      <c r="A60" s="9" t="s">
        <v>119</v>
      </c>
      <c r="B60" s="5">
        <f>IFERROR(INDEX(TablePRE[Comptez les valeurs uniques de Utilisateur (nom complet)],MATCH($A60,TablePRE[Nom de cours],0)),"")</f>
        <v>34</v>
      </c>
      <c r="C60" s="4">
        <f>IFERROR(INDEX(TablePRE[Pourcentage de Pas commencé],MATCH($A60,[1]!TablePRE[Nom de cours],0)),"")</f>
        <v>0.91200000000000003</v>
      </c>
      <c r="D60" s="4">
        <f>IFERROR(INDEX(TablePRE[Pourcentage de En cours],MATCH($A60,TablePRE[Nom de cours],0)),"")</f>
        <v>0</v>
      </c>
      <c r="E60" s="4">
        <f>IFERROR(INDEX(TablePRE[Pourcentage de Terminé],MATCH($A60,TablePRE[Nom de cours],0)),"")</f>
        <v>8.7999999999999995E-2</v>
      </c>
      <c r="F60" s="7"/>
      <c r="G60" s="7"/>
      <c r="H60" s="7"/>
      <c r="I60" s="7"/>
    </row>
    <row r="61" spans="1:9" x14ac:dyDescent="0.25">
      <c r="A61" s="9" t="s">
        <v>29</v>
      </c>
      <c r="B61" s="5">
        <f>IFERROR(INDEX(TablePRE[Comptez les valeurs uniques de Utilisateur (nom complet)],MATCH($A61,TablePRE[Nom de cours],0)),"")</f>
        <v>262</v>
      </c>
      <c r="C61" s="4">
        <f>IFERROR(INDEX(TablePRE[Pourcentage de Pas commencé],MATCH($A61,[1]!TablePRE[Nom de cours],0)),"")</f>
        <v>0.95399999999999996</v>
      </c>
      <c r="D61" s="4">
        <f>IFERROR(INDEX(TablePRE[Pourcentage de En cours],MATCH($A61,TablePRE[Nom de cours],0)),"")</f>
        <v>0</v>
      </c>
      <c r="E61" s="4">
        <f>IFERROR(INDEX(TablePRE[Pourcentage de Terminé],MATCH($A61,TablePRE[Nom de cours],0)),"")</f>
        <v>4.5999999999999999E-2</v>
      </c>
      <c r="F61" s="7"/>
      <c r="G61" s="7"/>
      <c r="H61" s="7"/>
      <c r="I61" s="7"/>
    </row>
    <row r="62" spans="1:9" x14ac:dyDescent="0.25">
      <c r="A62" s="9" t="s">
        <v>108</v>
      </c>
      <c r="B62" s="5">
        <f>IFERROR(INDEX(TablePRE[Comptez les valeurs uniques de Utilisateur (nom complet)],MATCH($A62,TablePRE[Nom de cours],0)),"")</f>
        <v>37</v>
      </c>
      <c r="C62" s="4">
        <f>IFERROR(INDEX(TablePRE[Pourcentage de Pas commencé],MATCH($A62,[1]!TablePRE[Nom de cours],0)),"")</f>
        <v>0.86499999999999999</v>
      </c>
      <c r="D62" s="4">
        <f>IFERROR(INDEX(TablePRE[Pourcentage de En cours],MATCH($A62,TablePRE[Nom de cours],0)),"")</f>
        <v>0</v>
      </c>
      <c r="E62" s="4">
        <f>IFERROR(INDEX(TablePRE[Pourcentage de Terminé],MATCH($A62,TablePRE[Nom de cours],0)),"")</f>
        <v>0.13500000000000001</v>
      </c>
      <c r="F62" s="7"/>
      <c r="G62" s="7"/>
      <c r="H62" s="7"/>
      <c r="I62" s="7"/>
    </row>
    <row r="63" spans="1:9" x14ac:dyDescent="0.25">
      <c r="A63" s="9" t="s">
        <v>67</v>
      </c>
      <c r="B63" s="5">
        <f>IFERROR(INDEX(TablePRE[Comptez les valeurs uniques de Utilisateur (nom complet)],MATCH($A63,TablePRE[Nom de cours],0)),"")</f>
        <v>406</v>
      </c>
      <c r="C63" s="4">
        <f>IFERROR(INDEX(TablePRE[Pourcentage de Pas commencé],MATCH($A63,[1]!TablePRE[Nom de cours],0)),"")</f>
        <v>0.92600000000000005</v>
      </c>
      <c r="D63" s="4">
        <f>IFERROR(INDEX(TablePRE[Pourcentage de En cours],MATCH($A63,TablePRE[Nom de cours],0)),"")</f>
        <v>0</v>
      </c>
      <c r="E63" s="4">
        <f>IFERROR(INDEX(TablePRE[Pourcentage de Terminé],MATCH($A63,TablePRE[Nom de cours],0)),"")</f>
        <v>7.3999999999999996E-2</v>
      </c>
      <c r="F63" s="7"/>
      <c r="G63" s="7"/>
      <c r="H63" s="7"/>
      <c r="I63" s="7"/>
    </row>
    <row r="64" spans="1:9" x14ac:dyDescent="0.25">
      <c r="A64" s="9" t="s">
        <v>121</v>
      </c>
      <c r="B64" s="5">
        <f>IFERROR(INDEX(TablePRE[Comptez les valeurs uniques de Utilisateur (nom complet)],MATCH($A64,TablePRE[Nom de cours],0)),"")</f>
        <v>164</v>
      </c>
      <c r="C64" s="4">
        <f>IFERROR(INDEX(TablePRE[Pourcentage de Pas commencé],MATCH($A64,[1]!TablePRE[Nom de cours],0)),"")</f>
        <v>0.56100000000000005</v>
      </c>
      <c r="D64" s="4">
        <f>IFERROR(INDEX(TablePRE[Pourcentage de En cours],MATCH($A64,TablePRE[Nom de cours],0)),"")</f>
        <v>0</v>
      </c>
      <c r="E64" s="4">
        <f>IFERROR(INDEX(TablePRE[Pourcentage de Terminé],MATCH($A64,TablePRE[Nom de cours],0)),"")</f>
        <v>0.439</v>
      </c>
      <c r="F64" s="7"/>
      <c r="G64" s="7"/>
      <c r="H64" s="7"/>
      <c r="I64" s="7"/>
    </row>
    <row r="65" spans="1:9" x14ac:dyDescent="0.25">
      <c r="A65" s="9" t="s">
        <v>30</v>
      </c>
      <c r="B65" s="5">
        <f>IFERROR(INDEX(TablePRE[Comptez les valeurs uniques de Utilisateur (nom complet)],MATCH($A65,TablePRE[Nom de cours],0)),"")</f>
        <v>84</v>
      </c>
      <c r="C65" s="4">
        <f>IFERROR(INDEX(TablePRE[Pourcentage de Pas commencé],MATCH($A65,[1]!TablePRE[Nom de cours],0)),"")</f>
        <v>0.90500000000000003</v>
      </c>
      <c r="D65" s="4">
        <f>IFERROR(INDEX(TablePRE[Pourcentage de En cours],MATCH($A65,TablePRE[Nom de cours],0)),"")</f>
        <v>0</v>
      </c>
      <c r="E65" s="4">
        <f>IFERROR(INDEX(TablePRE[Pourcentage de Terminé],MATCH($A65,TablePRE[Nom de cours],0)),"")</f>
        <v>9.5000000000000001E-2</v>
      </c>
      <c r="F65" s="7"/>
      <c r="G65" s="7"/>
      <c r="H65" s="7"/>
      <c r="I65" s="7"/>
    </row>
    <row r="66" spans="1:9" x14ac:dyDescent="0.25">
      <c r="A66" s="9" t="s">
        <v>10</v>
      </c>
      <c r="B66" s="5">
        <f>IFERROR(INDEX(TablePRE[Comptez les valeurs uniques de Utilisateur (nom complet)],MATCH($A66,TablePRE[Nom de cours],0)),"")</f>
        <v>61</v>
      </c>
      <c r="C66" s="4">
        <f>IFERROR(INDEX(TablePRE[Pourcentage de Pas commencé],MATCH($A66,[1]!TablePRE[Nom de cours],0)),"")</f>
        <v>0.82</v>
      </c>
      <c r="D66" s="4">
        <f>IFERROR(INDEX(TablePRE[Pourcentage de En cours],MATCH($A66,TablePRE[Nom de cours],0)),"")</f>
        <v>0</v>
      </c>
      <c r="E66" s="4">
        <f>IFERROR(INDEX(TablePRE[Pourcentage de Terminé],MATCH($A66,TablePRE[Nom de cours],0)),"")</f>
        <v>0.18</v>
      </c>
      <c r="F66" s="7"/>
      <c r="G66" s="7"/>
      <c r="H66" s="7"/>
      <c r="I66" s="7"/>
    </row>
    <row r="67" spans="1:9" x14ac:dyDescent="0.25">
      <c r="A67" s="9" t="s">
        <v>81</v>
      </c>
      <c r="B67" s="5">
        <f>IFERROR(INDEX(TablePRE[Comptez les valeurs uniques de Utilisateur (nom complet)],MATCH($A67,TablePRE[Nom de cours],0)),"")</f>
        <v>46</v>
      </c>
      <c r="C67" s="4">
        <f>IFERROR(INDEX(TablePRE[Pourcentage de Pas commencé],MATCH($A67,[1]!TablePRE[Nom de cours],0)),"")</f>
        <v>0.97799999999999998</v>
      </c>
      <c r="D67" s="4">
        <f>IFERROR(INDEX(TablePRE[Pourcentage de En cours],MATCH($A67,TablePRE[Nom de cours],0)),"")</f>
        <v>2.1999999999999999E-2</v>
      </c>
      <c r="E67" s="4">
        <f>IFERROR(INDEX(TablePRE[Pourcentage de Terminé],MATCH($A67,TablePRE[Nom de cours],0)),"")</f>
        <v>0</v>
      </c>
      <c r="F67" s="7"/>
      <c r="G67" s="7"/>
      <c r="H67" s="7"/>
      <c r="I67" s="7"/>
    </row>
    <row r="68" spans="1:9" x14ac:dyDescent="0.25">
      <c r="A68" s="9" t="s">
        <v>31</v>
      </c>
      <c r="B68" s="5">
        <f>IFERROR(INDEX(TablePRE[Comptez les valeurs uniques de Utilisateur (nom complet)],MATCH($A68,TablePRE[Nom de cours],0)),"")</f>
        <v>7</v>
      </c>
      <c r="C68" s="4">
        <f>IFERROR(INDEX(TablePRE[Pourcentage de Pas commencé],MATCH($A68,[1]!TablePRE[Nom de cours],0)),"")</f>
        <v>0.71399999999999997</v>
      </c>
      <c r="D68" s="4">
        <f>IFERROR(INDEX(TablePRE[Pourcentage de En cours],MATCH($A68,TablePRE[Nom de cours],0)),"")</f>
        <v>0.28599999999999998</v>
      </c>
      <c r="E68" s="4">
        <f>IFERROR(INDEX(TablePRE[Pourcentage de Terminé],MATCH($A68,TablePRE[Nom de cours],0)),"")</f>
        <v>0</v>
      </c>
      <c r="F68" s="7"/>
      <c r="G68" s="7"/>
      <c r="H68" s="7"/>
      <c r="I68" s="7"/>
    </row>
    <row r="69" spans="1:9" x14ac:dyDescent="0.25">
      <c r="A69" s="9" t="s">
        <v>65</v>
      </c>
      <c r="B69" s="5">
        <f>IFERROR(INDEX(TablePRE[Comptez les valeurs uniques de Utilisateur (nom complet)],MATCH($A69,TablePRE[Nom de cours],0)),"")</f>
        <v>228</v>
      </c>
      <c r="C69" s="4">
        <f>IFERROR(INDEX(TablePRE[Pourcentage de Pas commencé],MATCH($A69,[1]!TablePRE[Nom de cours],0)),"")</f>
        <v>0.97799999999999998</v>
      </c>
      <c r="D69" s="4">
        <f>IFERROR(INDEX(TablePRE[Pourcentage de En cours],MATCH($A69,TablePRE[Nom de cours],0)),"")</f>
        <v>1.2999999999999999E-2</v>
      </c>
      <c r="E69" s="4">
        <f>IFERROR(INDEX(TablePRE[Pourcentage de Terminé],MATCH($A69,TablePRE[Nom de cours],0)),"")</f>
        <v>8.9999999999999993E-3</v>
      </c>
      <c r="F69" s="7"/>
      <c r="G69" s="7"/>
      <c r="H69" s="7"/>
      <c r="I69" s="7"/>
    </row>
    <row r="70" spans="1:9" x14ac:dyDescent="0.25">
      <c r="A70" s="9" t="s">
        <v>89</v>
      </c>
      <c r="B70" s="5">
        <f>IFERROR(INDEX(TablePRE[Comptez les valeurs uniques de Utilisateur (nom complet)],MATCH($A70,TablePRE[Nom de cours],0)),"")</f>
        <v>48</v>
      </c>
      <c r="C70" s="4">
        <f>IFERROR(INDEX(TablePRE[Pourcentage de Pas commencé],MATCH($A70,[1]!TablePRE[Nom de cours],0)),"")</f>
        <v>0.93799999999999994</v>
      </c>
      <c r="D70" s="4">
        <f>IFERROR(INDEX(TablePRE[Pourcentage de En cours],MATCH($A70,TablePRE[Nom de cours],0)),"")</f>
        <v>6.2E-2</v>
      </c>
      <c r="E70" s="4">
        <f>IFERROR(INDEX(TablePRE[Pourcentage de Terminé],MATCH($A70,TablePRE[Nom de cours],0)),"")</f>
        <v>0</v>
      </c>
      <c r="F70" s="7"/>
      <c r="G70" s="7"/>
      <c r="H70" s="7"/>
      <c r="I70" s="7"/>
    </row>
    <row r="71" spans="1:9" x14ac:dyDescent="0.25">
      <c r="A71" s="9" t="s">
        <v>66</v>
      </c>
      <c r="B71" s="5">
        <f>IFERROR(INDEX(TablePRE[Comptez les valeurs uniques de Utilisateur (nom complet)],MATCH($A71,TablePRE[Nom de cours],0)),"")</f>
        <v>19</v>
      </c>
      <c r="C71" s="4">
        <f>IFERROR(INDEX(TablePRE[Pourcentage de Pas commencé],MATCH($A71,[1]!TablePRE[Nom de cours],0)),"")</f>
        <v>1</v>
      </c>
      <c r="D71" s="4">
        <f>IFERROR(INDEX(TablePRE[Pourcentage de En cours],MATCH($A71,TablePRE[Nom de cours],0)),"")</f>
        <v>0</v>
      </c>
      <c r="E71" s="4">
        <f>IFERROR(INDEX(TablePRE[Pourcentage de Terminé],MATCH($A71,TablePRE[Nom de cours],0)),"")</f>
        <v>0</v>
      </c>
      <c r="F71" s="7"/>
      <c r="G71" s="7"/>
      <c r="H71" s="7"/>
      <c r="I71" s="7"/>
    </row>
    <row r="72" spans="1:9" x14ac:dyDescent="0.25">
      <c r="A72" s="9" t="s">
        <v>126</v>
      </c>
      <c r="B72" s="5" t="str">
        <f>IFERROR(INDEX(TablePRE[Comptez les valeurs uniques de Utilisateur (nom complet)],MATCH($A72,TablePRE[Nom de cours],0)),"")</f>
        <v/>
      </c>
      <c r="C72" s="4" t="str">
        <f>IFERROR(INDEX(TablePRE[Pourcentage de Pas commencé],MATCH($A72,[1]!TablePRE[Nom de cours],0)),"")</f>
        <v/>
      </c>
      <c r="D72" s="4" t="str">
        <f>IFERROR(INDEX(TablePRE[Pourcentage de En cours],MATCH($A72,TablePRE[Nom de cours],0)),"")</f>
        <v/>
      </c>
      <c r="E72" s="4" t="str">
        <f>IFERROR(INDEX(TablePRE[Pourcentage de Terminé],MATCH($A72,TablePRE[Nom de cours],0)),"")</f>
        <v/>
      </c>
      <c r="F72" s="7"/>
      <c r="G72" s="7"/>
      <c r="H72" s="7"/>
      <c r="I72" s="7"/>
    </row>
    <row r="73" spans="1:9" x14ac:dyDescent="0.25">
      <c r="A73" s="9" t="s">
        <v>56</v>
      </c>
      <c r="B73" s="5">
        <f>IFERROR(INDEX(TablePRE[Comptez les valeurs uniques de Utilisateur (nom complet)],MATCH($A73,TablePRE[Nom de cours],0)),"")</f>
        <v>10</v>
      </c>
      <c r="C73" s="4">
        <f>IFERROR(INDEX(TablePRE[Pourcentage de Pas commencé],MATCH($A73,[1]!TablePRE[Nom de cours],0)),"")</f>
        <v>1</v>
      </c>
      <c r="D73" s="4">
        <f>IFERROR(INDEX(TablePRE[Pourcentage de En cours],MATCH($A73,TablePRE[Nom de cours],0)),"")</f>
        <v>0</v>
      </c>
      <c r="E73" s="4">
        <f>IFERROR(INDEX(TablePRE[Pourcentage de Terminé],MATCH($A73,TablePRE[Nom de cours],0)),"")</f>
        <v>0</v>
      </c>
      <c r="F73" s="7"/>
      <c r="G73" s="7"/>
      <c r="H73" s="7"/>
      <c r="I73" s="7"/>
    </row>
    <row r="74" spans="1:9" x14ac:dyDescent="0.25">
      <c r="A74" s="9" t="s">
        <v>57</v>
      </c>
      <c r="B74" s="5">
        <f>IFERROR(INDEX(TablePRE[Comptez les valeurs uniques de Utilisateur (nom complet)],MATCH($A74,TablePRE[Nom de cours],0)),"")</f>
        <v>10</v>
      </c>
      <c r="C74" s="4">
        <f>IFERROR(INDEX(TablePRE[Pourcentage de Pas commencé],MATCH($A74,[1]!TablePRE[Nom de cours],0)),"")</f>
        <v>1</v>
      </c>
      <c r="D74" s="4">
        <f>IFERROR(INDEX(TablePRE[Pourcentage de En cours],MATCH($A74,TablePRE[Nom de cours],0)),"")</f>
        <v>0</v>
      </c>
      <c r="E74" s="4">
        <f>IFERROR(INDEX(TablePRE[Pourcentage de Terminé],MATCH($A74,TablePRE[Nom de cours],0)),"")</f>
        <v>0</v>
      </c>
      <c r="F74" s="7"/>
      <c r="G74" s="7"/>
      <c r="H74" s="7"/>
      <c r="I74" s="7"/>
    </row>
    <row r="75" spans="1:9" x14ac:dyDescent="0.25">
      <c r="A75" s="10" t="s">
        <v>50</v>
      </c>
      <c r="B75" s="5">
        <f>IFERROR(INDEX(TablePRE[Comptez les valeurs uniques de Utilisateur (nom complet)],MATCH($A75,TablePRE[Nom de cours],0)),"")</f>
        <v>35</v>
      </c>
      <c r="C75" s="4">
        <f>IFERROR(INDEX(TablePRE[Pourcentage de Pas commencé],MATCH($A75,[1]!TablePRE[Nom de cours],0)),"")</f>
        <v>1</v>
      </c>
      <c r="D75" s="4">
        <f>IFERROR(INDEX(TablePRE[Pourcentage de En cours],MATCH($A75,TablePRE[Nom de cours],0)),"")</f>
        <v>0</v>
      </c>
      <c r="E75" s="4">
        <f>IFERROR(INDEX(TablePRE[Pourcentage de Terminé],MATCH($A75,TablePRE[Nom de cours],0)),"")</f>
        <v>0</v>
      </c>
      <c r="F75" s="7"/>
      <c r="G75" s="7"/>
      <c r="H75" s="7"/>
      <c r="I75" s="7"/>
    </row>
    <row r="76" spans="1:9" x14ac:dyDescent="0.25">
      <c r="A76" s="9" t="s">
        <v>46</v>
      </c>
      <c r="B76" s="5">
        <f>IFERROR(INDEX(TablePRE[Comptez les valeurs uniques de Utilisateur (nom complet)],MATCH($A76,TablePRE[Nom de cours],0)),"")</f>
        <v>46</v>
      </c>
      <c r="C76" s="4">
        <f>IFERROR(INDEX(TablePRE[Pourcentage de Pas commencé],MATCH($A76,[1]!TablePRE[Nom de cours],0)),"")</f>
        <v>0.95699999999999996</v>
      </c>
      <c r="D76" s="4">
        <f>IFERROR(INDEX(TablePRE[Pourcentage de En cours],MATCH($A76,TablePRE[Nom de cours],0)),"")</f>
        <v>4.2999999999999997E-2</v>
      </c>
      <c r="E76" s="4">
        <f>IFERROR(INDEX(TablePRE[Pourcentage de Terminé],MATCH($A76,TablePRE[Nom de cours],0)),"")</f>
        <v>0</v>
      </c>
      <c r="F76" s="7"/>
      <c r="G76" s="7"/>
      <c r="H76" s="7"/>
      <c r="I76" s="7"/>
    </row>
    <row r="77" spans="1:9" x14ac:dyDescent="0.25">
      <c r="A77" s="9" t="s">
        <v>83</v>
      </c>
      <c r="B77" s="5">
        <f>IFERROR(INDEX(TablePRE[Comptez les valeurs uniques de Utilisateur (nom complet)],MATCH($A77,TablePRE[Nom de cours],0)),"")</f>
        <v>14</v>
      </c>
      <c r="C77" s="4">
        <f>IFERROR(INDEX(TablePRE[Pourcentage de Pas commencé],MATCH($A77,[1]!TablePRE[Nom de cours],0)),"")</f>
        <v>0.92900000000000005</v>
      </c>
      <c r="D77" s="4">
        <f>IFERROR(INDEX(TablePRE[Pourcentage de En cours],MATCH($A77,TablePRE[Nom de cours],0)),"")</f>
        <v>7.0999999999999994E-2</v>
      </c>
      <c r="E77" s="4">
        <f>IFERROR(INDEX(TablePRE[Pourcentage de Terminé],MATCH($A77,TablePRE[Nom de cours],0)),"")</f>
        <v>0</v>
      </c>
      <c r="F77" s="7"/>
      <c r="G77" s="7"/>
      <c r="H77" s="7"/>
      <c r="I77" s="7"/>
    </row>
    <row r="78" spans="1:9" x14ac:dyDescent="0.25">
      <c r="A78" s="10" t="s">
        <v>52</v>
      </c>
      <c r="B78" s="5">
        <f>IFERROR(INDEX(TablePRE[Comptez les valeurs uniques de Utilisateur (nom complet)],MATCH($A78,TablePRE[Nom de cours],0)),"")</f>
        <v>3</v>
      </c>
      <c r="C78" s="4">
        <f>IFERROR(INDEX(TablePRE[Pourcentage de Pas commencé],MATCH($A78,[1]!TablePRE[Nom de cours],0)),"")</f>
        <v>1</v>
      </c>
      <c r="D78" s="4">
        <f>IFERROR(INDEX(TablePRE[Pourcentage de En cours],MATCH($A78,TablePRE[Nom de cours],0)),"")</f>
        <v>0</v>
      </c>
      <c r="E78" s="4">
        <f>IFERROR(INDEX(TablePRE[Pourcentage de Terminé],MATCH($A78,TablePRE[Nom de cours],0)),"")</f>
        <v>0</v>
      </c>
      <c r="F78" s="7"/>
      <c r="G78" s="7"/>
      <c r="H78" s="7"/>
      <c r="I78" s="7"/>
    </row>
    <row r="79" spans="1:9" x14ac:dyDescent="0.25">
      <c r="A79" s="10" t="s">
        <v>70</v>
      </c>
      <c r="B79" s="5">
        <f>IFERROR(INDEX(TablePRE[Comptez les valeurs uniques de Utilisateur (nom complet)],MATCH($A79,TablePRE[Nom de cours],0)),"")</f>
        <v>7</v>
      </c>
      <c r="C79" s="4">
        <f>IFERROR(INDEX(TablePRE[Pourcentage de Pas commencé],MATCH($A79,[1]!TablePRE[Nom de cours],0)),"")</f>
        <v>1</v>
      </c>
      <c r="D79" s="4">
        <f>IFERROR(INDEX(TablePRE[Pourcentage de En cours],MATCH($A79,TablePRE[Nom de cours],0)),"")</f>
        <v>0</v>
      </c>
      <c r="E79" s="4">
        <f>IFERROR(INDEX(TablePRE[Pourcentage de Terminé],MATCH($A79,TablePRE[Nom de cours],0)),"")</f>
        <v>0</v>
      </c>
      <c r="F79" s="7"/>
      <c r="G79" s="7"/>
      <c r="H79" s="7"/>
      <c r="I79" s="7"/>
    </row>
    <row r="80" spans="1:9" x14ac:dyDescent="0.25">
      <c r="A80" s="10" t="s">
        <v>54</v>
      </c>
      <c r="B80" s="5">
        <f>IFERROR(INDEX(TablePRE[Comptez les valeurs uniques de Utilisateur (nom complet)],MATCH($A80,TablePRE[Nom de cours],0)),"")</f>
        <v>4</v>
      </c>
      <c r="C80" s="4">
        <f>IFERROR(INDEX(TablePRE[Pourcentage de Pas commencé],MATCH($A80,[1]!TablePRE[Nom de cours],0)),"")</f>
        <v>1</v>
      </c>
      <c r="D80" s="4">
        <f>IFERROR(INDEX(TablePRE[Pourcentage de En cours],MATCH($A80,TablePRE[Nom de cours],0)),"")</f>
        <v>0</v>
      </c>
      <c r="E80" s="4">
        <f>IFERROR(INDEX(TablePRE[Pourcentage de Terminé],MATCH($A80,TablePRE[Nom de cours],0)),"")</f>
        <v>0</v>
      </c>
      <c r="F80" s="7"/>
      <c r="G80" s="7"/>
      <c r="H80" s="7"/>
      <c r="I80" s="7"/>
    </row>
    <row r="81" spans="1:2" x14ac:dyDescent="0.25">
      <c r="A81" s="11" t="s">
        <v>124</v>
      </c>
      <c r="B81" s="12">
        <f>SUM(B3:B80)</f>
        <v>13762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BDDB54-264F-4F33-97A5-A42EDC37CA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FIN</vt:lpstr>
      <vt:lpstr>PRE</vt:lpstr>
      <vt:lpstr>FIN-DonneesFinales</vt:lpstr>
      <vt:lpstr>PRE-DonneesFinales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Chappuis CE</dc:creator>
  <cp:lastModifiedBy>Nicolas Chappuis CE</cp:lastModifiedBy>
  <dcterms:created xsi:type="dcterms:W3CDTF">2022-03-03T10:07:53Z</dcterms:created>
  <dcterms:modified xsi:type="dcterms:W3CDTF">2022-03-04T14:35:20Z</dcterms:modified>
</cp:coreProperties>
</file>