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DR projet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 l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I27" i="1"/>
  <c r="H27" i="1"/>
  <c r="G27" i="1"/>
  <c r="F27" i="1"/>
  <c r="I26" i="1"/>
  <c r="H26" i="1"/>
  <c r="H42" i="1" s="1"/>
  <c r="G26" i="1"/>
  <c r="F26" i="1"/>
  <c r="I25" i="1"/>
  <c r="H25" i="1"/>
  <c r="H41" i="1" s="1"/>
  <c r="G25" i="1"/>
  <c r="F25" i="1"/>
  <c r="I24" i="1"/>
  <c r="H24" i="1"/>
  <c r="H40" i="1" s="1"/>
  <c r="G24" i="1"/>
  <c r="F24" i="1"/>
  <c r="I23" i="1"/>
  <c r="H23" i="1"/>
  <c r="H39" i="1" s="1"/>
  <c r="G23" i="1"/>
  <c r="F23" i="1"/>
  <c r="I22" i="1"/>
  <c r="H22" i="1"/>
  <c r="H38" i="1" s="1"/>
  <c r="G22" i="1"/>
  <c r="F22" i="1"/>
  <c r="I21" i="1"/>
  <c r="H21" i="1"/>
  <c r="H37" i="1" s="1"/>
  <c r="G21" i="1"/>
  <c r="F21" i="1"/>
  <c r="I20" i="1"/>
  <c r="H20" i="1"/>
  <c r="H36" i="1" s="1"/>
  <c r="G20" i="1"/>
  <c r="F20" i="1"/>
  <c r="I19" i="1"/>
  <c r="H19" i="1"/>
  <c r="H35" i="1" s="1"/>
  <c r="G19" i="1"/>
  <c r="F19" i="1"/>
  <c r="I18" i="1"/>
  <c r="H18" i="1"/>
  <c r="H34" i="1" s="1"/>
  <c r="G18" i="1"/>
  <c r="F18" i="1"/>
  <c r="I17" i="1"/>
  <c r="L12" i="1"/>
  <c r="L11" i="1"/>
  <c r="L10" i="1"/>
  <c r="L9" i="1"/>
  <c r="D46" i="1" a="1"/>
  <c r="D46" i="1" l="1"/>
  <c r="D45" i="1" s="1"/>
  <c r="G50" i="1" l="1"/>
  <c r="C13" i="1"/>
  <c r="H17" i="1"/>
  <c r="H33" i="1" s="1"/>
  <c r="F50" i="1" l="1"/>
  <c r="F17" i="1" s="1"/>
  <c r="G17" i="1"/>
</calcChain>
</file>

<file path=xl/sharedStrings.xml><?xml version="1.0" encoding="utf-8"?>
<sst xmlns="http://schemas.openxmlformats.org/spreadsheetml/2006/main" count="24" uniqueCount="22">
  <si>
    <t>Début</t>
  </si>
  <si>
    <t>Fin théorique</t>
  </si>
  <si>
    <t>Date de fin réelle</t>
  </si>
  <si>
    <t>Statut</t>
  </si>
  <si>
    <t>Souplesse negative</t>
  </si>
  <si>
    <t>souplesse positive</t>
  </si>
  <si>
    <t>Periode de carence</t>
  </si>
  <si>
    <t>Nombre de renouvellements disponibles</t>
  </si>
  <si>
    <t>BC initial</t>
  </si>
  <si>
    <t>Date de départ minimum 2</t>
  </si>
  <si>
    <t>Date de départ minimum 3</t>
  </si>
  <si>
    <t>Date de départ minimum 4</t>
  </si>
  <si>
    <t>Date de départ minimum 5</t>
  </si>
  <si>
    <t>Date de départ minimum 6</t>
  </si>
  <si>
    <t>Date de départ minimum 7</t>
  </si>
  <si>
    <t>Date de départ minimum 8</t>
  </si>
  <si>
    <t>Date de départ minimum 9</t>
  </si>
  <si>
    <t>Date de départ minimum 10</t>
  </si>
  <si>
    <t>Date de départ minimum 11</t>
  </si>
  <si>
    <t>SOMME</t>
  </si>
  <si>
    <t>souplesse negative</t>
  </si>
  <si>
    <t>Avenant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</si>
</sst>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/>
    <xf numFmtId="0" fontId="2" fillId="0" borderId="1" xfId="0" applyFont="1" applyBorder="1" applyAlignment="1">
      <alignment horizontal="center"/>
    </xf>
    <xf numFmtId="14" fontId="0" fillId="0" borderId="0" xfId="0" applyNumberFormat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3" fillId="0" borderId="0" xfId="0" applyNumberFormat="1" applyFont="1" applyFill="1" applyBorder="1" applyAlignment="1">
      <alignment horizontal="center"/>
    </xf>
    <xf numFmtId="0" fontId="4" fillId="0" borderId="0" xfId="0" applyFont="1" applyBorder="1"/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4" fillId="0" borderId="0" xfId="0" applyFont="1"/>
    <xf numFmtId="14" fontId="4" fillId="0" borderId="3" xfId="0" applyNumberFormat="1" applyFont="1" applyFill="1" applyBorder="1" applyAlignment="1">
      <alignment horizontal="center"/>
    </xf>
    <xf numFmtId="14" fontId="4" fillId="0" borderId="4" xfId="0" applyNumberFormat="1" applyFont="1" applyFill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14" fontId="4" fillId="4" borderId="3" xfId="0" applyNumberFormat="1" applyFont="1" applyFill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0" fillId="0" borderId="0" xfId="0" applyBorder="1"/>
    <xf numFmtId="14" fontId="4" fillId="4" borderId="6" xfId="0" applyNumberFormat="1" applyFont="1" applyFill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6" xfId="0" applyNumberFormat="1" applyBorder="1"/>
    <xf numFmtId="14" fontId="0" fillId="0" borderId="7" xfId="0" applyNumberFormat="1" applyBorder="1"/>
    <xf numFmtId="14" fontId="4" fillId="2" borderId="1" xfId="0" applyNumberFormat="1" applyFont="1" applyFill="1" applyBorder="1" applyAlignment="1">
      <alignment horizontal="center"/>
    </xf>
    <xf numFmtId="14" fontId="0" fillId="0" borderId="6" xfId="0" applyNumberFormat="1" applyBorder="1" applyAlignment="1">
      <alignment horizontal="right"/>
    </xf>
    <xf numFmtId="1" fontId="0" fillId="0" borderId="0" xfId="0" applyNumberFormat="1" applyBorder="1"/>
    <xf numFmtId="0" fontId="0" fillId="0" borderId="6" xfId="0" applyBorder="1"/>
    <xf numFmtId="1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9" xfId="0" applyBorder="1"/>
    <xf numFmtId="0" fontId="0" fillId="0" borderId="0" xfId="0" quotePrefix="1" applyBorder="1" applyAlignment="1">
      <alignment horizontal="left"/>
    </xf>
    <xf numFmtId="0" fontId="0" fillId="0" borderId="0" xfId="0" quotePrefix="1"/>
    <xf numFmtId="0" fontId="2" fillId="0" borderId="0" xfId="0" applyFont="1" applyBorder="1" applyAlignment="1">
      <alignment horizontal="center"/>
    </xf>
    <xf numFmtId="0" fontId="5" fillId="5" borderId="6" xfId="0" quotePrefix="1" applyFont="1" applyFill="1" applyBorder="1" applyAlignment="1">
      <alignment horizontal="center"/>
    </xf>
    <xf numFmtId="0" fontId="1" fillId="0" borderId="0" xfId="0" quotePrefix="1" applyFont="1" applyBorder="1"/>
    <xf numFmtId="0" fontId="6" fillId="0" borderId="7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4" fillId="0" borderId="7" xfId="0" applyFont="1" applyBorder="1" applyAlignment="1">
      <alignment horizontal="center"/>
    </xf>
    <xf numFmtId="1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1350168</xdr:colOff>
      <xdr:row>2</xdr:row>
      <xdr:rowOff>130969</xdr:rowOff>
    </xdr:from>
    <xdr:to>
      <xdr:col>5</xdr:col>
      <xdr:colOff>1440656</xdr:colOff>
      <xdr:row>13</xdr:row>
      <xdr:rowOff>125678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2" name="Application 1"/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2" name="Application 1"/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77755</xdr:colOff>
      <xdr:row>3</xdr:row>
      <xdr:rowOff>126352</xdr:rowOff>
    </xdr:from>
    <xdr:to>
      <xdr:col>3</xdr:col>
      <xdr:colOff>1176046</xdr:colOff>
      <xdr:row>8</xdr:row>
      <xdr:rowOff>34748</xdr:rowOff>
    </xdr:to>
    <xdr:sp macro="" textlink="">
      <xdr:nvSpPr>
        <xdr:cNvPr id="3" name="Flèche droite à entaille 2"/>
        <xdr:cNvSpPr/>
      </xdr:nvSpPr>
      <xdr:spPr bwMode="auto">
        <a:xfrm>
          <a:off x="77755" y="612127"/>
          <a:ext cx="3717666" cy="718021"/>
        </a:xfrm>
        <a:prstGeom prst="notchedRightArrow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100"/>
            <a:t>INSERER UNE DATE DANS LES</a:t>
          </a:r>
          <a:r>
            <a:rPr lang="fr-FR" sz="1100" baseline="0"/>
            <a:t> CELLULES NON GRISEES </a:t>
          </a:r>
        </a:p>
        <a:p>
          <a:pPr algn="ctr"/>
          <a:r>
            <a:rPr lang="fr-FR" sz="1100" baseline="0"/>
            <a:t>DEPUIS LE CALENDRIER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DA7E374A-1A14-460E-82EA-29CB5D2607B5}">
  <we:reference id="wa102957665" version="1.3.0.0" store="fr-FR" storeType="OMEX"/>
  <we:alternateReferences>
    <we:reference id="WA102957665" version="1.3.0.0" store="WA102957665" storeType="OMEX"/>
  </we:alternateReferences>
  <we:properties>
    <we:property name="opt_month" value="&quot;2021-04-01&quot;"/>
  </we:properties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U93"/>
  <sheetViews>
    <sheetView tabSelected="1" zoomScale="80" zoomScaleNormal="80" workbookViewId="0">
      <selection activeCell="H12" sqref="H12"/>
    </sheetView>
  </sheetViews>
  <sheetFormatPr baseColWidth="10" defaultRowHeight="15" x14ac:dyDescent="0.25"/>
  <cols>
    <col min="1" max="1" width="7.140625" customWidth="1"/>
    <col min="2" max="2" width="12.85546875" customWidth="1"/>
    <col min="3" max="3" width="13.140625" bestFit="1" customWidth="1"/>
    <col min="4" max="4" width="16.85546875" bestFit="1" customWidth="1"/>
    <col min="5" max="5" width="17.5703125" customWidth="1"/>
    <col min="6" max="6" width="18.85546875" bestFit="1" customWidth="1"/>
    <col min="7" max="7" width="24.140625" bestFit="1" customWidth="1"/>
    <col min="8" max="8" width="20.5703125" bestFit="1" customWidth="1"/>
    <col min="9" max="9" width="38.28515625" bestFit="1" customWidth="1"/>
    <col min="10" max="10" width="41.7109375" customWidth="1"/>
    <col min="11" max="11" width="38.28515625" bestFit="1" customWidth="1"/>
    <col min="12" max="12" width="33.85546875" customWidth="1"/>
    <col min="13" max="13" width="20.85546875" customWidth="1"/>
    <col min="14" max="14" width="32" customWidth="1"/>
    <col min="15" max="15" width="20.85546875" customWidth="1"/>
    <col min="17" max="17" width="34.140625" customWidth="1"/>
  </cols>
  <sheetData>
    <row r="8" spans="2:17" x14ac:dyDescent="0.25">
      <c r="I8" s="1"/>
    </row>
    <row r="9" spans="2:17" x14ac:dyDescent="0.25">
      <c r="L9">
        <f>IF(($E17)="BC initial",IF((B17+D33)&lt;=DATE(YEAR(D17),MONTH(B17)+1,DAY(B17)),2,4),I17-1)</f>
        <v>2</v>
      </c>
    </row>
    <row r="10" spans="2:17" x14ac:dyDescent="0.25">
      <c r="L10">
        <f>IF(($E18)="BC initial",IF((B18+D34)&lt;=DATE(YEAR(D18),MONTH(B18)+1,DAY(B18)),2,4),I17-1)</f>
        <v>1</v>
      </c>
    </row>
    <row r="11" spans="2:17" x14ac:dyDescent="0.25">
      <c r="L11" t="e">
        <f>IF(($E19)="BC initial",IF((B19+D35)&lt;=DATE(YEAR(D19),MONTH(B19)+1,DAY(B19)),2,4),I18-1)</f>
        <v>#VALUE!</v>
      </c>
    </row>
    <row r="12" spans="2:17" ht="15.75" thickBot="1" x14ac:dyDescent="0.3">
      <c r="G12" s="1"/>
      <c r="L12" t="e">
        <f>IF(($E20)="BC initial",IF((B20+D36)&lt;=DATE(YEAR(D20),MONTH(B20)+1,DAY(B20)),2,4),I19-1)</f>
        <v>#VALUE!</v>
      </c>
    </row>
    <row r="13" spans="2:17" ht="15.75" thickBot="1" x14ac:dyDescent="0.3">
      <c r="C13" s="2" t="str">
        <f ca="1">IF(D45&gt;548,"RENOUVELLEMENT IMPOSSIBLE","")</f>
        <v/>
      </c>
      <c r="E13" s="3"/>
      <c r="F13" s="3"/>
      <c r="G13" s="3"/>
      <c r="I13" s="3"/>
      <c r="J13" s="4"/>
      <c r="K13" s="4"/>
    </row>
    <row r="14" spans="2:17" x14ac:dyDescent="0.25">
      <c r="C14" s="5"/>
      <c r="D14" s="5"/>
      <c r="J14" s="6"/>
      <c r="K14" s="6"/>
      <c r="L14" s="3"/>
      <c r="M14" s="3"/>
      <c r="N14" s="3"/>
      <c r="P14" s="7"/>
    </row>
    <row r="15" spans="2:17" ht="15.75" thickBot="1" x14ac:dyDescent="0.3">
      <c r="C15" s="5"/>
      <c r="D15" s="5"/>
      <c r="I15" s="6"/>
      <c r="J15" s="6"/>
      <c r="K15" s="6"/>
      <c r="L15" s="6"/>
      <c r="M15" s="3"/>
      <c r="N15" s="3"/>
      <c r="O15" s="3"/>
      <c r="Q15" s="7"/>
    </row>
    <row r="16" spans="2:17" ht="15.75" thickBot="1" x14ac:dyDescent="0.3">
      <c r="B16" s="8" t="s">
        <v>0</v>
      </c>
      <c r="C16" s="9" t="s">
        <v>1</v>
      </c>
      <c r="D16" s="10" t="s">
        <v>2</v>
      </c>
      <c r="E16" s="9" t="s">
        <v>3</v>
      </c>
      <c r="F16" s="11" t="s">
        <v>4</v>
      </c>
      <c r="G16" s="11" t="s">
        <v>5</v>
      </c>
      <c r="H16" s="12" t="s">
        <v>6</v>
      </c>
      <c r="I16" s="12" t="s">
        <v>7</v>
      </c>
      <c r="K16" s="13"/>
    </row>
    <row r="17" spans="1:21" ht="15.75" thickBot="1" x14ac:dyDescent="0.3">
      <c r="A17" s="8">
        <v>1</v>
      </c>
      <c r="B17" s="14">
        <v>44249</v>
      </c>
      <c r="C17" s="15">
        <v>44260</v>
      </c>
      <c r="D17" s="16">
        <v>44260</v>
      </c>
      <c r="E17" s="17" t="s">
        <v>8</v>
      </c>
      <c r="F17" s="18">
        <f t="shared" ref="F17:F27" ca="1" si="0">IF(B17&gt;1,D17-$F$50,"")</f>
        <v>44258.43</v>
      </c>
      <c r="G17" s="18">
        <f t="shared" ref="G17:G27" ca="1" si="1">IF(B17&gt;1,D17+$G$50,"")</f>
        <v>44261.57</v>
      </c>
      <c r="H17" s="19">
        <f ca="1">ROUNDUP(IF(D17&gt;EDATE(B17,1),D33/5,$D$45/3),0)</f>
        <v>4</v>
      </c>
      <c r="I17" s="19">
        <f t="shared" ref="I17:I27" si="2">IF($E17="BC initial",IF((B17+D33)&lt;=DATE(YEAR(D17),MONTH(B17)+1,DAY(B17)),2,4), IF($E17="Avenant",I16-1,""))</f>
        <v>2</v>
      </c>
      <c r="J17" s="13"/>
    </row>
    <row r="18" spans="1:21" ht="15.75" thickBot="1" x14ac:dyDescent="0.3">
      <c r="A18" s="8">
        <v>2</v>
      </c>
      <c r="B18" s="20"/>
      <c r="C18" s="21"/>
      <c r="D18" s="22"/>
      <c r="E18" s="23"/>
      <c r="F18" s="18" t="str">
        <f t="shared" si="0"/>
        <v/>
      </c>
      <c r="G18" s="18" t="str">
        <f t="shared" si="1"/>
        <v/>
      </c>
      <c r="H18" s="19" t="str">
        <f t="shared" ref="H18:H27" si="3">IF(B18&lt;1,"",ROUNDUP(IF(D18&gt;EDATE(B18,1),D34/5,$D$45/3),0))</f>
        <v/>
      </c>
      <c r="I18" s="19" t="str">
        <f t="shared" si="2"/>
        <v/>
      </c>
      <c r="J18" s="13"/>
    </row>
    <row r="19" spans="1:21" ht="15.75" thickBot="1" x14ac:dyDescent="0.3">
      <c r="A19" s="8">
        <v>3</v>
      </c>
      <c r="B19" s="24"/>
      <c r="C19" s="25"/>
      <c r="D19" s="22"/>
      <c r="E19" s="23"/>
      <c r="F19" s="18" t="str">
        <f t="shared" si="0"/>
        <v/>
      </c>
      <c r="G19" s="18" t="str">
        <f t="shared" si="1"/>
        <v/>
      </c>
      <c r="H19" s="19" t="str">
        <f t="shared" si="3"/>
        <v/>
      </c>
      <c r="I19" s="19" t="str">
        <f t="shared" si="2"/>
        <v/>
      </c>
      <c r="J19" s="7"/>
      <c r="K19" s="26"/>
      <c r="L19" s="26"/>
      <c r="M19" s="26"/>
      <c r="N19" s="26"/>
    </row>
    <row r="20" spans="1:21" ht="15.75" thickBot="1" x14ac:dyDescent="0.3">
      <c r="A20" s="8">
        <v>4</v>
      </c>
      <c r="B20" s="27"/>
      <c r="C20" s="28"/>
      <c r="D20" s="22"/>
      <c r="E20" s="23"/>
      <c r="F20" s="18" t="str">
        <f t="shared" si="0"/>
        <v/>
      </c>
      <c r="G20" s="18" t="str">
        <f t="shared" si="1"/>
        <v/>
      </c>
      <c r="H20" s="19" t="str">
        <f t="shared" si="3"/>
        <v/>
      </c>
      <c r="I20" s="19" t="str">
        <f t="shared" si="2"/>
        <v/>
      </c>
      <c r="J20" s="7"/>
      <c r="K20" s="26"/>
      <c r="L20" s="26"/>
      <c r="M20" s="26"/>
      <c r="N20" s="26"/>
    </row>
    <row r="21" spans="1:21" ht="15.75" thickBot="1" x14ac:dyDescent="0.3">
      <c r="A21" s="8">
        <v>5</v>
      </c>
      <c r="B21" s="27"/>
      <c r="C21" s="28"/>
      <c r="D21" s="22"/>
      <c r="E21" s="23"/>
      <c r="F21" s="18" t="str">
        <f t="shared" si="0"/>
        <v/>
      </c>
      <c r="G21" s="18" t="str">
        <f t="shared" si="1"/>
        <v/>
      </c>
      <c r="H21" s="19" t="str">
        <f t="shared" si="3"/>
        <v/>
      </c>
      <c r="I21" s="19" t="str">
        <f t="shared" si="2"/>
        <v/>
      </c>
      <c r="J21" s="7"/>
      <c r="K21" s="26"/>
      <c r="L21" s="26"/>
      <c r="M21" s="26"/>
      <c r="N21" s="26"/>
    </row>
    <row r="22" spans="1:21" ht="15.75" thickBot="1" x14ac:dyDescent="0.3">
      <c r="A22" s="8">
        <v>6</v>
      </c>
      <c r="B22" s="27"/>
      <c r="C22" s="28"/>
      <c r="D22" s="22"/>
      <c r="E22" s="23"/>
      <c r="F22" s="18" t="str">
        <f t="shared" si="0"/>
        <v/>
      </c>
      <c r="G22" s="18" t="str">
        <f t="shared" si="1"/>
        <v/>
      </c>
      <c r="H22" s="19" t="str">
        <f t="shared" si="3"/>
        <v/>
      </c>
      <c r="I22" s="19" t="str">
        <f t="shared" si="2"/>
        <v/>
      </c>
      <c r="J22" s="5"/>
      <c r="K22" s="26"/>
      <c r="L22" s="26"/>
      <c r="M22" s="26"/>
      <c r="N22" s="26"/>
    </row>
    <row r="23" spans="1:21" ht="15.75" thickBot="1" x14ac:dyDescent="0.3">
      <c r="A23" s="8">
        <v>7</v>
      </c>
      <c r="B23" s="27"/>
      <c r="C23" s="28"/>
      <c r="D23" s="22"/>
      <c r="E23" s="23"/>
      <c r="F23" s="18" t="str">
        <f t="shared" si="0"/>
        <v/>
      </c>
      <c r="G23" s="18" t="str">
        <f t="shared" si="1"/>
        <v/>
      </c>
      <c r="H23" s="19" t="str">
        <f t="shared" si="3"/>
        <v/>
      </c>
      <c r="I23" s="19" t="str">
        <f t="shared" si="2"/>
        <v/>
      </c>
      <c r="J23" s="26"/>
      <c r="K23" s="26"/>
      <c r="L23" s="26"/>
      <c r="M23" s="26"/>
      <c r="N23" s="26"/>
    </row>
    <row r="24" spans="1:21" ht="15.75" thickBot="1" x14ac:dyDescent="0.3">
      <c r="A24" s="8">
        <v>8</v>
      </c>
      <c r="B24" s="27"/>
      <c r="C24" s="28"/>
      <c r="D24" s="22"/>
      <c r="E24" s="23"/>
      <c r="F24" s="18" t="str">
        <f t="shared" si="0"/>
        <v/>
      </c>
      <c r="G24" s="18" t="str">
        <f t="shared" si="1"/>
        <v/>
      </c>
      <c r="H24" s="19" t="str">
        <f t="shared" si="3"/>
        <v/>
      </c>
      <c r="I24" s="19" t="str">
        <f t="shared" si="2"/>
        <v/>
      </c>
      <c r="J24" s="26"/>
      <c r="K24" s="26"/>
      <c r="L24" s="26"/>
      <c r="M24" s="26"/>
      <c r="N24" s="26"/>
    </row>
    <row r="25" spans="1:21" ht="15.75" thickBot="1" x14ac:dyDescent="0.3">
      <c r="A25" s="8">
        <v>9</v>
      </c>
      <c r="B25" s="29"/>
      <c r="C25" s="28"/>
      <c r="D25" s="30"/>
      <c r="E25" s="23"/>
      <c r="F25" s="18" t="str">
        <f t="shared" si="0"/>
        <v/>
      </c>
      <c r="G25" s="18" t="str">
        <f t="shared" si="1"/>
        <v/>
      </c>
      <c r="H25" s="19" t="str">
        <f t="shared" si="3"/>
        <v/>
      </c>
      <c r="I25" s="19" t="str">
        <f t="shared" si="2"/>
        <v/>
      </c>
      <c r="J25" s="26"/>
      <c r="K25" s="26"/>
      <c r="L25" s="26"/>
      <c r="M25" s="26"/>
      <c r="N25" s="26"/>
    </row>
    <row r="26" spans="1:21" ht="15.75" thickBot="1" x14ac:dyDescent="0.3">
      <c r="A26" s="8">
        <v>10</v>
      </c>
      <c r="B26" s="29"/>
      <c r="C26" s="28"/>
      <c r="D26" s="30"/>
      <c r="E26" s="23"/>
      <c r="F26" s="18" t="str">
        <f t="shared" si="0"/>
        <v/>
      </c>
      <c r="G26" s="18" t="str">
        <f t="shared" si="1"/>
        <v/>
      </c>
      <c r="H26" s="19" t="str">
        <f t="shared" si="3"/>
        <v/>
      </c>
      <c r="I26" s="19" t="str">
        <f t="shared" si="2"/>
        <v/>
      </c>
      <c r="J26" s="26"/>
      <c r="K26" s="26"/>
      <c r="L26" s="26"/>
      <c r="M26" s="26"/>
      <c r="N26" s="26"/>
    </row>
    <row r="27" spans="1:21" ht="15.75" thickBot="1" x14ac:dyDescent="0.3">
      <c r="A27" s="8">
        <v>11</v>
      </c>
      <c r="B27" s="29"/>
      <c r="C27" s="28"/>
      <c r="D27" s="30"/>
      <c r="E27" s="23"/>
      <c r="F27" s="18" t="str">
        <f t="shared" si="0"/>
        <v/>
      </c>
      <c r="G27" s="18" t="str">
        <f t="shared" si="1"/>
        <v/>
      </c>
      <c r="H27" s="19" t="str">
        <f t="shared" si="3"/>
        <v/>
      </c>
      <c r="I27" s="19" t="str">
        <f t="shared" si="2"/>
        <v/>
      </c>
      <c r="J27" s="26"/>
      <c r="K27" s="26"/>
      <c r="L27" s="26"/>
      <c r="M27" s="26"/>
      <c r="N27" s="26"/>
    </row>
    <row r="28" spans="1:21" x14ac:dyDescent="0.25">
      <c r="C28" s="13"/>
      <c r="D28" s="13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6"/>
      <c r="Q28" s="26"/>
      <c r="R28" s="26"/>
      <c r="S28" s="26"/>
      <c r="T28" s="26"/>
      <c r="U28" s="26"/>
    </row>
    <row r="29" spans="1:21" x14ac:dyDescent="0.25">
      <c r="C29" s="13"/>
      <c r="D29" s="13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6"/>
      <c r="Q29" s="26"/>
      <c r="R29" s="26"/>
      <c r="S29" s="26"/>
      <c r="T29" s="26"/>
      <c r="U29" s="26"/>
    </row>
    <row r="30" spans="1:21" x14ac:dyDescent="0.25">
      <c r="C30" s="13"/>
      <c r="D30" s="1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6"/>
      <c r="Q30" s="26"/>
      <c r="R30" s="26"/>
      <c r="S30" s="26"/>
      <c r="T30" s="26"/>
      <c r="U30" s="26"/>
    </row>
    <row r="31" spans="1:21" x14ac:dyDescent="0.25">
      <c r="C31" s="13"/>
      <c r="D31" s="13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6"/>
      <c r="Q31" s="26"/>
      <c r="R31" s="26"/>
      <c r="S31" s="26"/>
      <c r="T31" s="26"/>
      <c r="U31" s="26"/>
    </row>
    <row r="32" spans="1:21" ht="15.75" thickBot="1" x14ac:dyDescent="0.3">
      <c r="H32" s="7"/>
      <c r="I32" s="13"/>
      <c r="J32" s="13"/>
    </row>
    <row r="33" spans="3:17" ht="15.75" thickBot="1" x14ac:dyDescent="0.3">
      <c r="C33" s="31" t="str">
        <f t="shared" ref="C33:C43" si="4">E17</f>
        <v>BC initial</v>
      </c>
      <c r="D33" s="32">
        <f>D17-B17</f>
        <v>11</v>
      </c>
      <c r="E33" s="33" t="str">
        <f>DATEDIF(B17,D17,"m")&amp;" mois et "&amp;DATEDIF(B17,D17,"md")&amp;" jours"</f>
        <v>0 mois et 11 jours</v>
      </c>
      <c r="F33" s="3"/>
      <c r="G33" s="34" t="s">
        <v>9</v>
      </c>
      <c r="H33" s="35" t="str">
        <f ca="1">IF(B18-D17&gt;=H17,"",IF(OR(I17=0,D17&lt;&gt;C17),D17+H17,""))</f>
        <v/>
      </c>
      <c r="I33" s="36"/>
      <c r="J33" s="36"/>
      <c r="K33" s="26"/>
      <c r="L33" s="26"/>
      <c r="M33" s="26"/>
    </row>
    <row r="34" spans="3:17" ht="15.75" thickBot="1" x14ac:dyDescent="0.3">
      <c r="C34" s="31">
        <f t="shared" si="4"/>
        <v>0</v>
      </c>
      <c r="D34" s="37">
        <f t="shared" ref="D34:D43" si="5">D18-B18</f>
        <v>0</v>
      </c>
      <c r="E34" s="33" t="str">
        <f t="shared" ref="E34:E43" si="6">DATEDIF(B18,D18,"m")&amp;" mois et "&amp;DATEDIF(B18,D18,"md")&amp;" jours"</f>
        <v>0 mois et 0 jours</v>
      </c>
      <c r="F34" s="3"/>
      <c r="G34" s="34" t="s">
        <v>10</v>
      </c>
      <c r="H34" s="35" t="str">
        <f>IF(B19-D18&gt;=H18,"",IF(OR(I18=0,D18&lt;&gt;C18),D18+H18,""))</f>
        <v/>
      </c>
      <c r="I34" s="36"/>
      <c r="J34" s="38"/>
      <c r="K34" s="39"/>
      <c r="L34" s="39"/>
      <c r="M34" s="39"/>
    </row>
    <row r="35" spans="3:17" ht="15.75" thickBot="1" x14ac:dyDescent="0.3">
      <c r="C35" s="31">
        <f t="shared" si="4"/>
        <v>0</v>
      </c>
      <c r="D35" s="37">
        <f t="shared" si="5"/>
        <v>0</v>
      </c>
      <c r="E35" s="33" t="str">
        <f t="shared" si="6"/>
        <v>0 mois et 0 jours</v>
      </c>
      <c r="F35" s="3"/>
      <c r="G35" s="34" t="s">
        <v>11</v>
      </c>
      <c r="H35" s="35" t="str">
        <f t="shared" ref="H35:H42" si="7">IF(B20-D19&gt;=H19,"",IF(OR(I19=0,D19&lt;&gt;C19),D19+H19,""))</f>
        <v/>
      </c>
      <c r="I35" s="36"/>
      <c r="J35" s="39"/>
      <c r="K35" s="39"/>
      <c r="L35" s="39"/>
      <c r="M35" s="39"/>
    </row>
    <row r="36" spans="3:17" ht="15.75" thickBot="1" x14ac:dyDescent="0.3">
      <c r="C36" s="31">
        <f t="shared" si="4"/>
        <v>0</v>
      </c>
      <c r="D36" s="37">
        <f t="shared" si="5"/>
        <v>0</v>
      </c>
      <c r="E36" s="33" t="str">
        <f t="shared" si="6"/>
        <v>0 mois et 0 jours</v>
      </c>
      <c r="F36" s="3"/>
      <c r="G36" s="34" t="s">
        <v>12</v>
      </c>
      <c r="H36" s="35" t="str">
        <f t="shared" si="7"/>
        <v/>
      </c>
      <c r="I36" s="36"/>
      <c r="J36" s="39"/>
      <c r="K36" s="39"/>
      <c r="L36" s="39"/>
      <c r="M36" s="39"/>
    </row>
    <row r="37" spans="3:17" ht="15.75" thickBot="1" x14ac:dyDescent="0.3">
      <c r="C37" s="31">
        <f t="shared" si="4"/>
        <v>0</v>
      </c>
      <c r="D37" s="37">
        <f t="shared" si="5"/>
        <v>0</v>
      </c>
      <c r="E37" s="33" t="str">
        <f t="shared" si="6"/>
        <v>0 mois et 0 jours</v>
      </c>
      <c r="F37" s="3"/>
      <c r="G37" s="34" t="s">
        <v>13</v>
      </c>
      <c r="H37" s="35" t="str">
        <f t="shared" si="7"/>
        <v/>
      </c>
      <c r="I37" s="36"/>
      <c r="K37" s="39"/>
      <c r="L37" s="39"/>
      <c r="M37" s="39"/>
    </row>
    <row r="38" spans="3:17" ht="15.75" thickBot="1" x14ac:dyDescent="0.3">
      <c r="C38" s="31">
        <f t="shared" si="4"/>
        <v>0</v>
      </c>
      <c r="D38" s="37">
        <f t="shared" si="5"/>
        <v>0</v>
      </c>
      <c r="E38" s="33" t="str">
        <f t="shared" si="6"/>
        <v>0 mois et 0 jours</v>
      </c>
      <c r="F38" s="3"/>
      <c r="G38" s="34" t="s">
        <v>14</v>
      </c>
      <c r="H38" s="35" t="str">
        <f t="shared" si="7"/>
        <v/>
      </c>
      <c r="I38" s="36"/>
      <c r="J38" s="39"/>
      <c r="K38" s="39"/>
      <c r="L38" s="39"/>
      <c r="M38" s="39"/>
    </row>
    <row r="39" spans="3:17" ht="15.75" thickBot="1" x14ac:dyDescent="0.3">
      <c r="C39" s="31">
        <f t="shared" si="4"/>
        <v>0</v>
      </c>
      <c r="D39" s="37">
        <f t="shared" si="5"/>
        <v>0</v>
      </c>
      <c r="E39" s="33" t="str">
        <f t="shared" si="6"/>
        <v>0 mois et 0 jours</v>
      </c>
      <c r="F39" s="3"/>
      <c r="G39" s="34" t="s">
        <v>15</v>
      </c>
      <c r="H39" s="35" t="str">
        <f t="shared" si="7"/>
        <v/>
      </c>
      <c r="I39" s="39"/>
      <c r="J39" s="39"/>
      <c r="K39" s="39"/>
      <c r="L39" s="39"/>
      <c r="M39" s="39"/>
    </row>
    <row r="40" spans="3:17" ht="15.75" thickBot="1" x14ac:dyDescent="0.3">
      <c r="C40" s="31">
        <f t="shared" si="4"/>
        <v>0</v>
      </c>
      <c r="D40" s="37">
        <f t="shared" si="5"/>
        <v>0</v>
      </c>
      <c r="E40" s="33" t="str">
        <f t="shared" si="6"/>
        <v>0 mois et 0 jours</v>
      </c>
      <c r="F40" s="3"/>
      <c r="G40" s="34" t="s">
        <v>16</v>
      </c>
      <c r="H40" s="35" t="str">
        <f t="shared" si="7"/>
        <v/>
      </c>
      <c r="I40" s="39"/>
      <c r="J40" s="39"/>
      <c r="K40" s="39"/>
      <c r="L40" s="39"/>
      <c r="M40" s="39"/>
    </row>
    <row r="41" spans="3:17" ht="15.75" thickBot="1" x14ac:dyDescent="0.3">
      <c r="C41" s="31">
        <f t="shared" si="4"/>
        <v>0</v>
      </c>
      <c r="D41" s="37">
        <f t="shared" si="5"/>
        <v>0</v>
      </c>
      <c r="E41" s="33" t="str">
        <f t="shared" si="6"/>
        <v>0 mois et 0 jours</v>
      </c>
      <c r="F41" s="3"/>
      <c r="G41" s="34" t="s">
        <v>17</v>
      </c>
      <c r="H41" s="35" t="str">
        <f t="shared" si="7"/>
        <v/>
      </c>
      <c r="I41" s="39"/>
      <c r="J41" s="39"/>
      <c r="K41" s="39"/>
      <c r="L41" s="39"/>
      <c r="M41" s="39"/>
    </row>
    <row r="42" spans="3:17" ht="15.75" thickBot="1" x14ac:dyDescent="0.3">
      <c r="C42" s="31">
        <f t="shared" si="4"/>
        <v>0</v>
      </c>
      <c r="D42" s="37">
        <f t="shared" si="5"/>
        <v>0</v>
      </c>
      <c r="E42" s="33" t="str">
        <f t="shared" si="6"/>
        <v>0 mois et 0 jours</v>
      </c>
      <c r="F42" s="3"/>
      <c r="G42" s="34" t="s">
        <v>18</v>
      </c>
      <c r="H42" s="35" t="str">
        <f t="shared" si="7"/>
        <v/>
      </c>
      <c r="I42" s="39"/>
      <c r="J42" s="39"/>
      <c r="K42" s="39"/>
      <c r="L42" s="39"/>
      <c r="M42" s="39"/>
    </row>
    <row r="43" spans="3:17" ht="15.75" thickBot="1" x14ac:dyDescent="0.3">
      <c r="C43" s="31">
        <f t="shared" si="4"/>
        <v>0</v>
      </c>
      <c r="D43" s="37">
        <f t="shared" si="5"/>
        <v>0</v>
      </c>
      <c r="E43" s="33" t="str">
        <f t="shared" si="6"/>
        <v>0 mois et 0 jours</v>
      </c>
      <c r="F43" s="3"/>
      <c r="G43" s="26"/>
      <c r="H43" s="40"/>
      <c r="I43" s="39"/>
      <c r="J43" s="41"/>
      <c r="K43" s="39"/>
      <c r="L43" s="39"/>
      <c r="M43" s="39"/>
    </row>
    <row r="44" spans="3:17" ht="15.75" thickBot="1" x14ac:dyDescent="0.3">
      <c r="G44" s="26"/>
      <c r="H44" s="26"/>
      <c r="J44" s="42"/>
      <c r="Q44" s="43"/>
    </row>
    <row r="45" spans="3:17" ht="15.75" thickBot="1" x14ac:dyDescent="0.3">
      <c r="C45" s="31" t="s">
        <v>19</v>
      </c>
      <c r="D45" s="44">
        <f ca="1">D46</f>
        <v>11</v>
      </c>
      <c r="E45" s="45"/>
      <c r="F45" s="45"/>
    </row>
    <row r="46" spans="3:17" x14ac:dyDescent="0.25">
      <c r="D46" s="46">
        <f t="array" aca="1" ref="D46" ca="1">IFERROR(SUM(INDIRECT("D"&amp;ROW(INDEX(D33:D43,LARGE(IF(C33:C43="BC initial",ROW(INDIRECT("1:"&amp;ROWS(C33:C43)))),1)))):D43),"")</f>
        <v>11</v>
      </c>
      <c r="E46" s="47"/>
      <c r="F46" s="47"/>
    </row>
    <row r="49" spans="2:7" x14ac:dyDescent="0.25">
      <c r="F49" s="48" t="s">
        <v>20</v>
      </c>
      <c r="G49" s="48" t="s">
        <v>5</v>
      </c>
    </row>
    <row r="50" spans="2:7" x14ac:dyDescent="0.25">
      <c r="F50" s="49">
        <f ca="1">IF(G50&gt;10,"10", ROUNDDOWN(IF(D45&gt;10,D45/7,"2"),"2"))</f>
        <v>1.57</v>
      </c>
      <c r="G50" s="49">
        <f ca="1">ROUNDDOWN(IF(D45&gt;10,D45/7,"2"),"2")</f>
        <v>1.57</v>
      </c>
    </row>
    <row r="52" spans="2:7" x14ac:dyDescent="0.25">
      <c r="B52" s="13"/>
    </row>
    <row r="53" spans="2:7" x14ac:dyDescent="0.25">
      <c r="B53" s="13"/>
    </row>
    <row r="57" spans="2:7" x14ac:dyDescent="0.25">
      <c r="C57" s="13"/>
      <c r="D57" s="13"/>
    </row>
    <row r="58" spans="2:7" x14ac:dyDescent="0.25">
      <c r="C58" s="13"/>
    </row>
    <row r="92" spans="4:4" x14ac:dyDescent="0.25">
      <c r="D92" s="13" t="s">
        <v>8</v>
      </c>
    </row>
    <row r="93" spans="4:4" x14ac:dyDescent="0.25">
      <c r="D93" s="13" t="s">
        <v>21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E17:E27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BLAISE</dc:creator>
  <cp:lastModifiedBy>Alan BLAISE</cp:lastModifiedBy>
  <dcterms:created xsi:type="dcterms:W3CDTF">2021-03-04T13:59:24Z</dcterms:created>
  <dcterms:modified xsi:type="dcterms:W3CDTF">2021-03-04T14:00:43Z</dcterms:modified>
</cp:coreProperties>
</file>