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ou\Downloads\"/>
    </mc:Choice>
  </mc:AlternateContent>
  <xr:revisionPtr revIDLastSave="0" documentId="13_ncr:1_{6815332A-CC0E-4210-BE41-7E4CCA467187}" xr6:coauthVersionLast="47" xr6:coauthVersionMax="47" xr10:uidLastSave="{00000000-0000-0000-0000-000000000000}"/>
  <bookViews>
    <workbookView xWindow="28680" yWindow="-120" windowWidth="29040" windowHeight="15840" xr2:uid="{E911B26B-EE7A-48C8-95B0-880B45DF82C2}"/>
  </bookViews>
  <sheets>
    <sheet name="Bart, Pascal" sheetId="3" r:id="rId1"/>
    <sheet name="Feuil2" sheetId="1" r:id="rId2"/>
  </sheets>
  <externalReferences>
    <externalReference r:id="rId3"/>
  </externalReferences>
  <definedNames>
    <definedName name="_xlnm.Print_Area" localSheetId="0">'Bart, Pascal'!$B$1:$P$36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5" i="3" l="1"/>
  <c r="J38" i="3"/>
  <c r="I25" i="3"/>
  <c r="H25" i="3"/>
  <c r="J24" i="3"/>
  <c r="J23" i="3"/>
  <c r="J22" i="3"/>
  <c r="J21" i="3"/>
  <c r="J20" i="3"/>
  <c r="J19" i="3"/>
  <c r="J18" i="3"/>
  <c r="J25" i="3" s="1"/>
  <c r="I16" i="3"/>
  <c r="I27" i="3" s="1"/>
  <c r="H16" i="3"/>
  <c r="H27" i="3" s="1"/>
  <c r="J15" i="3"/>
  <c r="J14" i="3"/>
  <c r="J13" i="3"/>
  <c r="J12" i="3"/>
  <c r="J11" i="3"/>
  <c r="J10" i="3"/>
  <c r="C10" i="3"/>
  <c r="C11" i="3" s="1"/>
  <c r="C12" i="3" s="1"/>
  <c r="C13" i="3" s="1"/>
  <c r="C14" i="3" s="1"/>
  <c r="C15" i="3" s="1"/>
  <c r="C18" i="3" s="1"/>
  <c r="C19" i="3" s="1"/>
  <c r="C20" i="3" s="1"/>
  <c r="C21" i="3" s="1"/>
  <c r="C22" i="3" s="1"/>
  <c r="C23" i="3" s="1"/>
  <c r="C24" i="3" s="1"/>
  <c r="J4" i="3" s="1"/>
  <c r="J6" i="3" s="1"/>
  <c r="J9" i="3"/>
  <c r="J16" i="3" s="1"/>
  <c r="C9" i="3"/>
  <c r="J3" i="3"/>
  <c r="D18" i="1"/>
  <c r="E18" i="1"/>
  <c r="J27" i="3" l="1"/>
  <c r="K31" i="3"/>
  <c r="K29" i="3"/>
  <c r="K30" i="3"/>
</calcChain>
</file>

<file path=xl/sharedStrings.xml><?xml version="1.0" encoding="utf-8"?>
<sst xmlns="http://schemas.openxmlformats.org/spreadsheetml/2006/main" count="152" uniqueCount="111">
  <si>
    <t xml:space="preserve">Champ additionnel: </t>
  </si>
  <si>
    <t xml:space="preserve">Date additionnelle: </t>
  </si>
  <si>
    <t>-</t>
  </si>
  <si>
    <t xml:space="preserve">  Ass collectives - Vie Pers. à charg</t>
  </si>
  <si>
    <t xml:space="preserve">  Ass Collectives - Dentaire</t>
  </si>
  <si>
    <t xml:space="preserve">  Aass collectives - Maladie</t>
  </si>
  <si>
    <t xml:space="preserve">  Ass collectives - DMA</t>
  </si>
  <si>
    <t xml:space="preserve">  Ass collectives - Vie</t>
  </si>
  <si>
    <t xml:space="preserve">  Fonds de retraite employeur à payer</t>
  </si>
  <si>
    <t xml:space="preserve">  Fonds de retraite employé à payer</t>
  </si>
  <si>
    <t xml:space="preserve">  Impôt Provincial à payer</t>
  </si>
  <si>
    <t xml:space="preserve">  F.S.S.. A Payer</t>
  </si>
  <si>
    <t xml:space="preserve">  Impôt Federal à payer</t>
  </si>
  <si>
    <t xml:space="preserve">  Vacances à payer</t>
  </si>
  <si>
    <t xml:space="preserve">  Caisse Pop - paye des employés</t>
  </si>
  <si>
    <t>Fonds de retraite - employeur</t>
  </si>
  <si>
    <t>Salaires mécano - Surface</t>
  </si>
  <si>
    <t>Charge F.S.S.S. (ancien RAMQ)</t>
  </si>
  <si>
    <t>Bart, Pascal</t>
  </si>
  <si>
    <t>FEUILLE DE TEMPS POUR LES PÉRIODES SUIVANTES :</t>
  </si>
  <si>
    <t xml:space="preserve">DESCRIPTION CODE </t>
  </si>
  <si>
    <t>EMPLOYÉ :</t>
  </si>
  <si>
    <t>BART, Pascal</t>
  </si>
  <si>
    <t>SEMAINE DU :</t>
  </si>
  <si>
    <t>A</t>
  </si>
  <si>
    <t>Accident de travail (absent)</t>
  </si>
  <si>
    <t>AU :</t>
  </si>
  <si>
    <t>B</t>
  </si>
  <si>
    <t>Absence (non-payée)</t>
  </si>
  <si>
    <t>SURINTENDANT :</t>
  </si>
  <si>
    <t>C</t>
  </si>
  <si>
    <t>Contrat / Dispositions</t>
  </si>
  <si>
    <t>DÉPARTEMENT :</t>
  </si>
  <si>
    <t>DÉPOSÉ :</t>
  </si>
  <si>
    <t>D</t>
  </si>
  <si>
    <t>Disciplinaire (non-payé)</t>
  </si>
  <si>
    <t>E</t>
  </si>
  <si>
    <t>Formation</t>
  </si>
  <si>
    <t>JOURNÉE</t>
  </si>
  <si>
    <t>DATE</t>
  </si>
  <si>
    <t>Position</t>
  </si>
  <si>
    <t>Projet</t>
  </si>
  <si>
    <t>Code</t>
  </si>
  <si>
    <t>Endroits</t>
  </si>
  <si>
    <t>HEURES TRAVAILLÉS</t>
  </si>
  <si>
    <t>CONGÉS SPÉCIALS AUCUN BONI</t>
  </si>
  <si>
    <t>HEURES BONIS</t>
  </si>
  <si>
    <t>TRAVAIL EFFECTUÉ &amp; REMARQUES</t>
  </si>
  <si>
    <t>F</t>
  </si>
  <si>
    <t>Férié</t>
  </si>
  <si>
    <t>DIMANCHE</t>
  </si>
  <si>
    <t>r</t>
  </si>
  <si>
    <t>hoist</t>
  </si>
  <si>
    <t>M</t>
  </si>
  <si>
    <t>Maladie (Après 3 mois embauche)</t>
  </si>
  <si>
    <t>LUNDI</t>
  </si>
  <si>
    <t>N</t>
  </si>
  <si>
    <t>Naissance enfant</t>
  </si>
  <si>
    <t>MARDI</t>
  </si>
  <si>
    <t>NP</t>
  </si>
  <si>
    <t>Absence Justifié (non-payée)</t>
  </si>
  <si>
    <t>MERCREDI</t>
  </si>
  <si>
    <t>c</t>
  </si>
  <si>
    <t>PA</t>
  </si>
  <si>
    <t>Congé Parternité</t>
  </si>
  <si>
    <t>JEUDI</t>
  </si>
  <si>
    <t>PP</t>
  </si>
  <si>
    <t>Permission payée (approbation requise)</t>
  </si>
  <si>
    <t>VENDREDI</t>
  </si>
  <si>
    <t>PR</t>
  </si>
  <si>
    <t>Congé Parental</t>
  </si>
  <si>
    <t>SAMEDI</t>
  </si>
  <si>
    <t>S</t>
  </si>
  <si>
    <t>Supplémentaire</t>
  </si>
  <si>
    <t>TOTAL DE LA SEMAINE 1</t>
  </si>
  <si>
    <t>SM</t>
  </si>
  <si>
    <t>Sauvetage Minier</t>
  </si>
  <si>
    <t>TAUX HORAIRE</t>
  </si>
  <si>
    <t>TL</t>
  </si>
  <si>
    <t>Travaux légers</t>
  </si>
  <si>
    <t>V</t>
  </si>
  <si>
    <r>
      <t xml:space="preserve">Vacances </t>
    </r>
    <r>
      <rPr>
        <b/>
        <i/>
        <u/>
        <sz val="14"/>
        <color theme="0"/>
        <rFont val="Times New Roman"/>
        <family val="1"/>
      </rPr>
      <t>(Formulaire à remplir)</t>
    </r>
  </si>
  <si>
    <t>Z</t>
  </si>
  <si>
    <t>AUTRES (PRÉCISEZ)</t>
  </si>
  <si>
    <t>NOTES</t>
  </si>
  <si>
    <t>Journée maladie</t>
  </si>
  <si>
    <t>Après 3 mois de service continue pour l'entreprise et c'est 2 jours par année</t>
  </si>
  <si>
    <t>Vacances</t>
  </si>
  <si>
    <t>1 an service continue 2 semaines</t>
  </si>
  <si>
    <t>TOTAL DE LA SEMAINE 2</t>
  </si>
  <si>
    <t>Assurances collectives</t>
  </si>
  <si>
    <t>Après 3 mois de service continue pour l'entreprise.</t>
  </si>
  <si>
    <t>TOTAL SEMAINE 1+2</t>
  </si>
  <si>
    <t>Signature Surintendant :</t>
  </si>
  <si>
    <t>H. Régulier :</t>
  </si>
  <si>
    <t>H. Formation :</t>
  </si>
  <si>
    <t>Date :</t>
  </si>
  <si>
    <t>H. supplémentaire :</t>
  </si>
  <si>
    <t>Boni Form.:</t>
  </si>
  <si>
    <t>Boni :</t>
  </si>
  <si>
    <t>Férié :</t>
  </si>
  <si>
    <t>Signature Directeur :</t>
  </si>
  <si>
    <t>Retenue :</t>
  </si>
  <si>
    <t>RRS :</t>
  </si>
  <si>
    <t>Boni SM :</t>
  </si>
  <si>
    <t>Hrs. Boni SM :</t>
  </si>
  <si>
    <t>Vacances :</t>
  </si>
  <si>
    <t>Autres :</t>
  </si>
  <si>
    <t>Validation</t>
  </si>
  <si>
    <t>Revenu Total</t>
  </si>
  <si>
    <t>Revenu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</si>
</sst>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[$-F800]dddd\,\ mmmm\ dd\,\ yyyy"/>
    <numFmt numFmtId="165" formatCode="0.0"/>
    <numFmt numFmtId="166" formatCode="_(&quot;$&quot;* #,##0.00_);_(&quot;$&quot;* \(#,##0.00\);_(&quot;$&quot;* &quot;-&quot;??_);_(@_)"/>
    <numFmt numFmtId="167" formatCode="&quot;$&quot;#,##0.00"/>
    <numFmt numFmtId="168" formatCode="_ * #,##0.00_)\ [$$-C0C]_ ;_ * \(#,##0.00\)\ [$$-C0C]_ ;_ * &quot;-&quot;??_)\ [$$-C0C]_ ;_ @_ 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</font>
    <font>
      <b/>
      <sz val="20"/>
      <name val="Times New Roman"/>
      <family val="1"/>
    </font>
    <font>
      <b/>
      <sz val="30"/>
      <name val="Times New Roman"/>
      <family val="1"/>
    </font>
    <font>
      <sz val="20"/>
      <name val="Times New Roman"/>
      <family val="1"/>
    </font>
    <font>
      <sz val="15"/>
      <name val="Times New Roman"/>
      <family val="1"/>
    </font>
    <font>
      <sz val="9"/>
      <color theme="0" tint="-0.34998626667073579"/>
      <name val="Arial"/>
      <family val="2"/>
    </font>
    <font>
      <u/>
      <sz val="9"/>
      <color theme="0" tint="-0.34998626667073579"/>
      <name val="Arial"/>
      <family val="2"/>
    </font>
    <font>
      <b/>
      <sz val="9"/>
      <color theme="0" tint="-0.34998626667073579"/>
      <name val="Arial"/>
      <family val="2"/>
    </font>
    <font>
      <b/>
      <sz val="8"/>
      <color theme="2" tint="-0.249977111117893"/>
      <name val="Arial"/>
      <family val="2"/>
    </font>
    <font>
      <b/>
      <sz val="11"/>
      <name val="Times New Roman"/>
      <family val="1"/>
    </font>
    <font>
      <b/>
      <u/>
      <sz val="14"/>
      <color theme="0"/>
      <name val="Times New Roman"/>
      <family val="1"/>
    </font>
    <font>
      <b/>
      <sz val="15"/>
      <name val="Times New Roman"/>
      <family val="1"/>
    </font>
    <font>
      <sz val="8"/>
      <name val="Times New Roman"/>
      <family val="1"/>
    </font>
    <font>
      <b/>
      <sz val="12"/>
      <color theme="0"/>
      <name val="Times New Roman"/>
      <family val="1"/>
    </font>
    <font>
      <sz val="14"/>
      <color theme="0"/>
      <name val="Times New Roman"/>
      <family val="1"/>
    </font>
    <font>
      <sz val="8"/>
      <color rgb="FF0070C0"/>
      <name val="Times New Roman"/>
      <family val="1"/>
    </font>
    <font>
      <sz val="14"/>
      <name val="Times New Roman"/>
      <family val="1"/>
    </font>
    <font>
      <sz val="9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1"/>
      <name val="Times New Roman"/>
      <family val="1"/>
    </font>
    <font>
      <sz val="13"/>
      <name val="Times New Roman"/>
      <family val="1"/>
    </font>
    <font>
      <sz val="10"/>
      <name val="Times New Roman"/>
      <family val="1"/>
    </font>
    <font>
      <sz val="25"/>
      <name val="Times New Roman"/>
      <family val="1"/>
    </font>
    <font>
      <sz val="25"/>
      <color theme="1" tint="0.499984740745262"/>
      <name val="Times New Roman"/>
      <family val="1"/>
    </font>
    <font>
      <b/>
      <sz val="25"/>
      <name val="Times New Roman"/>
      <family val="1"/>
    </font>
    <font>
      <sz val="25"/>
      <color theme="2" tint="-9.9978637043366805E-2"/>
      <name val="Times New Roman"/>
      <family val="1"/>
    </font>
    <font>
      <b/>
      <i/>
      <u/>
      <sz val="14"/>
      <color theme="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8"/>
      <color theme="2" tint="-0.74999237037263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2" tint="-9.9948118533890809E-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theme="2" tint="-9.9948118533890809E-2"/>
      </right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23" fillId="0" borderId="0"/>
    <xf numFmtId="166" fontId="23" fillId="0" borderId="0" applyFont="0" applyFill="0" applyBorder="0" applyAlignment="0" applyProtection="0"/>
  </cellStyleXfs>
  <cellXfs count="137">
    <xf numFmtId="0" fontId="0" fillId="0" borderId="0" xfId="0"/>
    <xf numFmtId="43" fontId="2" fillId="0" borderId="0" xfId="1" applyFont="1" applyAlignment="1">
      <alignment horizontal="right"/>
    </xf>
    <xf numFmtId="0" fontId="2" fillId="0" borderId="0" xfId="0" applyFont="1" applyAlignment="1">
      <alignment horizontal="left"/>
    </xf>
    <xf numFmtId="43" fontId="2" fillId="0" borderId="1" xfId="1" quotePrefix="1" applyFont="1" applyBorder="1" applyAlignment="1">
      <alignment horizontal="left"/>
    </xf>
    <xf numFmtId="0" fontId="2" fillId="0" borderId="0" xfId="0" quotePrefix="1" applyFont="1" applyAlignment="1">
      <alignment horizontal="left"/>
    </xf>
    <xf numFmtId="43" fontId="0" fillId="0" borderId="0" xfId="1" applyFont="1"/>
    <xf numFmtId="0" fontId="3" fillId="0" borderId="0" xfId="0" quotePrefix="1" applyFont="1" applyAlignment="1">
      <alignment horizontal="left"/>
    </xf>
    <xf numFmtId="0" fontId="5" fillId="0" borderId="0" xfId="2" applyFont="1" applyAlignment="1">
      <alignment vertical="top"/>
    </xf>
    <xf numFmtId="0" fontId="6" fillId="0" borderId="0" xfId="2" applyFont="1" applyAlignment="1">
      <alignment horizontal="center" vertical="top"/>
    </xf>
    <xf numFmtId="0" fontId="5" fillId="0" borderId="0" xfId="2" applyFont="1"/>
    <xf numFmtId="0" fontId="7" fillId="0" borderId="0" xfId="2" applyFont="1" applyAlignment="1">
      <alignment vertical="top"/>
    </xf>
    <xf numFmtId="0" fontId="8" fillId="0" borderId="0" xfId="2" applyFont="1"/>
    <xf numFmtId="0" fontId="9" fillId="0" borderId="0" xfId="2" applyFont="1" applyAlignment="1">
      <alignment horizontal="right"/>
    </xf>
    <xf numFmtId="0" fontId="10" fillId="0" borderId="0" xfId="2" applyFont="1" applyAlignment="1">
      <alignment horizontal="left" wrapText="1"/>
    </xf>
    <xf numFmtId="0" fontId="11" fillId="0" borderId="0" xfId="2" applyFont="1" applyAlignment="1">
      <alignment horizontal="left"/>
    </xf>
    <xf numFmtId="0" fontId="12" fillId="0" borderId="0" xfId="2" applyFont="1" applyAlignment="1">
      <alignment horizontal="left"/>
    </xf>
    <xf numFmtId="14" fontId="5" fillId="0" borderId="0" xfId="2" applyNumberFormat="1" applyFont="1" applyAlignment="1">
      <alignment vertical="top"/>
    </xf>
    <xf numFmtId="0" fontId="13" fillId="0" borderId="0" xfId="2" applyFont="1" applyAlignment="1">
      <alignment horizontal="center" vertical="center"/>
    </xf>
    <xf numFmtId="0" fontId="14" fillId="2" borderId="2" xfId="2" applyFont="1" applyFill="1" applyBorder="1" applyAlignment="1">
      <alignment horizontal="center" vertical="center"/>
    </xf>
    <xf numFmtId="0" fontId="14" fillId="2" borderId="3" xfId="2" applyFont="1" applyFill="1" applyBorder="1" applyAlignment="1">
      <alignment horizontal="center" vertical="center"/>
    </xf>
    <xf numFmtId="0" fontId="15" fillId="0" borderId="0" xfId="2" applyFont="1"/>
    <xf numFmtId="0" fontId="7" fillId="0" borderId="1" xfId="2" applyFont="1" applyBorder="1" applyAlignment="1">
      <alignment horizontal="center"/>
    </xf>
    <xf numFmtId="14" fontId="5" fillId="0" borderId="0" xfId="2" applyNumberFormat="1" applyFont="1" applyAlignment="1">
      <alignment horizontal="center" vertical="top" wrapText="1"/>
    </xf>
    <xf numFmtId="0" fontId="7" fillId="0" borderId="0" xfId="2" applyFont="1" applyAlignment="1">
      <alignment horizontal="center"/>
    </xf>
    <xf numFmtId="164" fontId="7" fillId="0" borderId="1" xfId="2" applyNumberFormat="1" applyFont="1" applyBorder="1" applyAlignment="1">
      <alignment horizontal="center"/>
    </xf>
    <xf numFmtId="2" fontId="16" fillId="0" borderId="0" xfId="2" applyNumberFormat="1" applyFont="1" applyAlignment="1">
      <alignment horizontal="center" vertical="center"/>
    </xf>
    <xf numFmtId="0" fontId="17" fillId="2" borderId="4" xfId="2" applyFont="1" applyFill="1" applyBorder="1" applyAlignment="1">
      <alignment horizontal="center"/>
    </xf>
    <xf numFmtId="0" fontId="18" fillId="2" borderId="5" xfId="2" applyFont="1" applyFill="1" applyBorder="1" applyAlignment="1">
      <alignment vertical="center"/>
    </xf>
    <xf numFmtId="0" fontId="19" fillId="0" borderId="6" xfId="2" applyFont="1" applyBorder="1" applyAlignment="1">
      <alignment horizontal="left"/>
    </xf>
    <xf numFmtId="0" fontId="5" fillId="0" borderId="0" xfId="2" applyFont="1" applyAlignment="1">
      <alignment vertical="top" wrapText="1"/>
    </xf>
    <xf numFmtId="164" fontId="7" fillId="0" borderId="7" xfId="2" applyNumberFormat="1" applyFont="1" applyBorder="1" applyAlignment="1">
      <alignment horizontal="center"/>
    </xf>
    <xf numFmtId="0" fontId="8" fillId="0" borderId="0" xfId="2" applyFont="1" applyAlignment="1">
      <alignment wrapText="1"/>
    </xf>
    <xf numFmtId="0" fontId="7" fillId="0" borderId="0" xfId="2" applyFont="1"/>
    <xf numFmtId="0" fontId="20" fillId="0" borderId="0" xfId="2" applyFont="1"/>
    <xf numFmtId="0" fontId="7" fillId="0" borderId="7" xfId="2" applyFont="1" applyBorder="1" applyAlignment="1">
      <alignment horizontal="center"/>
    </xf>
    <xf numFmtId="0" fontId="21" fillId="0" borderId="0" xfId="2" applyFont="1"/>
    <xf numFmtId="0" fontId="21" fillId="0" borderId="0" xfId="2" applyFont="1" applyAlignment="1">
      <alignment wrapText="1"/>
    </xf>
    <xf numFmtId="0" fontId="21" fillId="0" borderId="8" xfId="2" applyFont="1" applyBorder="1" applyAlignment="1">
      <alignment horizontal="center"/>
    </xf>
    <xf numFmtId="0" fontId="15" fillId="3" borderId="9" xfId="2" applyFont="1" applyFill="1" applyBorder="1" applyAlignment="1">
      <alignment vertical="center"/>
    </xf>
    <xf numFmtId="0" fontId="22" fillId="4" borderId="9" xfId="2" applyFont="1" applyFill="1" applyBorder="1" applyAlignment="1">
      <alignment horizontal="left" vertical="center" textRotation="45"/>
    </xf>
    <xf numFmtId="0" fontId="22" fillId="4" borderId="9" xfId="2" applyFont="1" applyFill="1" applyBorder="1" applyAlignment="1">
      <alignment horizontal="center" vertical="center" textRotation="45"/>
    </xf>
    <xf numFmtId="0" fontId="15" fillId="3" borderId="9" xfId="2" applyFont="1" applyFill="1" applyBorder="1" applyAlignment="1">
      <alignment horizontal="center" vertical="center" wrapText="1"/>
    </xf>
    <xf numFmtId="0" fontId="15" fillId="5" borderId="10" xfId="3" applyFont="1" applyFill="1" applyBorder="1" applyAlignment="1">
      <alignment horizontal="center" vertical="center" wrapText="1"/>
    </xf>
    <xf numFmtId="0" fontId="15" fillId="3" borderId="9" xfId="2" applyFont="1" applyFill="1" applyBorder="1" applyAlignment="1">
      <alignment horizontal="center" vertical="center"/>
    </xf>
    <xf numFmtId="0" fontId="15" fillId="3" borderId="10" xfId="2" applyFont="1" applyFill="1" applyBorder="1" applyAlignment="1">
      <alignment horizontal="center" vertical="center"/>
    </xf>
    <xf numFmtId="0" fontId="15" fillId="3" borderId="11" xfId="2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center" vertical="center"/>
    </xf>
    <xf numFmtId="0" fontId="17" fillId="2" borderId="4" xfId="2" applyFont="1" applyFill="1" applyBorder="1" applyAlignment="1">
      <alignment horizontal="center" vertical="center"/>
    </xf>
    <xf numFmtId="0" fontId="24" fillId="0" borderId="0" xfId="2" applyFont="1"/>
    <xf numFmtId="0" fontId="15" fillId="3" borderId="9" xfId="2" applyFont="1" applyFill="1" applyBorder="1" applyAlignment="1">
      <alignment horizontal="left" vertical="center"/>
    </xf>
    <xf numFmtId="14" fontId="8" fillId="6" borderId="9" xfId="2" applyNumberFormat="1" applyFont="1" applyFill="1" applyBorder="1" applyAlignment="1">
      <alignment horizontal="left" vertical="center"/>
    </xf>
    <xf numFmtId="0" fontId="25" fillId="5" borderId="9" xfId="2" applyFont="1" applyFill="1" applyBorder="1" applyAlignment="1">
      <alignment horizontal="center" vertical="center"/>
    </xf>
    <xf numFmtId="0" fontId="26" fillId="5" borderId="0" xfId="2" applyFont="1" applyFill="1"/>
    <xf numFmtId="14" fontId="25" fillId="5" borderId="9" xfId="2" applyNumberFormat="1" applyFont="1" applyFill="1" applyBorder="1" applyAlignment="1">
      <alignment horizontal="center" vertical="center"/>
    </xf>
    <xf numFmtId="0" fontId="24" fillId="5" borderId="9" xfId="2" applyFont="1" applyFill="1" applyBorder="1" applyAlignment="1">
      <alignment horizontal="center" vertical="center"/>
    </xf>
    <xf numFmtId="165" fontId="27" fillId="5" borderId="9" xfId="2" applyNumberFormat="1" applyFont="1" applyFill="1" applyBorder="1" applyAlignment="1">
      <alignment horizontal="center" vertical="center" wrapText="1"/>
    </xf>
    <xf numFmtId="165" fontId="28" fillId="5" borderId="10" xfId="3" applyNumberFormat="1" applyFont="1" applyFill="1" applyBorder="1" applyAlignment="1">
      <alignment horizontal="center" vertical="center"/>
    </xf>
    <xf numFmtId="165" fontId="27" fillId="0" borderId="9" xfId="2" applyNumberFormat="1" applyFont="1" applyBorder="1" applyAlignment="1">
      <alignment horizontal="center" vertical="center"/>
    </xf>
    <xf numFmtId="2" fontId="8" fillId="4" borderId="10" xfId="2" applyNumberFormat="1" applyFont="1" applyFill="1" applyBorder="1" applyAlignment="1">
      <alignment horizontal="center" vertical="center"/>
    </xf>
    <xf numFmtId="2" fontId="8" fillId="4" borderId="11" xfId="2" applyNumberFormat="1" applyFont="1" applyFill="1" applyBorder="1" applyAlignment="1">
      <alignment horizontal="center" vertical="center"/>
    </xf>
    <xf numFmtId="2" fontId="8" fillId="4" borderId="12" xfId="2" applyNumberFormat="1" applyFont="1" applyFill="1" applyBorder="1" applyAlignment="1">
      <alignment horizontal="center" vertical="center"/>
    </xf>
    <xf numFmtId="0" fontId="18" fillId="2" borderId="5" xfId="2" applyFont="1" applyFill="1" applyBorder="1" applyAlignment="1">
      <alignment vertical="top"/>
    </xf>
    <xf numFmtId="0" fontId="26" fillId="0" borderId="0" xfId="2" applyFont="1"/>
    <xf numFmtId="2" fontId="22" fillId="0" borderId="0" xfId="2" applyNumberFormat="1" applyFont="1" applyAlignment="1">
      <alignment horizontal="center" vertical="center"/>
    </xf>
    <xf numFmtId="0" fontId="26" fillId="5" borderId="13" xfId="2" applyFont="1" applyFill="1" applyBorder="1"/>
    <xf numFmtId="165" fontId="28" fillId="5" borderId="11" xfId="3" applyNumberFormat="1" applyFont="1" applyFill="1" applyBorder="1" applyAlignment="1">
      <alignment horizontal="center" vertical="center"/>
    </xf>
    <xf numFmtId="0" fontId="15" fillId="7" borderId="10" xfId="2" applyFont="1" applyFill="1" applyBorder="1" applyAlignment="1">
      <alignment vertical="center"/>
    </xf>
    <xf numFmtId="0" fontId="15" fillId="7" borderId="11" xfId="2" applyFont="1" applyFill="1" applyBorder="1" applyAlignment="1">
      <alignment vertical="center"/>
    </xf>
    <xf numFmtId="0" fontId="15" fillId="7" borderId="8" xfId="2" applyFont="1" applyFill="1" applyBorder="1" applyAlignment="1">
      <alignment vertical="center"/>
    </xf>
    <xf numFmtId="0" fontId="15" fillId="7" borderId="14" xfId="2" applyFont="1" applyFill="1" applyBorder="1" applyAlignment="1">
      <alignment vertical="center"/>
    </xf>
    <xf numFmtId="165" fontId="29" fillId="7" borderId="15" xfId="2" applyNumberFormat="1" applyFont="1" applyFill="1" applyBorder="1" applyAlignment="1">
      <alignment horizontal="center" vertical="center" wrapText="1"/>
    </xf>
    <xf numFmtId="165" fontId="29" fillId="7" borderId="10" xfId="3" applyNumberFormat="1" applyFont="1" applyFill="1" applyBorder="1" applyAlignment="1">
      <alignment horizontal="center" vertical="center"/>
    </xf>
    <xf numFmtId="165" fontId="29" fillId="7" borderId="9" xfId="2" applyNumberFormat="1" applyFont="1" applyFill="1" applyBorder="1" applyAlignment="1">
      <alignment horizontal="center" vertical="center"/>
    </xf>
    <xf numFmtId="2" fontId="8" fillId="4" borderId="16" xfId="2" applyNumberFormat="1" applyFont="1" applyFill="1" applyBorder="1" applyAlignment="1">
      <alignment horizontal="center" vertical="center"/>
    </xf>
    <xf numFmtId="2" fontId="8" fillId="4" borderId="17" xfId="2" applyNumberFormat="1" applyFont="1" applyFill="1" applyBorder="1" applyAlignment="1">
      <alignment horizontal="center" vertical="center"/>
    </xf>
    <xf numFmtId="2" fontId="8" fillId="4" borderId="18" xfId="2" applyNumberFormat="1" applyFont="1" applyFill="1" applyBorder="1" applyAlignment="1">
      <alignment horizontal="center" vertical="center"/>
    </xf>
    <xf numFmtId="14" fontId="15" fillId="7" borderId="10" xfId="2" applyNumberFormat="1" applyFont="1" applyFill="1" applyBorder="1" applyAlignment="1">
      <alignment vertical="center"/>
    </xf>
    <xf numFmtId="14" fontId="15" fillId="7" borderId="11" xfId="2" applyNumberFormat="1" applyFont="1" applyFill="1" applyBorder="1" applyAlignment="1">
      <alignment vertical="center"/>
    </xf>
    <xf numFmtId="14" fontId="15" fillId="7" borderId="12" xfId="2" applyNumberFormat="1" applyFont="1" applyFill="1" applyBorder="1" applyAlignment="1">
      <alignment vertical="center"/>
    </xf>
    <xf numFmtId="2" fontId="27" fillId="7" borderId="9" xfId="4" applyNumberFormat="1" applyFont="1" applyFill="1" applyBorder="1" applyAlignment="1">
      <alignment horizontal="center" vertical="center" wrapText="1"/>
    </xf>
    <xf numFmtId="165" fontId="30" fillId="7" borderId="10" xfId="4" applyNumberFormat="1" applyFont="1" applyFill="1" applyBorder="1" applyAlignment="1">
      <alignment horizontal="center" vertical="center"/>
    </xf>
    <xf numFmtId="165" fontId="27" fillId="8" borderId="9" xfId="4" applyNumberFormat="1" applyFont="1" applyFill="1" applyBorder="1" applyAlignment="1" applyProtection="1">
      <alignment horizontal="center" vertical="center"/>
      <protection locked="0"/>
    </xf>
    <xf numFmtId="2" fontId="8" fillId="4" borderId="19" xfId="2" applyNumberFormat="1" applyFont="1" applyFill="1" applyBorder="1" applyAlignment="1">
      <alignment horizontal="center" vertical="center"/>
    </xf>
    <xf numFmtId="2" fontId="8" fillId="4" borderId="8" xfId="2" applyNumberFormat="1" applyFont="1" applyFill="1" applyBorder="1" applyAlignment="1">
      <alignment horizontal="center" vertical="center"/>
    </xf>
    <xf numFmtId="2" fontId="8" fillId="4" borderId="14" xfId="2" applyNumberFormat="1" applyFont="1" applyFill="1" applyBorder="1" applyAlignment="1">
      <alignment horizontal="center" vertical="center"/>
    </xf>
    <xf numFmtId="0" fontId="14" fillId="2" borderId="5" xfId="2" applyFont="1" applyFill="1" applyBorder="1" applyAlignment="1">
      <alignment vertical="center"/>
    </xf>
    <xf numFmtId="0" fontId="17" fillId="2" borderId="5" xfId="2" applyFont="1" applyFill="1" applyBorder="1" applyAlignment="1">
      <alignment vertical="center"/>
    </xf>
    <xf numFmtId="0" fontId="17" fillId="2" borderId="20" xfId="2" applyFont="1" applyFill="1" applyBorder="1" applyAlignment="1">
      <alignment horizontal="center"/>
    </xf>
    <xf numFmtId="0" fontId="5" fillId="9" borderId="21" xfId="2" applyFont="1" applyFill="1" applyBorder="1" applyAlignment="1">
      <alignment horizontal="center" vertical="top"/>
    </xf>
    <xf numFmtId="0" fontId="5" fillId="9" borderId="22" xfId="2" applyFont="1" applyFill="1" applyBorder="1" applyAlignment="1">
      <alignment horizontal="center" vertical="top"/>
    </xf>
    <xf numFmtId="0" fontId="26" fillId="9" borderId="4" xfId="2" applyFont="1" applyFill="1" applyBorder="1" applyAlignment="1">
      <alignment vertical="top" wrapText="1"/>
    </xf>
    <xf numFmtId="0" fontId="26" fillId="9" borderId="5" xfId="2" applyFont="1" applyFill="1" applyBorder="1" applyAlignment="1">
      <alignment vertical="top" wrapText="1"/>
    </xf>
    <xf numFmtId="0" fontId="26" fillId="9" borderId="4" xfId="2" applyFont="1" applyFill="1" applyBorder="1" applyAlignment="1">
      <alignment horizontal="left" vertical="center" wrapText="1"/>
    </xf>
    <xf numFmtId="0" fontId="26" fillId="9" borderId="5" xfId="2" applyFont="1" applyFill="1" applyBorder="1" applyAlignment="1">
      <alignment horizontal="left" vertical="center" wrapText="1"/>
    </xf>
    <xf numFmtId="0" fontId="15" fillId="7" borderId="10" xfId="2" applyFont="1" applyFill="1" applyBorder="1" applyAlignment="1">
      <alignment horizontal="left" vertical="center"/>
    </xf>
    <xf numFmtId="0" fontId="15" fillId="7" borderId="11" xfId="2" applyFont="1" applyFill="1" applyBorder="1" applyAlignment="1">
      <alignment horizontal="left" vertical="center"/>
    </xf>
    <xf numFmtId="0" fontId="15" fillId="7" borderId="12" xfId="2" applyFont="1" applyFill="1" applyBorder="1" applyAlignment="1">
      <alignment horizontal="left" vertical="center"/>
    </xf>
    <xf numFmtId="165" fontId="29" fillId="7" borderId="9" xfId="2" applyNumberFormat="1" applyFont="1" applyFill="1" applyBorder="1" applyAlignment="1">
      <alignment horizontal="center" vertical="center" wrapText="1"/>
    </xf>
    <xf numFmtId="2" fontId="15" fillId="4" borderId="16" xfId="2" applyNumberFormat="1" applyFont="1" applyFill="1" applyBorder="1" applyAlignment="1">
      <alignment horizontal="center" vertical="center"/>
    </xf>
    <xf numFmtId="2" fontId="15" fillId="4" borderId="17" xfId="2" applyNumberFormat="1" applyFont="1" applyFill="1" applyBorder="1" applyAlignment="1">
      <alignment horizontal="center" vertical="center"/>
    </xf>
    <xf numFmtId="2" fontId="15" fillId="4" borderId="18" xfId="2" applyNumberFormat="1" applyFont="1" applyFill="1" applyBorder="1" applyAlignment="1">
      <alignment horizontal="center" vertical="center"/>
    </xf>
    <xf numFmtId="0" fontId="26" fillId="9" borderId="23" xfId="2" applyFont="1" applyFill="1" applyBorder="1" applyAlignment="1">
      <alignment vertical="top" wrapText="1"/>
    </xf>
    <xf numFmtId="0" fontId="26" fillId="9" borderId="24" xfId="2" applyFont="1" applyFill="1" applyBorder="1" applyAlignment="1">
      <alignment vertical="top" wrapText="1"/>
    </xf>
    <xf numFmtId="165" fontId="30" fillId="7" borderId="10" xfId="3" applyNumberFormat="1" applyFont="1" applyFill="1" applyBorder="1" applyAlignment="1">
      <alignment horizontal="center" vertical="center"/>
    </xf>
    <xf numFmtId="2" fontId="15" fillId="4" borderId="25" xfId="2" applyNumberFormat="1" applyFont="1" applyFill="1" applyBorder="1" applyAlignment="1">
      <alignment horizontal="center" vertical="center"/>
    </xf>
    <xf numFmtId="2" fontId="15" fillId="4" borderId="0" xfId="2" applyNumberFormat="1" applyFont="1" applyFill="1" applyAlignment="1">
      <alignment horizontal="center" vertical="center"/>
    </xf>
    <xf numFmtId="2" fontId="15" fillId="4" borderId="26" xfId="2" applyNumberFormat="1" applyFont="1" applyFill="1" applyBorder="1" applyAlignment="1">
      <alignment horizontal="center" vertical="center"/>
    </xf>
    <xf numFmtId="2" fontId="15" fillId="4" borderId="19" xfId="2" applyNumberFormat="1" applyFont="1" applyFill="1" applyBorder="1" applyAlignment="1">
      <alignment horizontal="center" vertical="center"/>
    </xf>
    <xf numFmtId="2" fontId="15" fillId="4" borderId="8" xfId="2" applyNumberFormat="1" applyFont="1" applyFill="1" applyBorder="1" applyAlignment="1">
      <alignment horizontal="center" vertical="center"/>
    </xf>
    <xf numFmtId="2" fontId="15" fillId="4" borderId="14" xfId="2" applyNumberFormat="1" applyFont="1" applyFill="1" applyBorder="1" applyAlignment="1">
      <alignment horizontal="center" vertical="center"/>
    </xf>
    <xf numFmtId="0" fontId="32" fillId="0" borderId="0" xfId="2" applyFont="1" applyAlignment="1">
      <alignment horizontal="center" vertical="center"/>
    </xf>
    <xf numFmtId="2" fontId="16" fillId="0" borderId="0" xfId="2" applyNumberFormat="1" applyFont="1" applyAlignment="1">
      <alignment horizontal="center" vertical="center" wrapText="1"/>
    </xf>
    <xf numFmtId="167" fontId="16" fillId="0" borderId="0" xfId="4" applyNumberFormat="1" applyFont="1" applyAlignment="1">
      <alignment horizontal="center" vertical="center"/>
    </xf>
    <xf numFmtId="0" fontId="24" fillId="0" borderId="0" xfId="2" applyFont="1" applyAlignment="1">
      <alignment vertical="top" wrapText="1"/>
    </xf>
    <xf numFmtId="0" fontId="20" fillId="0" borderId="0" xfId="2" applyFont="1" applyAlignment="1">
      <alignment horizontal="left"/>
    </xf>
    <xf numFmtId="0" fontId="20" fillId="0" borderId="1" xfId="2" applyFont="1" applyBorder="1" applyAlignment="1">
      <alignment horizontal="center"/>
    </xf>
    <xf numFmtId="0" fontId="33" fillId="0" borderId="27" xfId="2" applyFont="1" applyBorder="1"/>
    <xf numFmtId="165" fontId="7" fillId="0" borderId="28" xfId="3" applyNumberFormat="1" applyFont="1" applyBorder="1" applyAlignment="1">
      <alignment horizontal="center"/>
    </xf>
    <xf numFmtId="0" fontId="33" fillId="0" borderId="29" xfId="2" applyFont="1" applyBorder="1"/>
    <xf numFmtId="165" fontId="7" fillId="0" borderId="28" xfId="2" applyNumberFormat="1" applyFont="1" applyBorder="1" applyAlignment="1">
      <alignment horizontal="center"/>
    </xf>
    <xf numFmtId="0" fontId="24" fillId="0" borderId="0" xfId="2" applyFont="1" applyAlignment="1">
      <alignment horizontal="left" vertical="center" wrapText="1"/>
    </xf>
    <xf numFmtId="0" fontId="20" fillId="0" borderId="7" xfId="2" applyFont="1" applyBorder="1" applyAlignment="1">
      <alignment horizontal="center"/>
    </xf>
    <xf numFmtId="44" fontId="7" fillId="0" borderId="28" xfId="4" applyNumberFormat="1" applyFont="1" applyBorder="1" applyAlignment="1">
      <alignment horizontal="center"/>
    </xf>
    <xf numFmtId="44" fontId="7" fillId="0" borderId="28" xfId="2" applyNumberFormat="1" applyFont="1" applyBorder="1" applyAlignment="1">
      <alignment horizontal="center"/>
    </xf>
    <xf numFmtId="168" fontId="7" fillId="0" borderId="28" xfId="4" applyNumberFormat="1" applyFont="1" applyBorder="1" applyAlignment="1">
      <alignment horizontal="center"/>
    </xf>
    <xf numFmtId="0" fontId="34" fillId="0" borderId="0" xfId="2" applyFont="1" applyAlignment="1">
      <alignment vertical="top" wrapText="1"/>
    </xf>
    <xf numFmtId="168" fontId="7" fillId="0" borderId="28" xfId="3" applyNumberFormat="1" applyFont="1" applyBorder="1" applyAlignment="1">
      <alignment horizontal="center"/>
    </xf>
    <xf numFmtId="168" fontId="35" fillId="0" borderId="0" xfId="2" applyNumberFormat="1" applyFont="1" applyAlignment="1">
      <alignment horizontal="right"/>
    </xf>
    <xf numFmtId="168" fontId="7" fillId="0" borderId="28" xfId="2" applyNumberFormat="1" applyFont="1" applyBorder="1" applyAlignment="1">
      <alignment horizontal="center"/>
    </xf>
    <xf numFmtId="0" fontId="26" fillId="0" borderId="0" xfId="2" applyFont="1" applyAlignment="1">
      <alignment wrapText="1"/>
    </xf>
    <xf numFmtId="0" fontId="33" fillId="0" borderId="30" xfId="2" applyFont="1" applyBorder="1" applyAlignment="1">
      <alignment horizontal="center" vertical="center"/>
    </xf>
    <xf numFmtId="0" fontId="33" fillId="0" borderId="7" xfId="2" applyFont="1" applyBorder="1" applyAlignment="1">
      <alignment horizontal="center" vertical="center"/>
    </xf>
    <xf numFmtId="0" fontId="33" fillId="0" borderId="31" xfId="2" applyFont="1" applyBorder="1" applyAlignment="1">
      <alignment horizontal="center" vertical="center"/>
    </xf>
    <xf numFmtId="0" fontId="33" fillId="0" borderId="0" xfId="2" applyFont="1" applyBorder="1" applyAlignment="1">
      <alignment horizontal="right"/>
    </xf>
    <xf numFmtId="0" fontId="33" fillId="0" borderId="32" xfId="2" applyFont="1" applyBorder="1" applyAlignment="1">
      <alignment horizontal="right"/>
    </xf>
    <xf numFmtId="0" fontId="33" fillId="0" borderId="5" xfId="2" applyFont="1" applyBorder="1" applyAlignment="1">
      <alignment horizontal="right"/>
    </xf>
    <xf numFmtId="0" fontId="33" fillId="10" borderId="27" xfId="2" applyFont="1" applyFill="1" applyBorder="1"/>
  </cellXfs>
  <cellStyles count="5">
    <cellStyle name="Milliers" xfId="1" builtinId="3"/>
    <cellStyle name="Monétaire 2" xfId="4" xr:uid="{63ABCDB0-A43E-4F79-8B36-304F178E0C80}"/>
    <cellStyle name="Normal" xfId="0" builtinId="0"/>
    <cellStyle name="Normal 2" xfId="2" xr:uid="{5A9D842D-444D-4F0A-BDF2-2DBD18FB3F66}"/>
    <cellStyle name="Normal 2 2" xfId="3" xr:uid="{2A740CC7-BDED-4CEC-AA97-ADB877B31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561975</xdr:colOff>
          <xdr:row>0</xdr:row>
          <xdr:rowOff>47625</xdr:rowOff>
        </xdr:from>
        <xdr:to>
          <xdr:col>10</xdr:col>
          <xdr:colOff>219075</xdr:colOff>
          <xdr:row>0</xdr:row>
          <xdr:rowOff>542925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6ACF95D3-AC25-4D04-B2D0-BAA81D72B1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t-2021-10-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 d'équipe"/>
      <sheetName val="Ne pas utiliser"/>
      <sheetName val="Marchand, Serge"/>
      <sheetName val="Martineau, Roger"/>
      <sheetName val="Lemire, René"/>
      <sheetName val="MODEL"/>
      <sheetName val="Rapport d'équipe1"/>
      <sheetName val="MasterData"/>
      <sheetName val="hoistman"/>
      <sheetName val="Hoist "/>
      <sheetName val="Ayotte,Cedric"/>
      <sheetName val="Audet, Michael"/>
      <sheetName val="Ayotte, Frédérick"/>
      <sheetName val="Baril, Richard"/>
      <sheetName val="Bart, Pascal"/>
      <sheetName val="Beaucage, Guillaume"/>
      <sheetName val="Beauregard, Alex"/>
      <sheetName val="Béland, Alexandre"/>
      <sheetName val="Belley, Michael"/>
      <sheetName val="Bedard Meilleur,Pierre"/>
      <sheetName val="Bellefeuille,Anthony"/>
      <sheetName val="Blais-Regout,Pierre"/>
      <sheetName val="Bisaillon, Samuel"/>
      <sheetName val="Boily, Yanick"/>
      <sheetName val="Boissonneault, Patrice"/>
      <sheetName val="Bolduc, Guillaume"/>
      <sheetName val="Bouchard, Alex"/>
      <sheetName val="Bolduc, Maxime"/>
      <sheetName val="Bouchard, Émile"/>
      <sheetName val="Boucher, J-F"/>
      <sheetName val="Boudreau, David"/>
      <sheetName val="Branconier, Félix"/>
      <sheetName val="Breton, Paul"/>
      <sheetName val="Bruneau, François"/>
      <sheetName val="Cantin Michel-O"/>
      <sheetName val="Carron, M-A"/>
      <sheetName val="Charrois, Samuel"/>
      <sheetName val="Chateauvert, M-A"/>
      <sheetName val="Clément, Anthony"/>
      <sheetName val="Campagna,Alex Andre"/>
      <sheetName val="Champagne, Fred"/>
      <sheetName val="Charrois,Samuel"/>
      <sheetName val="Charron,Jimmy"/>
      <sheetName val="Corbeil, Cederic"/>
      <sheetName val="Côté, Jérémy"/>
      <sheetName val="Demontigny, Eric"/>
      <sheetName val="Desgagné,Dave"/>
      <sheetName val="Desloges, Claude"/>
      <sheetName val="Desrochers, Jonathan"/>
      <sheetName val="Dion, Gabriel"/>
      <sheetName val="Dickey,Eric "/>
      <sheetName val="Dionne, Bruno"/>
      <sheetName val="Dionne-Bloin, Mathieu"/>
      <sheetName val="Dubé, Ashley"/>
      <sheetName val="Dubé, Alex-Andre"/>
      <sheetName val="Dubeau-F, Olivier"/>
      <sheetName val="Dionne,Jacques"/>
      <sheetName val="Ducharme-D, Yotam"/>
      <sheetName val="Dubé,Jonathan"/>
      <sheetName val="Dulong,Yann"/>
      <sheetName val="Dumontier, Timothé"/>
      <sheetName val="DumoucheL, Logan"/>
      <sheetName val="Dupuis, J-F"/>
      <sheetName val="Duquette-P, Simon"/>
      <sheetName val="Ferchichi, Lotfi"/>
      <sheetName val="Fortin-Maheux, Jason"/>
      <sheetName val="Gagné, Jean-Michel"/>
      <sheetName val="Frigon, Nathaniel"/>
      <sheetName val="Gagnon, Claude"/>
      <sheetName val="Gagnon, Manuel"/>
      <sheetName val="Gauthier, Marc-André"/>
      <sheetName val="Gagné, Patrick"/>
      <sheetName val="Gagnon,André"/>
      <sheetName val="Gauthier,Alex"/>
      <sheetName val="Gauthier,J-Jacques"/>
      <sheetName val="Gauthier, Mickael"/>
      <sheetName val="Gélinas, Billy"/>
      <sheetName val="Gervais,Luc"/>
      <sheetName val="Godin, Jonathan"/>
      <sheetName val="Gosselin, William"/>
      <sheetName val="Grenier,Bertrand"/>
      <sheetName val="Grossman,Thomas"/>
      <sheetName val="Guay,Gabriel"/>
      <sheetName val="Guénette,Louis Philip"/>
      <sheetName val="Guilbault,Danny"/>
      <sheetName val="Gauthier-Meunier, Julien"/>
      <sheetName val="Grenier, Bertrand"/>
      <sheetName val="Goulet, Jérémy"/>
      <sheetName val="Guenette, L-P"/>
      <sheetName val="Herregods, Alexandre"/>
      <sheetName val="Houle, Stéphane"/>
      <sheetName val="Jalbert, Bruno"/>
      <sheetName val="Jobin, Olivier"/>
      <sheetName val="Joncas, Danny"/>
      <sheetName val="Julien,J-francois"/>
      <sheetName val="Lafond, David"/>
      <sheetName val="L'Abbeé,Justin "/>
      <sheetName val="Lamarche-J, Jimmy"/>
      <sheetName val="Larochelle, Anthony"/>
      <sheetName val="Larrivé, Jossua"/>
      <sheetName val="Leclerc,Jessy"/>
      <sheetName val="Lirette,Ghislain "/>
      <sheetName val="Landriault, Joel"/>
      <sheetName val="Langevin-D, Raphael"/>
      <sheetName val="Larouche-D, M-A"/>
      <sheetName val="Leblanc-Masicotte, Simon"/>
      <sheetName val="Leclerc, Dave"/>
      <sheetName val="Leclerc, Jessy"/>
      <sheetName val="Lefebvre,Pascal"/>
      <sheetName val="Larouche, Jean-Francois"/>
      <sheetName val="Lemieux, Raynald"/>
      <sheetName val="Lehouiller, Jimmy"/>
      <sheetName val="Lefebvre, Denis"/>
      <sheetName val="Lemieux, Patrick"/>
      <sheetName val="Lévesque, Steven"/>
      <sheetName val="Loiselle, Steven"/>
      <sheetName val="Levesque, Dominique"/>
      <sheetName val="Mainville, Éric"/>
      <sheetName val="Monette, Serge"/>
      <sheetName val="Mainville, Marco"/>
      <sheetName val="Mongrain Mikael"/>
      <sheetName val="Lehouillier,Jimmy "/>
      <sheetName val="Mongrain, Daniel"/>
      <sheetName val="Ouellet, Michael"/>
      <sheetName val="Paquin-H, Jesse"/>
      <sheetName val="Paradis, Clarence"/>
      <sheetName val="Parisien, Jonathan"/>
      <sheetName val="Pinsonneault, Maxime"/>
      <sheetName val="Pichon, Dimitri"/>
      <sheetName val="Pelletier Arruda,Nickolas"/>
      <sheetName val="Plamondon, Gabriel"/>
      <sheetName val="Plante, John"/>
      <sheetName val="Plante, Maxime"/>
      <sheetName val="Pratte, Françis"/>
      <sheetName val="Pratte-B, Jérémy"/>
      <sheetName val="Racicot, Alain"/>
      <sheetName val="Proulx, Keven"/>
      <sheetName val="Racicot, Steven"/>
      <sheetName val="Quesnel,Laurent"/>
      <sheetName val="Rhéaume, Mickael"/>
      <sheetName val="Richard, Kevin"/>
      <sheetName val="Sauriol, Benjamin"/>
      <sheetName val="Sigouin, Dominick"/>
      <sheetName val="Rivard, Bobby"/>
      <sheetName val="Ricard, Marc-Olivier"/>
      <sheetName val="Roberge Samuel"/>
      <sheetName val="St-Amant, Réal"/>
      <sheetName val="St-Germain, Brian"/>
      <sheetName val="Szabadkai, David"/>
      <sheetName val="Tessier, Benjamin"/>
      <sheetName val="Tremblay, Kevin"/>
      <sheetName val="Thériault, Patrick"/>
      <sheetName val="Thibault, Jean-luc"/>
      <sheetName val="Therrien,Keven"/>
      <sheetName val="Thériault,Patrick"/>
      <sheetName val="Thisdel, Kevin"/>
      <sheetName val="Thibodeau, Luc"/>
      <sheetName val="Tremblay, Yan"/>
      <sheetName val="Toussaint-B Fredérick"/>
      <sheetName val="Turgeon, J-D"/>
      <sheetName val="Vachon,David"/>
      <sheetName val="Vachon,Jean Francois "/>
      <sheetName val="Vachon ,Michael "/>
      <sheetName val="Veilleux,Junior"/>
      <sheetName val="Vézina, Étienne"/>
      <sheetName val="Vallée, David"/>
      <sheetName val="Verrier,Francois"/>
      <sheetName val="Zarari,Ahmed"/>
      <sheetName val="Vézina, Alexandre"/>
      <sheetName val="Feuil2"/>
      <sheetName val="Vaillant, Michael"/>
      <sheetName val="Feuil1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9">
          <cell r="C9">
            <v>44451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5104A-FAD9-4996-933F-555C5A32EF98}">
  <sheetPr codeName="Feuil38">
    <tabColor theme="0" tint="-0.34998626667073579"/>
    <pageSetUpPr fitToPage="1"/>
  </sheetPr>
  <dimension ref="B1:Q58"/>
  <sheetViews>
    <sheetView showZeros="0" tabSelected="1" topLeftCell="A7" zoomScale="55" zoomScaleNormal="55" workbookViewId="0">
      <selection activeCell="G36" sqref="G36"/>
    </sheetView>
  </sheetViews>
  <sheetFormatPr baseColWidth="10" defaultColWidth="9.140625" defaultRowHeight="12.75" x14ac:dyDescent="0.2"/>
  <cols>
    <col min="1" max="1" width="0.5703125" style="62" customWidth="1"/>
    <col min="2" max="2" width="25" style="62" customWidth="1"/>
    <col min="3" max="3" width="21.42578125" style="62" customWidth="1"/>
    <col min="4" max="6" width="6.42578125" style="62" customWidth="1"/>
    <col min="7" max="7" width="18" style="62" customWidth="1"/>
    <col min="8" max="8" width="29.85546875" style="129" customWidth="1"/>
    <col min="9" max="9" width="29.5703125" style="62" customWidth="1"/>
    <col min="10" max="10" width="25.85546875" style="62" customWidth="1"/>
    <col min="11" max="11" width="23.85546875" style="62" customWidth="1"/>
    <col min="12" max="12" width="25.140625" style="62" bestFit="1" customWidth="1"/>
    <col min="13" max="13" width="23.85546875" style="62" customWidth="1"/>
    <col min="14" max="14" width="2.5703125" style="62" customWidth="1"/>
    <col min="15" max="15" width="15.7109375" style="62" customWidth="1"/>
    <col min="16" max="16" width="41" style="62" customWidth="1"/>
    <col min="17" max="177" width="16.85546875" style="62" customWidth="1"/>
    <col min="178" max="16384" width="9.140625" style="62"/>
  </cols>
  <sheetData>
    <row r="1" spans="2:17" s="10" customFormat="1" ht="48.6" customHeight="1" x14ac:dyDescent="0.35">
      <c r="B1" s="7"/>
      <c r="C1" s="8" t="s">
        <v>19</v>
      </c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9"/>
    </row>
    <row r="2" spans="2:17" s="10" customFormat="1" ht="25.5" customHeight="1" x14ac:dyDescent="0.3">
      <c r="B2" s="7"/>
      <c r="C2" s="7"/>
      <c r="D2" s="11"/>
      <c r="E2" s="7"/>
      <c r="F2" s="7"/>
      <c r="G2" s="12"/>
      <c r="H2" s="13"/>
      <c r="I2" s="12"/>
      <c r="J2" s="14"/>
      <c r="K2" s="15"/>
      <c r="L2" s="15"/>
      <c r="M2" s="16"/>
      <c r="N2" s="17"/>
      <c r="O2" s="18" t="s">
        <v>20</v>
      </c>
      <c r="P2" s="19"/>
    </row>
    <row r="3" spans="2:17" s="10" customFormat="1" ht="32.1" customHeight="1" x14ac:dyDescent="0.4">
      <c r="B3" s="20" t="s">
        <v>21</v>
      </c>
      <c r="C3" s="21" t="s">
        <v>22</v>
      </c>
      <c r="D3" s="21"/>
      <c r="E3" s="21"/>
      <c r="F3" s="21"/>
      <c r="G3" s="21"/>
      <c r="H3" s="22"/>
      <c r="I3" s="23" t="s">
        <v>23</v>
      </c>
      <c r="J3" s="24">
        <f>C9</f>
        <v>44451</v>
      </c>
      <c r="K3" s="24"/>
      <c r="L3" s="24"/>
      <c r="M3" s="7"/>
      <c r="N3" s="25"/>
      <c r="O3" s="26" t="s">
        <v>24</v>
      </c>
      <c r="P3" s="27" t="s">
        <v>25</v>
      </c>
    </row>
    <row r="4" spans="2:17" s="10" customFormat="1" ht="32.1" customHeight="1" x14ac:dyDescent="0.4">
      <c r="B4" s="20"/>
      <c r="C4" s="28"/>
      <c r="D4" s="28"/>
      <c r="E4" s="28"/>
      <c r="F4" s="28"/>
      <c r="G4" s="28"/>
      <c r="H4" s="29"/>
      <c r="I4" s="23" t="s">
        <v>26</v>
      </c>
      <c r="J4" s="30">
        <f>C24</f>
        <v>44464</v>
      </c>
      <c r="K4" s="30"/>
      <c r="L4" s="30"/>
      <c r="M4" s="7"/>
      <c r="N4" s="25"/>
      <c r="O4" s="26" t="s">
        <v>27</v>
      </c>
      <c r="P4" s="27" t="s">
        <v>28</v>
      </c>
    </row>
    <row r="5" spans="2:17" s="33" customFormat="1" ht="32.1" customHeight="1" x14ac:dyDescent="0.4">
      <c r="B5" s="20" t="s">
        <v>29</v>
      </c>
      <c r="C5" s="21"/>
      <c r="D5" s="21"/>
      <c r="E5" s="21"/>
      <c r="F5" s="21"/>
      <c r="G5" s="21"/>
      <c r="H5" s="31"/>
      <c r="I5" s="32"/>
      <c r="J5" s="11"/>
      <c r="K5" s="11"/>
      <c r="L5" s="11"/>
      <c r="M5" s="11"/>
      <c r="N5" s="25"/>
      <c r="O5" s="26" t="s">
        <v>30</v>
      </c>
      <c r="P5" s="27" t="s">
        <v>31</v>
      </c>
    </row>
    <row r="6" spans="2:17" s="33" customFormat="1" ht="32.1" customHeight="1" x14ac:dyDescent="0.4">
      <c r="B6" s="20" t="s">
        <v>32</v>
      </c>
      <c r="C6" s="34"/>
      <c r="D6" s="34"/>
      <c r="E6" s="34"/>
      <c r="F6" s="34"/>
      <c r="G6" s="34"/>
      <c r="H6" s="31"/>
      <c r="I6" s="23" t="s">
        <v>33</v>
      </c>
      <c r="J6" s="24">
        <f>J4+12</f>
        <v>44476</v>
      </c>
      <c r="K6" s="21"/>
      <c r="L6" s="21"/>
      <c r="M6" s="11"/>
      <c r="N6" s="25"/>
      <c r="O6" s="26" t="s">
        <v>34</v>
      </c>
      <c r="P6" s="27" t="s">
        <v>35</v>
      </c>
    </row>
    <row r="7" spans="2:17" s="35" customFormat="1" ht="22.5" customHeight="1" x14ac:dyDescent="0.25">
      <c r="H7" s="36"/>
      <c r="L7" s="37"/>
      <c r="M7" s="37"/>
      <c r="N7" s="25"/>
      <c r="O7" s="26" t="s">
        <v>36</v>
      </c>
      <c r="P7" s="27" t="s">
        <v>37</v>
      </c>
    </row>
    <row r="8" spans="2:17" s="48" customFormat="1" ht="39.950000000000003" customHeight="1" x14ac:dyDescent="0.25">
      <c r="B8" s="38" t="s">
        <v>38</v>
      </c>
      <c r="C8" s="38" t="s">
        <v>39</v>
      </c>
      <c r="D8" s="39" t="s">
        <v>40</v>
      </c>
      <c r="E8" s="39" t="s">
        <v>41</v>
      </c>
      <c r="F8" s="39" t="s">
        <v>42</v>
      </c>
      <c r="G8" s="40" t="s">
        <v>43</v>
      </c>
      <c r="H8" s="41" t="s">
        <v>44</v>
      </c>
      <c r="I8" s="42" t="s">
        <v>45</v>
      </c>
      <c r="J8" s="43" t="s">
        <v>46</v>
      </c>
      <c r="K8" s="44" t="s">
        <v>47</v>
      </c>
      <c r="L8" s="45"/>
      <c r="M8" s="46"/>
      <c r="N8" s="25"/>
      <c r="O8" s="47" t="s">
        <v>48</v>
      </c>
      <c r="P8" s="27" t="s">
        <v>49</v>
      </c>
    </row>
    <row r="9" spans="2:17" ht="25.5" customHeight="1" x14ac:dyDescent="0.25">
      <c r="B9" s="49" t="s">
        <v>50</v>
      </c>
      <c r="C9" s="50">
        <f>'[1]Ayotte,Cedric'!C9</f>
        <v>44451</v>
      </c>
      <c r="D9" s="51">
        <v>1</v>
      </c>
      <c r="E9" s="52"/>
      <c r="F9" s="53" t="s">
        <v>51</v>
      </c>
      <c r="G9" s="54" t="s">
        <v>52</v>
      </c>
      <c r="H9" s="55">
        <v>11.5</v>
      </c>
      <c r="I9" s="56"/>
      <c r="J9" s="57">
        <f>IF(F9="V",0,H9)</f>
        <v>11.5</v>
      </c>
      <c r="K9" s="58"/>
      <c r="L9" s="59"/>
      <c r="M9" s="60"/>
      <c r="N9" s="25"/>
      <c r="O9" s="26" t="s">
        <v>53</v>
      </c>
      <c r="P9" s="61" t="s">
        <v>54</v>
      </c>
    </row>
    <row r="10" spans="2:17" ht="25.5" customHeight="1" x14ac:dyDescent="0.25">
      <c r="B10" s="49" t="s">
        <v>55</v>
      </c>
      <c r="C10" s="50">
        <f>C9+1</f>
        <v>44452</v>
      </c>
      <c r="D10" s="51">
        <v>1</v>
      </c>
      <c r="E10" s="51"/>
      <c r="F10" s="53" t="s">
        <v>51</v>
      </c>
      <c r="G10" s="54" t="s">
        <v>52</v>
      </c>
      <c r="H10" s="55">
        <v>11.5</v>
      </c>
      <c r="I10" s="56"/>
      <c r="J10" s="57">
        <f t="shared" ref="J10:J15" si="0">IF(F10="V",0,H10)</f>
        <v>11.5</v>
      </c>
      <c r="K10" s="58"/>
      <c r="L10" s="59"/>
      <c r="M10" s="60"/>
      <c r="N10" s="25"/>
      <c r="O10" s="26" t="s">
        <v>56</v>
      </c>
      <c r="P10" s="61" t="s">
        <v>57</v>
      </c>
    </row>
    <row r="11" spans="2:17" ht="25.5" customHeight="1" x14ac:dyDescent="0.25">
      <c r="B11" s="49" t="s">
        <v>58</v>
      </c>
      <c r="C11" s="50">
        <f t="shared" ref="C11:C15" si="1">C10+1</f>
        <v>44453</v>
      </c>
      <c r="D11" s="51">
        <v>1</v>
      </c>
      <c r="E11" s="51"/>
      <c r="F11" s="53" t="s">
        <v>51</v>
      </c>
      <c r="G11" s="54" t="s">
        <v>52</v>
      </c>
      <c r="H11" s="55">
        <v>11.5</v>
      </c>
      <c r="I11" s="56"/>
      <c r="J11" s="57">
        <f t="shared" si="0"/>
        <v>11.5</v>
      </c>
      <c r="K11" s="58"/>
      <c r="L11" s="59"/>
      <c r="M11" s="60"/>
      <c r="N11" s="25"/>
      <c r="O11" s="26" t="s">
        <v>59</v>
      </c>
      <c r="P11" s="27" t="s">
        <v>60</v>
      </c>
    </row>
    <row r="12" spans="2:17" ht="25.5" customHeight="1" x14ac:dyDescent="0.25">
      <c r="B12" s="49" t="s">
        <v>61</v>
      </c>
      <c r="C12" s="50">
        <f t="shared" si="1"/>
        <v>44454</v>
      </c>
      <c r="D12" s="51"/>
      <c r="E12" s="51"/>
      <c r="F12" s="53" t="s">
        <v>62</v>
      </c>
      <c r="G12" s="54"/>
      <c r="H12" s="55"/>
      <c r="I12" s="56"/>
      <c r="J12" s="57">
        <f t="shared" si="0"/>
        <v>0</v>
      </c>
      <c r="K12" s="58"/>
      <c r="L12" s="59"/>
      <c r="M12" s="60"/>
      <c r="N12" s="63"/>
      <c r="O12" s="26" t="s">
        <v>63</v>
      </c>
      <c r="P12" s="61" t="s">
        <v>64</v>
      </c>
    </row>
    <row r="13" spans="2:17" ht="25.5" customHeight="1" x14ac:dyDescent="0.25">
      <c r="B13" s="49" t="s">
        <v>65</v>
      </c>
      <c r="C13" s="50">
        <f t="shared" si="1"/>
        <v>44455</v>
      </c>
      <c r="D13" s="51"/>
      <c r="E13" s="51"/>
      <c r="F13" s="53" t="s">
        <v>62</v>
      </c>
      <c r="G13" s="54"/>
      <c r="H13" s="55"/>
      <c r="I13" s="56"/>
      <c r="J13" s="57">
        <f t="shared" si="0"/>
        <v>0</v>
      </c>
      <c r="K13" s="58"/>
      <c r="L13" s="59"/>
      <c r="M13" s="60"/>
      <c r="N13" s="63"/>
      <c r="O13" s="26" t="s">
        <v>66</v>
      </c>
      <c r="P13" s="61" t="s">
        <v>67</v>
      </c>
    </row>
    <row r="14" spans="2:17" ht="25.5" customHeight="1" x14ac:dyDescent="0.25">
      <c r="B14" s="49" t="s">
        <v>68</v>
      </c>
      <c r="C14" s="50">
        <f t="shared" si="1"/>
        <v>44456</v>
      </c>
      <c r="D14" s="51"/>
      <c r="E14" s="51"/>
      <c r="F14" s="53" t="s">
        <v>62</v>
      </c>
      <c r="G14" s="54"/>
      <c r="H14" s="55"/>
      <c r="I14" s="56"/>
      <c r="J14" s="57">
        <f t="shared" si="0"/>
        <v>0</v>
      </c>
      <c r="K14" s="58"/>
      <c r="L14" s="59"/>
      <c r="M14" s="60"/>
      <c r="N14" s="63"/>
      <c r="O14" s="26" t="s">
        <v>69</v>
      </c>
      <c r="P14" s="61" t="s">
        <v>70</v>
      </c>
    </row>
    <row r="15" spans="2:17" ht="25.5" customHeight="1" x14ac:dyDescent="0.25">
      <c r="B15" s="49" t="s">
        <v>71</v>
      </c>
      <c r="C15" s="50">
        <f t="shared" si="1"/>
        <v>44457</v>
      </c>
      <c r="D15" s="52"/>
      <c r="E15" s="64"/>
      <c r="F15" s="64"/>
      <c r="G15" s="64"/>
      <c r="H15" s="55"/>
      <c r="I15" s="65"/>
      <c r="J15" s="57">
        <f t="shared" si="0"/>
        <v>0</v>
      </c>
      <c r="K15" s="58"/>
      <c r="L15" s="59"/>
      <c r="M15" s="60"/>
      <c r="N15" s="63"/>
      <c r="O15" s="26" t="s">
        <v>72</v>
      </c>
      <c r="P15" s="61" t="s">
        <v>73</v>
      </c>
    </row>
    <row r="16" spans="2:17" ht="25.5" customHeight="1" x14ac:dyDescent="0.25">
      <c r="B16" s="66" t="s">
        <v>74</v>
      </c>
      <c r="C16" s="67"/>
      <c r="D16" s="67"/>
      <c r="E16" s="68"/>
      <c r="F16" s="68"/>
      <c r="G16" s="69"/>
      <c r="H16" s="70">
        <f>SUM(H9:H15)</f>
        <v>34.5</v>
      </c>
      <c r="I16" s="71">
        <f>SUM(I9:I15)</f>
        <v>0</v>
      </c>
      <c r="J16" s="72">
        <f>SUM(J9:J15)</f>
        <v>34.5</v>
      </c>
      <c r="K16" s="73"/>
      <c r="L16" s="74"/>
      <c r="M16" s="75"/>
      <c r="N16" s="35"/>
      <c r="O16" s="26" t="s">
        <v>75</v>
      </c>
      <c r="P16" s="61" t="s">
        <v>76</v>
      </c>
    </row>
    <row r="17" spans="2:16" ht="25.5" customHeight="1" x14ac:dyDescent="0.25">
      <c r="B17" s="76" t="s">
        <v>77</v>
      </c>
      <c r="C17" s="77"/>
      <c r="D17" s="77"/>
      <c r="E17" s="77"/>
      <c r="F17" s="77"/>
      <c r="G17" s="78"/>
      <c r="H17" s="79">
        <v>28.65</v>
      </c>
      <c r="I17" s="80"/>
      <c r="J17" s="81">
        <v>25</v>
      </c>
      <c r="K17" s="82"/>
      <c r="L17" s="83"/>
      <c r="M17" s="84"/>
      <c r="N17" s="35"/>
      <c r="O17" s="26" t="s">
        <v>78</v>
      </c>
      <c r="P17" s="27" t="s">
        <v>79</v>
      </c>
    </row>
    <row r="18" spans="2:16" ht="25.5" customHeight="1" x14ac:dyDescent="0.25">
      <c r="B18" s="49" t="s">
        <v>50</v>
      </c>
      <c r="C18" s="50">
        <f>C15+1</f>
        <v>44458</v>
      </c>
      <c r="D18" s="51"/>
      <c r="E18" s="51"/>
      <c r="F18" s="53"/>
      <c r="G18" s="54"/>
      <c r="H18" s="55"/>
      <c r="I18" s="56"/>
      <c r="J18" s="57">
        <f>IF(F18="V",0,H18)</f>
        <v>0</v>
      </c>
      <c r="K18" s="58"/>
      <c r="L18" s="59"/>
      <c r="M18" s="60"/>
      <c r="N18" s="35"/>
      <c r="O18" s="26" t="s">
        <v>80</v>
      </c>
      <c r="P18" s="85" t="s">
        <v>81</v>
      </c>
    </row>
    <row r="19" spans="2:16" ht="25.5" customHeight="1" x14ac:dyDescent="0.25">
      <c r="B19" s="49" t="s">
        <v>55</v>
      </c>
      <c r="C19" s="50">
        <f t="shared" ref="C19:C24" si="2">C18+1</f>
        <v>44459</v>
      </c>
      <c r="D19" s="51"/>
      <c r="E19" s="51"/>
      <c r="F19" s="53" t="s">
        <v>62</v>
      </c>
      <c r="G19" s="54"/>
      <c r="H19" s="55"/>
      <c r="I19" s="56"/>
      <c r="J19" s="57">
        <f t="shared" ref="J19:J24" si="3">IF(F19="V",0,H19)</f>
        <v>0</v>
      </c>
      <c r="K19" s="58"/>
      <c r="L19" s="59"/>
      <c r="M19" s="60"/>
      <c r="N19" s="35"/>
      <c r="O19" s="26" t="s">
        <v>82</v>
      </c>
      <c r="P19" s="86" t="s">
        <v>83</v>
      </c>
    </row>
    <row r="20" spans="2:16" ht="25.5" customHeight="1" x14ac:dyDescent="0.25">
      <c r="B20" s="49" t="s">
        <v>58</v>
      </c>
      <c r="C20" s="50">
        <f t="shared" si="2"/>
        <v>44460</v>
      </c>
      <c r="D20" s="51"/>
      <c r="E20" s="51"/>
      <c r="F20" s="53" t="s">
        <v>62</v>
      </c>
      <c r="G20" s="54"/>
      <c r="H20" s="55"/>
      <c r="I20" s="56"/>
      <c r="J20" s="57">
        <f t="shared" si="3"/>
        <v>0</v>
      </c>
      <c r="K20" s="58"/>
      <c r="L20" s="59"/>
      <c r="M20" s="60"/>
      <c r="N20" s="35"/>
      <c r="O20" s="87"/>
      <c r="P20" s="27"/>
    </row>
    <row r="21" spans="2:16" ht="25.5" customHeight="1" x14ac:dyDescent="0.2">
      <c r="B21" s="49" t="s">
        <v>61</v>
      </c>
      <c r="C21" s="50">
        <f t="shared" si="2"/>
        <v>44461</v>
      </c>
      <c r="D21" s="51">
        <v>1</v>
      </c>
      <c r="E21" s="51">
        <v>11</v>
      </c>
      <c r="F21" s="53" t="s">
        <v>62</v>
      </c>
      <c r="G21" s="54" t="s">
        <v>52</v>
      </c>
      <c r="H21" s="55">
        <v>11</v>
      </c>
      <c r="I21" s="56"/>
      <c r="J21" s="57">
        <f t="shared" si="3"/>
        <v>11</v>
      </c>
      <c r="K21" s="58"/>
      <c r="L21" s="59"/>
      <c r="M21" s="60"/>
      <c r="N21" s="35"/>
    </row>
    <row r="22" spans="2:16" ht="25.5" customHeight="1" x14ac:dyDescent="0.2">
      <c r="B22" s="49" t="s">
        <v>65</v>
      </c>
      <c r="C22" s="50">
        <f t="shared" si="2"/>
        <v>44462</v>
      </c>
      <c r="D22" s="51">
        <v>1</v>
      </c>
      <c r="E22" s="51">
        <v>11</v>
      </c>
      <c r="F22" s="53" t="s">
        <v>62</v>
      </c>
      <c r="G22" s="54" t="s">
        <v>52</v>
      </c>
      <c r="H22" s="55">
        <v>11.5</v>
      </c>
      <c r="I22" s="56"/>
      <c r="J22" s="57">
        <f t="shared" si="3"/>
        <v>11.5</v>
      </c>
      <c r="K22" s="58"/>
      <c r="L22" s="59"/>
      <c r="M22" s="60"/>
      <c r="O22" s="88" t="s">
        <v>84</v>
      </c>
      <c r="P22" s="89"/>
    </row>
    <row r="23" spans="2:16" ht="25.5" customHeight="1" x14ac:dyDescent="0.2">
      <c r="B23" s="49" t="s">
        <v>68</v>
      </c>
      <c r="C23" s="50">
        <f t="shared" si="2"/>
        <v>44463</v>
      </c>
      <c r="D23" s="51">
        <v>1</v>
      </c>
      <c r="E23" s="51">
        <v>11</v>
      </c>
      <c r="F23" s="53" t="s">
        <v>62</v>
      </c>
      <c r="G23" s="54" t="s">
        <v>52</v>
      </c>
      <c r="H23" s="55">
        <v>11.5</v>
      </c>
      <c r="I23" s="56"/>
      <c r="J23" s="57">
        <f t="shared" si="3"/>
        <v>11.5</v>
      </c>
      <c r="K23" s="58"/>
      <c r="L23" s="59"/>
      <c r="M23" s="60"/>
      <c r="O23" s="90" t="s">
        <v>85</v>
      </c>
      <c r="P23" s="91" t="s">
        <v>86</v>
      </c>
    </row>
    <row r="24" spans="2:16" ht="25.5" customHeight="1" x14ac:dyDescent="0.2">
      <c r="B24" s="49" t="s">
        <v>71</v>
      </c>
      <c r="C24" s="50">
        <f t="shared" si="2"/>
        <v>44464</v>
      </c>
      <c r="D24" s="51">
        <v>1</v>
      </c>
      <c r="E24" s="51">
        <v>11</v>
      </c>
      <c r="F24" s="53" t="s">
        <v>62</v>
      </c>
      <c r="G24" s="54" t="s">
        <v>52</v>
      </c>
      <c r="H24" s="55">
        <v>11</v>
      </c>
      <c r="I24" s="56"/>
      <c r="J24" s="57">
        <f t="shared" si="3"/>
        <v>11</v>
      </c>
      <c r="K24" s="58"/>
      <c r="L24" s="59"/>
      <c r="M24" s="60"/>
      <c r="O24" s="92" t="s">
        <v>87</v>
      </c>
      <c r="P24" s="93" t="s">
        <v>88</v>
      </c>
    </row>
    <row r="25" spans="2:16" ht="27.95" customHeight="1" x14ac:dyDescent="0.2">
      <c r="B25" s="94" t="s">
        <v>89</v>
      </c>
      <c r="C25" s="95"/>
      <c r="D25" s="95"/>
      <c r="E25" s="95"/>
      <c r="F25" s="95"/>
      <c r="G25" s="96"/>
      <c r="H25" s="97">
        <f>SUM(H18:H24)</f>
        <v>45</v>
      </c>
      <c r="I25" s="71">
        <f>SUM(I18:I24)</f>
        <v>0</v>
      </c>
      <c r="J25" s="72">
        <f>SUM(J18:J24)</f>
        <v>45</v>
      </c>
      <c r="K25" s="98"/>
      <c r="L25" s="99"/>
      <c r="M25" s="100"/>
      <c r="O25" s="101" t="s">
        <v>90</v>
      </c>
      <c r="P25" s="102" t="s">
        <v>91</v>
      </c>
    </row>
    <row r="26" spans="2:16" ht="27.95" customHeight="1" x14ac:dyDescent="0.2">
      <c r="B26" s="94" t="s">
        <v>77</v>
      </c>
      <c r="C26" s="95"/>
      <c r="D26" s="95"/>
      <c r="E26" s="95"/>
      <c r="F26" s="95"/>
      <c r="G26" s="96"/>
      <c r="H26" s="79">
        <v>28.65</v>
      </c>
      <c r="I26" s="103"/>
      <c r="J26" s="81">
        <v>25</v>
      </c>
      <c r="K26" s="104"/>
      <c r="L26" s="105"/>
      <c r="M26" s="106"/>
    </row>
    <row r="27" spans="2:16" ht="27.95" customHeight="1" x14ac:dyDescent="0.2">
      <c r="B27" s="94" t="s">
        <v>92</v>
      </c>
      <c r="C27" s="95"/>
      <c r="D27" s="95"/>
      <c r="E27" s="95"/>
      <c r="F27" s="95"/>
      <c r="G27" s="96"/>
      <c r="H27" s="97">
        <f>H16+H25</f>
        <v>79.5</v>
      </c>
      <c r="I27" s="71">
        <f>I16+I25</f>
        <v>0</v>
      </c>
      <c r="J27" s="72">
        <f>J16+J25</f>
        <v>79.5</v>
      </c>
      <c r="K27" s="107"/>
      <c r="L27" s="108"/>
      <c r="M27" s="109"/>
      <c r="O27" s="7"/>
      <c r="P27" s="7"/>
    </row>
    <row r="28" spans="2:16" ht="27" customHeight="1" x14ac:dyDescent="0.2">
      <c r="B28" s="110"/>
      <c r="C28" s="110"/>
      <c r="D28" s="110"/>
      <c r="E28" s="110"/>
      <c r="F28" s="110"/>
      <c r="G28" s="110"/>
      <c r="H28" s="111"/>
      <c r="I28" s="25"/>
      <c r="J28" s="25"/>
      <c r="K28" s="112"/>
      <c r="L28" s="112"/>
      <c r="M28" s="63"/>
      <c r="O28" s="113"/>
      <c r="P28" s="113"/>
    </row>
    <row r="29" spans="2:16" ht="27" customHeight="1" x14ac:dyDescent="0.4">
      <c r="B29" s="114" t="s">
        <v>93</v>
      </c>
      <c r="C29" s="114"/>
      <c r="D29" s="115"/>
      <c r="E29" s="115"/>
      <c r="F29" s="115"/>
      <c r="G29" s="115"/>
      <c r="H29" s="115"/>
      <c r="J29" s="116" t="s">
        <v>94</v>
      </c>
      <c r="K29" s="117">
        <f>IF(H27-M29&lt;0,0,IF((H27-M29)&gt;79,79,H27-M29))</f>
        <v>78.5</v>
      </c>
      <c r="L29" s="118" t="s">
        <v>95</v>
      </c>
      <c r="M29" s="119">
        <v>1</v>
      </c>
      <c r="O29" s="120"/>
      <c r="P29" s="120"/>
    </row>
    <row r="30" spans="2:16" ht="27" customHeight="1" x14ac:dyDescent="0.4">
      <c r="B30" s="114" t="s">
        <v>96</v>
      </c>
      <c r="C30" s="114"/>
      <c r="D30" s="121"/>
      <c r="E30" s="121"/>
      <c r="F30" s="121"/>
      <c r="G30" s="121"/>
      <c r="H30" s="121"/>
      <c r="I30" s="35"/>
      <c r="J30" s="116" t="s">
        <v>97</v>
      </c>
      <c r="K30" s="119">
        <f>IF(H27&gt;80,H27-(K29+M29),0)</f>
        <v>0</v>
      </c>
      <c r="L30" s="118" t="s">
        <v>98</v>
      </c>
      <c r="M30" s="122"/>
      <c r="O30" s="113"/>
      <c r="P30" s="113"/>
    </row>
    <row r="31" spans="2:16" ht="27" customHeight="1" x14ac:dyDescent="0.4">
      <c r="B31" s="33"/>
      <c r="C31" s="33"/>
      <c r="D31" s="33"/>
      <c r="E31" s="33"/>
      <c r="F31" s="33"/>
      <c r="G31" s="33"/>
      <c r="H31" s="36"/>
      <c r="I31" s="35"/>
      <c r="J31" s="116" t="s">
        <v>99</v>
      </c>
      <c r="K31" s="123">
        <f>(J17*J16)+(J26*J25)</f>
        <v>1987.5</v>
      </c>
      <c r="L31" s="118" t="s">
        <v>100</v>
      </c>
      <c r="M31" s="124"/>
      <c r="O31" s="125"/>
      <c r="P31" s="125"/>
    </row>
    <row r="32" spans="2:16" ht="27" customHeight="1" x14ac:dyDescent="0.4">
      <c r="B32" s="114" t="s">
        <v>101</v>
      </c>
      <c r="C32" s="114"/>
      <c r="D32" s="115"/>
      <c r="E32" s="115"/>
      <c r="F32" s="115"/>
      <c r="G32" s="115"/>
      <c r="H32" s="115"/>
      <c r="I32" s="35"/>
      <c r="J32" s="116" t="s">
        <v>102</v>
      </c>
      <c r="K32" s="124"/>
      <c r="L32" s="118" t="s">
        <v>103</v>
      </c>
      <c r="M32" s="126">
        <v>46</v>
      </c>
      <c r="O32" s="127">
        <v>46</v>
      </c>
      <c r="P32" s="125"/>
    </row>
    <row r="33" spans="2:16" ht="27" customHeight="1" x14ac:dyDescent="0.4">
      <c r="B33" s="114" t="s">
        <v>96</v>
      </c>
      <c r="C33" s="114"/>
      <c r="D33" s="121"/>
      <c r="E33" s="121"/>
      <c r="F33" s="121"/>
      <c r="G33" s="121"/>
      <c r="H33" s="121"/>
      <c r="I33" s="35"/>
      <c r="J33" s="116" t="s">
        <v>104</v>
      </c>
      <c r="K33" s="128"/>
      <c r="L33" s="118" t="s">
        <v>105</v>
      </c>
      <c r="M33" s="119"/>
      <c r="O33" s="125"/>
      <c r="P33" s="125"/>
    </row>
    <row r="34" spans="2:16" ht="27" customHeight="1" x14ac:dyDescent="0.4">
      <c r="J34" s="116" t="s">
        <v>106</v>
      </c>
      <c r="K34" s="128"/>
      <c r="L34" s="118" t="s">
        <v>107</v>
      </c>
      <c r="M34" s="128"/>
    </row>
    <row r="35" spans="2:16" ht="27" customHeight="1" x14ac:dyDescent="0.4">
      <c r="J35" s="136" t="s">
        <v>109</v>
      </c>
      <c r="K35" s="123">
        <f>((H27*H26)+K31)*1.06</f>
        <v>4521.0854999999992</v>
      </c>
    </row>
    <row r="36" spans="2:16" ht="27" customHeight="1" x14ac:dyDescent="0.2"/>
    <row r="37" spans="2:16" ht="27" customHeight="1" x14ac:dyDescent="0.2">
      <c r="I37" s="130" t="s">
        <v>108</v>
      </c>
      <c r="J37" s="131"/>
      <c r="K37" s="131"/>
      <c r="L37" s="131"/>
      <c r="M37" s="132"/>
    </row>
    <row r="38" spans="2:16" ht="27" customHeight="1" x14ac:dyDescent="0.4">
      <c r="I38" s="116" t="s">
        <v>110</v>
      </c>
      <c r="J38" s="123">
        <f>(I24*I23)+(I33*I32)</f>
        <v>0</v>
      </c>
    </row>
    <row r="39" spans="2:16" ht="27" customHeight="1" x14ac:dyDescent="0.4">
      <c r="H39" s="133" t="s">
        <v>9</v>
      </c>
      <c r="I39" s="134"/>
      <c r="J39" s="126"/>
    </row>
    <row r="40" spans="2:16" ht="27" customHeight="1" x14ac:dyDescent="0.3">
      <c r="H40" s="133" t="s">
        <v>8</v>
      </c>
      <c r="I40" s="135"/>
      <c r="J40" s="118"/>
    </row>
    <row r="41" spans="2:16" ht="27" customHeight="1" x14ac:dyDescent="0.2"/>
    <row r="42" spans="2:16" ht="27" customHeight="1" x14ac:dyDescent="0.2"/>
    <row r="43" spans="2:16" ht="27" customHeight="1" x14ac:dyDescent="0.2"/>
    <row r="44" spans="2:16" ht="27" customHeight="1" x14ac:dyDescent="0.2"/>
    <row r="45" spans="2:16" ht="27" customHeight="1" x14ac:dyDescent="0.2"/>
    <row r="46" spans="2:16" ht="27" customHeight="1" x14ac:dyDescent="0.2"/>
    <row r="47" spans="2:16" ht="27" customHeight="1" x14ac:dyDescent="0.2"/>
    <row r="48" spans="2:16" ht="27" customHeight="1" x14ac:dyDescent="0.2"/>
    <row r="49" ht="27" customHeight="1" x14ac:dyDescent="0.2"/>
    <row r="50" ht="27" customHeight="1" x14ac:dyDescent="0.2"/>
    <row r="51" ht="27" customHeight="1" x14ac:dyDescent="0.2"/>
    <row r="52" ht="27" customHeight="1" x14ac:dyDescent="0.2"/>
    <row r="53" ht="27" customHeight="1" x14ac:dyDescent="0.2"/>
    <row r="54" ht="27" customHeight="1" x14ac:dyDescent="0.2"/>
    <row r="55" ht="27" customHeight="1" x14ac:dyDescent="0.2"/>
    <row r="56" ht="27" customHeight="1" x14ac:dyDescent="0.2"/>
    <row r="57" ht="27" customHeight="1" x14ac:dyDescent="0.2"/>
    <row r="58" ht="27" customHeight="1" x14ac:dyDescent="0.2"/>
  </sheetData>
  <dataConsolidate/>
  <mergeCells count="42">
    <mergeCell ref="B33:C33"/>
    <mergeCell ref="D33:H33"/>
    <mergeCell ref="I37:M37"/>
    <mergeCell ref="H39:I39"/>
    <mergeCell ref="H40:I40"/>
    <mergeCell ref="B29:C29"/>
    <mergeCell ref="D29:H29"/>
    <mergeCell ref="B30:C30"/>
    <mergeCell ref="D30:H30"/>
    <mergeCell ref="B32:C32"/>
    <mergeCell ref="D32:H32"/>
    <mergeCell ref="O22:P22"/>
    <mergeCell ref="K23:M23"/>
    <mergeCell ref="K24:M24"/>
    <mergeCell ref="B25:G25"/>
    <mergeCell ref="K25:M27"/>
    <mergeCell ref="B26:G26"/>
    <mergeCell ref="B27:G27"/>
    <mergeCell ref="K16:M17"/>
    <mergeCell ref="K18:M18"/>
    <mergeCell ref="K19:M19"/>
    <mergeCell ref="K20:M20"/>
    <mergeCell ref="K21:M21"/>
    <mergeCell ref="K22:M22"/>
    <mergeCell ref="K10:M10"/>
    <mergeCell ref="K11:M11"/>
    <mergeCell ref="K12:M12"/>
    <mergeCell ref="K13:M13"/>
    <mergeCell ref="K14:M14"/>
    <mergeCell ref="K15:M15"/>
    <mergeCell ref="C5:G5"/>
    <mergeCell ref="C6:G6"/>
    <mergeCell ref="J6:L6"/>
    <mergeCell ref="L7:M7"/>
    <mergeCell ref="K8:M8"/>
    <mergeCell ref="K9:M9"/>
    <mergeCell ref="C1:P1"/>
    <mergeCell ref="O2:P2"/>
    <mergeCell ref="C3:G3"/>
    <mergeCell ref="J3:L3"/>
    <mergeCell ref="C4:G4"/>
    <mergeCell ref="J4:L4"/>
  </mergeCells>
  <pageMargins left="0" right="0" top="0" bottom="0" header="0.51181102362204722" footer="0"/>
  <pageSetup scale="45" orientation="landscape" r:id="rId1"/>
  <headerFooter alignWithMargins="0">
    <oddFooter>&amp;L&amp;6&amp;K01+049&amp;Z&amp;F</oddFooter>
  </headerFooter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r:id="rId5">
            <anchor moveWithCells="1">
              <from>
                <xdr:col>9</xdr:col>
                <xdr:colOff>561975</xdr:colOff>
                <xdr:row>0</xdr:row>
                <xdr:rowOff>47625</xdr:rowOff>
              </from>
              <to>
                <xdr:col>10</xdr:col>
                <xdr:colOff>219075</xdr:colOff>
                <xdr:row>0</xdr:row>
                <xdr:rowOff>542925</xdr:rowOff>
              </to>
            </anchor>
          </controlPr>
        </control>
      </mc:Choice>
      <mc:Fallback>
        <control shapeId="2049" r:id="rId4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005F2-7DE7-40DB-BDE2-1C6481FBD0AA}">
  <dimension ref="A1:E18"/>
  <sheetViews>
    <sheetView workbookViewId="0">
      <selection activeCell="C29" sqref="C29"/>
    </sheetView>
  </sheetViews>
  <sheetFormatPr baseColWidth="10" defaultRowHeight="15" x14ac:dyDescent="0.25"/>
  <cols>
    <col min="3" max="3" width="27.28515625" bestFit="1" customWidth="1"/>
  </cols>
  <sheetData>
    <row r="1" spans="1:5" x14ac:dyDescent="0.25">
      <c r="A1" s="6" t="s">
        <v>18</v>
      </c>
      <c r="D1" s="5"/>
      <c r="E1" s="5"/>
    </row>
    <row r="2" spans="1:5" x14ac:dyDescent="0.25">
      <c r="A2" s="2"/>
      <c r="B2" s="4">
        <v>5373</v>
      </c>
      <c r="C2" s="4" t="s">
        <v>17</v>
      </c>
      <c r="D2" s="1">
        <v>181.7</v>
      </c>
      <c r="E2" s="1" t="s">
        <v>2</v>
      </c>
    </row>
    <row r="3" spans="1:5" x14ac:dyDescent="0.25">
      <c r="A3" s="2"/>
      <c r="B3" s="4">
        <v>5682</v>
      </c>
      <c r="C3" s="4" t="s">
        <v>16</v>
      </c>
      <c r="D3" s="1">
        <v>4521.09</v>
      </c>
      <c r="E3" s="1" t="s">
        <v>2</v>
      </c>
    </row>
    <row r="4" spans="1:5" x14ac:dyDescent="0.25">
      <c r="A4" s="2"/>
      <c r="B4" s="4">
        <v>5916</v>
      </c>
      <c r="C4" s="4" t="s">
        <v>15</v>
      </c>
      <c r="D4" s="1">
        <v>46</v>
      </c>
      <c r="E4" s="1" t="s">
        <v>2</v>
      </c>
    </row>
    <row r="5" spans="1:5" x14ac:dyDescent="0.25">
      <c r="A5" s="2"/>
      <c r="B5" s="4">
        <v>1015</v>
      </c>
      <c r="C5" s="4" t="s">
        <v>14</v>
      </c>
      <c r="D5" s="1" t="s">
        <v>2</v>
      </c>
      <c r="E5" s="1">
        <v>2740.12</v>
      </c>
    </row>
    <row r="6" spans="1:5" x14ac:dyDescent="0.25">
      <c r="A6" s="2"/>
      <c r="B6" s="4">
        <v>2225</v>
      </c>
      <c r="C6" s="4" t="s">
        <v>13</v>
      </c>
      <c r="D6" s="1" t="s">
        <v>2</v>
      </c>
      <c r="E6" s="1">
        <v>255.91</v>
      </c>
    </row>
    <row r="7" spans="1:5" x14ac:dyDescent="0.25">
      <c r="A7" s="2"/>
      <c r="B7" s="4">
        <v>2310</v>
      </c>
      <c r="C7" s="4" t="s">
        <v>12</v>
      </c>
      <c r="D7" s="1" t="s">
        <v>2</v>
      </c>
      <c r="E7" s="1">
        <v>619.24</v>
      </c>
    </row>
    <row r="8" spans="1:5" x14ac:dyDescent="0.25">
      <c r="A8" s="2"/>
      <c r="B8" s="4">
        <v>2340</v>
      </c>
      <c r="C8" s="4" t="s">
        <v>11</v>
      </c>
      <c r="D8" s="1" t="s">
        <v>2</v>
      </c>
      <c r="E8" s="1">
        <v>181.7</v>
      </c>
    </row>
    <row r="9" spans="1:5" x14ac:dyDescent="0.25">
      <c r="A9" s="2"/>
      <c r="B9" s="4">
        <v>2350</v>
      </c>
      <c r="C9" s="4" t="s">
        <v>10</v>
      </c>
      <c r="D9" s="1" t="s">
        <v>2</v>
      </c>
      <c r="E9" s="1">
        <v>761.37</v>
      </c>
    </row>
    <row r="10" spans="1:5" x14ac:dyDescent="0.25">
      <c r="A10" s="2"/>
      <c r="B10" s="4">
        <v>2380</v>
      </c>
      <c r="C10" s="4" t="s">
        <v>9</v>
      </c>
      <c r="D10" s="1" t="s">
        <v>2</v>
      </c>
      <c r="E10" s="1">
        <v>46</v>
      </c>
    </row>
    <row r="11" spans="1:5" x14ac:dyDescent="0.25">
      <c r="A11" s="2"/>
      <c r="B11" s="4">
        <v>2381</v>
      </c>
      <c r="C11" s="4" t="s">
        <v>8</v>
      </c>
      <c r="D11" s="1" t="s">
        <v>2</v>
      </c>
      <c r="E11" s="1">
        <v>46</v>
      </c>
    </row>
    <row r="12" spans="1:5" x14ac:dyDescent="0.25">
      <c r="A12" s="2"/>
      <c r="B12" s="4">
        <v>2462</v>
      </c>
      <c r="C12" s="4" t="s">
        <v>7</v>
      </c>
      <c r="D12" s="1" t="s">
        <v>2</v>
      </c>
      <c r="E12" s="1">
        <v>5.18</v>
      </c>
    </row>
    <row r="13" spans="1:5" x14ac:dyDescent="0.25">
      <c r="A13" s="2"/>
      <c r="B13" s="4">
        <v>2463</v>
      </c>
      <c r="C13" s="4" t="s">
        <v>6</v>
      </c>
      <c r="D13" s="1" t="s">
        <v>2</v>
      </c>
      <c r="E13" s="1">
        <v>1.94</v>
      </c>
    </row>
    <row r="14" spans="1:5" x14ac:dyDescent="0.25">
      <c r="A14" s="2"/>
      <c r="B14" s="4">
        <v>2465</v>
      </c>
      <c r="C14" s="4" t="s">
        <v>5</v>
      </c>
      <c r="D14" s="1" t="s">
        <v>2</v>
      </c>
      <c r="E14" s="1">
        <v>68.81</v>
      </c>
    </row>
    <row r="15" spans="1:5" x14ac:dyDescent="0.25">
      <c r="A15" s="2"/>
      <c r="B15" s="4">
        <v>2466</v>
      </c>
      <c r="C15" s="4" t="s">
        <v>4</v>
      </c>
      <c r="D15" s="1" t="s">
        <v>2</v>
      </c>
      <c r="E15" s="1">
        <v>20.97</v>
      </c>
    </row>
    <row r="16" spans="1:5" x14ac:dyDescent="0.25">
      <c r="A16" s="2"/>
      <c r="B16" s="4">
        <v>2467</v>
      </c>
      <c r="C16" s="4" t="s">
        <v>3</v>
      </c>
      <c r="D16" s="1" t="s">
        <v>2</v>
      </c>
      <c r="E16" s="1">
        <v>1.55</v>
      </c>
    </row>
    <row r="17" spans="1:5" x14ac:dyDescent="0.25">
      <c r="A17" s="4" t="s">
        <v>1</v>
      </c>
      <c r="B17" s="4" t="s">
        <v>0</v>
      </c>
      <c r="C17" s="2"/>
      <c r="D17" s="3"/>
      <c r="E17" s="3"/>
    </row>
    <row r="18" spans="1:5" x14ac:dyDescent="0.25">
      <c r="A18" s="2"/>
      <c r="B18" s="2"/>
      <c r="C18" s="2"/>
      <c r="D18" s="1">
        <f>SUBTOTAL(9,D2:D17)</f>
        <v>4748.79</v>
      </c>
      <c r="E18" s="1">
        <f>SUBTOTAL(9,E2:E17)</f>
        <v>4748.79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Bart, Pascal</vt:lpstr>
      <vt:lpstr>Feuil2</vt:lpstr>
      <vt:lpstr>'Bart, Pascal'!Zone_d_impression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Yannick</cp:lastModifiedBy>
  <dcterms:created xsi:type="dcterms:W3CDTF">2021-10-01T16:33:36Z</dcterms:created>
  <dcterms:modified xsi:type="dcterms:W3CDTF">2021-10-01T16:49:00Z</dcterms:modified>
</cp:coreProperties>
</file>