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ONV13225\Downloads\"/>
    </mc:Choice>
  </mc:AlternateContent>
  <bookViews>
    <workbookView xWindow="0" yWindow="0" windowWidth="19200" windowHeight="6390" activeTab="1"/>
  </bookViews>
  <sheets>
    <sheet name="Feuil1" sheetId="1" r:id="rId1"/>
    <sheet name="Dpt ADM" sheetId="2" r:id="rId2"/>
  </sheets>
  <functionGroups builtInGroupCount="18"/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4" i="2" l="1"/>
  <c r="F173" i="2"/>
  <c r="F172" i="2"/>
  <c r="F171" i="2"/>
  <c r="F170" i="2"/>
  <c r="F169" i="2"/>
  <c r="F168" i="2"/>
  <c r="F167" i="2"/>
  <c r="F166" i="2"/>
  <c r="F165" i="2"/>
  <c r="F164" i="2"/>
  <c r="F163" i="2"/>
  <c r="F162" i="2"/>
  <c r="F161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G74" i="2"/>
  <c r="F74" i="2"/>
  <c r="G73" i="2"/>
  <c r="F73" i="2"/>
  <c r="G72" i="2"/>
  <c r="F72" i="2"/>
  <c r="G71" i="2"/>
  <c r="F71" i="2"/>
  <c r="G70" i="2"/>
  <c r="F70" i="2"/>
  <c r="G69" i="2"/>
  <c r="F69" i="2"/>
  <c r="G68" i="2"/>
  <c r="F68" i="2"/>
  <c r="G67" i="2"/>
  <c r="F67" i="2"/>
  <c r="G66" i="2"/>
  <c r="F66" i="2"/>
  <c r="G65" i="2"/>
  <c r="F65" i="2"/>
  <c r="G64" i="2"/>
  <c r="F64" i="2"/>
  <c r="G63" i="2"/>
  <c r="F63" i="2"/>
  <c r="G62" i="2"/>
  <c r="F62" i="2"/>
  <c r="G61" i="2"/>
  <c r="F61" i="2"/>
  <c r="G60" i="2"/>
  <c r="F60" i="2"/>
  <c r="G59" i="2"/>
  <c r="F59" i="2"/>
  <c r="G58" i="2"/>
  <c r="F58" i="2"/>
  <c r="G57" i="2"/>
  <c r="F57" i="2"/>
  <c r="G56" i="2"/>
  <c r="F56" i="2"/>
  <c r="G55" i="2"/>
  <c r="F55" i="2"/>
  <c r="G54" i="2"/>
  <c r="F54" i="2"/>
  <c r="G53" i="2"/>
  <c r="F53" i="2"/>
  <c r="G52" i="2"/>
  <c r="F52" i="2"/>
  <c r="G51" i="2"/>
  <c r="F51" i="2"/>
  <c r="G50" i="2"/>
  <c r="F50" i="2"/>
  <c r="G49" i="2"/>
  <c r="F49" i="2"/>
  <c r="G48" i="2"/>
  <c r="F48" i="2"/>
  <c r="G47" i="2"/>
  <c r="F47" i="2"/>
  <c r="G46" i="2"/>
  <c r="F46" i="2"/>
  <c r="G45" i="2"/>
  <c r="F45" i="2"/>
  <c r="G44" i="2"/>
  <c r="F44" i="2"/>
  <c r="G43" i="2"/>
  <c r="F43" i="2"/>
  <c r="G42" i="2"/>
  <c r="F42" i="2"/>
  <c r="G41" i="2"/>
  <c r="F41" i="2"/>
  <c r="G40" i="2"/>
  <c r="F40" i="2"/>
  <c r="G39" i="2"/>
  <c r="F39" i="2"/>
  <c r="G38" i="2"/>
  <c r="F38" i="2"/>
  <c r="G37" i="2"/>
  <c r="F37" i="2"/>
  <c r="G36" i="2"/>
  <c r="F36" i="2"/>
  <c r="G35" i="2"/>
  <c r="F35" i="2"/>
  <c r="G34" i="2"/>
  <c r="F34" i="2"/>
  <c r="G33" i="2"/>
  <c r="F33" i="2"/>
  <c r="G32" i="2"/>
  <c r="F32" i="2"/>
  <c r="G31" i="2"/>
  <c r="F31" i="2"/>
  <c r="G30" i="2"/>
  <c r="F30" i="2"/>
  <c r="G29" i="2"/>
  <c r="F29" i="2"/>
  <c r="G28" i="2"/>
  <c r="F28" i="2"/>
  <c r="G27" i="2"/>
  <c r="F27" i="2"/>
  <c r="G26" i="2"/>
  <c r="F26" i="2"/>
  <c r="G25" i="2"/>
  <c r="F25" i="2"/>
  <c r="G24" i="2"/>
  <c r="F24" i="2"/>
  <c r="G23" i="2"/>
  <c r="F23" i="2"/>
  <c r="G22" i="2"/>
  <c r="F22" i="2"/>
  <c r="G21" i="2"/>
  <c r="F21" i="2"/>
  <c r="G20" i="2"/>
  <c r="F20" i="2"/>
  <c r="G19" i="2"/>
  <c r="F19" i="2"/>
  <c r="G18" i="2"/>
  <c r="F18" i="2"/>
  <c r="G17" i="2"/>
  <c r="F17" i="2"/>
  <c r="G16" i="2"/>
  <c r="F16" i="2"/>
  <c r="G15" i="2"/>
  <c r="F15" i="2"/>
  <c r="E10" i="2"/>
  <c r="B2" i="2"/>
  <c r="D10" i="2" s="1"/>
  <c r="G75" i="2" l="1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20" i="2"/>
  <c r="G122" i="2"/>
  <c r="G124" i="2"/>
  <c r="G126" i="2"/>
  <c r="G128" i="2"/>
  <c r="G130" i="2"/>
  <c r="G132" i="2"/>
  <c r="G134" i="2"/>
  <c r="G136" i="2"/>
  <c r="G138" i="2"/>
  <c r="G162" i="2"/>
  <c r="G164" i="2"/>
  <c r="G166" i="2"/>
  <c r="G168" i="2"/>
  <c r="G170" i="2"/>
  <c r="G119" i="2"/>
  <c r="G121" i="2"/>
  <c r="G123" i="2"/>
  <c r="G125" i="2"/>
  <c r="G127" i="2"/>
  <c r="G129" i="2"/>
  <c r="G131" i="2"/>
  <c r="G133" i="2"/>
  <c r="G135" i="2"/>
  <c r="G137" i="2"/>
  <c r="G139" i="2"/>
  <c r="G161" i="2"/>
  <c r="G163" i="2"/>
  <c r="G165" i="2"/>
  <c r="G167" i="2"/>
  <c r="G169" i="2"/>
  <c r="G171" i="2"/>
  <c r="G173" i="2"/>
  <c r="G172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41" i="2"/>
  <c r="F140" i="2"/>
  <c r="D2" i="1"/>
  <c r="H141" i="2" l="1"/>
  <c r="G141" i="2"/>
  <c r="G143" i="2"/>
  <c r="H145" i="2"/>
  <c r="G145" i="2"/>
  <c r="G147" i="2"/>
  <c r="H149" i="2"/>
  <c r="G149" i="2"/>
  <c r="G151" i="2"/>
  <c r="H153" i="2"/>
  <c r="G153" i="2"/>
  <c r="G155" i="2"/>
  <c r="H157" i="2"/>
  <c r="G157" i="2"/>
  <c r="G159" i="2"/>
  <c r="F174" i="2"/>
  <c r="G140" i="2"/>
  <c r="H142" i="2"/>
  <c r="G142" i="2"/>
  <c r="G144" i="2"/>
  <c r="H146" i="2"/>
  <c r="G146" i="2"/>
  <c r="G148" i="2"/>
  <c r="H150" i="2"/>
  <c r="G150" i="2"/>
  <c r="G152" i="2"/>
  <c r="L154" i="2"/>
  <c r="M174" i="2" s="1"/>
  <c r="H154" i="2"/>
  <c r="I174" i="2" s="1"/>
  <c r="M154" i="2"/>
  <c r="N174" i="2" s="1"/>
  <c r="O154" i="2"/>
  <c r="P174" i="2" s="1"/>
  <c r="G154" i="2"/>
  <c r="H174" i="2" s="1"/>
  <c r="K154" i="2"/>
  <c r="L174" i="2" s="1"/>
  <c r="N156" i="2"/>
  <c r="H156" i="2"/>
  <c r="I156" i="2"/>
  <c r="G156" i="2"/>
  <c r="P158" i="2"/>
  <c r="L158" i="2"/>
  <c r="H158" i="2"/>
  <c r="M158" i="2"/>
  <c r="G158" i="2"/>
  <c r="P160" i="2"/>
  <c r="L160" i="2"/>
  <c r="H160" i="2"/>
  <c r="I160" i="2"/>
  <c r="G160" i="2"/>
  <c r="L118" i="2" l="1"/>
  <c r="L120" i="2"/>
  <c r="L122" i="2"/>
  <c r="L124" i="2"/>
  <c r="L126" i="2"/>
  <c r="L128" i="2"/>
  <c r="L130" i="2"/>
  <c r="L132" i="2"/>
  <c r="L134" i="2"/>
  <c r="L136" i="2"/>
  <c r="L138" i="2"/>
  <c r="L162" i="2"/>
  <c r="L166" i="2"/>
  <c r="L170" i="2"/>
  <c r="L15" i="2"/>
  <c r="L75" i="2"/>
  <c r="L77" i="2"/>
  <c r="L79" i="2"/>
  <c r="L81" i="2"/>
  <c r="L83" i="2"/>
  <c r="L85" i="2"/>
  <c r="L87" i="2"/>
  <c r="L89" i="2"/>
  <c r="L91" i="2"/>
  <c r="L93" i="2"/>
  <c r="L95" i="2"/>
  <c r="L97" i="2"/>
  <c r="L99" i="2"/>
  <c r="L101" i="2"/>
  <c r="L103" i="2"/>
  <c r="L105" i="2"/>
  <c r="L107" i="2"/>
  <c r="L109" i="2"/>
  <c r="L111" i="2"/>
  <c r="L113" i="2"/>
  <c r="L115" i="2"/>
  <c r="L117" i="2"/>
  <c r="L119" i="2"/>
  <c r="L123" i="2"/>
  <c r="L127" i="2"/>
  <c r="L131" i="2"/>
  <c r="L135" i="2"/>
  <c r="L139" i="2"/>
  <c r="L161" i="2"/>
  <c r="L163" i="2"/>
  <c r="L165" i="2"/>
  <c r="L167" i="2"/>
  <c r="L169" i="2"/>
  <c r="L171" i="2"/>
  <c r="L173" i="2"/>
  <c r="L172" i="2"/>
  <c r="L164" i="2"/>
  <c r="L168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6" i="2"/>
  <c r="L78" i="2"/>
  <c r="L80" i="2"/>
  <c r="L82" i="2"/>
  <c r="L84" i="2"/>
  <c r="L86" i="2"/>
  <c r="L88" i="2"/>
  <c r="L90" i="2"/>
  <c r="L92" i="2"/>
  <c r="L94" i="2"/>
  <c r="L96" i="2"/>
  <c r="L98" i="2"/>
  <c r="L100" i="2"/>
  <c r="L102" i="2"/>
  <c r="L104" i="2"/>
  <c r="L106" i="2"/>
  <c r="L108" i="2"/>
  <c r="L110" i="2"/>
  <c r="L112" i="2"/>
  <c r="L114" i="2"/>
  <c r="L116" i="2"/>
  <c r="L121" i="2"/>
  <c r="L125" i="2"/>
  <c r="L129" i="2"/>
  <c r="L133" i="2"/>
  <c r="L137" i="2"/>
  <c r="P18" i="2"/>
  <c r="P22" i="2"/>
  <c r="P26" i="2"/>
  <c r="P30" i="2"/>
  <c r="P34" i="2"/>
  <c r="P38" i="2"/>
  <c r="P42" i="2"/>
  <c r="P46" i="2"/>
  <c r="P50" i="2"/>
  <c r="P54" i="2"/>
  <c r="P58" i="2"/>
  <c r="P60" i="2"/>
  <c r="P62" i="2"/>
  <c r="P64" i="2"/>
  <c r="P66" i="2"/>
  <c r="P68" i="2"/>
  <c r="P70" i="2"/>
  <c r="P72" i="2"/>
  <c r="P17" i="2"/>
  <c r="P21" i="2"/>
  <c r="P25" i="2"/>
  <c r="P29" i="2"/>
  <c r="P33" i="2"/>
  <c r="P37" i="2"/>
  <c r="P41" i="2"/>
  <c r="P45" i="2"/>
  <c r="P49" i="2"/>
  <c r="P53" i="2"/>
  <c r="P57" i="2"/>
  <c r="P164" i="2"/>
  <c r="P168" i="2"/>
  <c r="P15" i="2"/>
  <c r="P74" i="2"/>
  <c r="P76" i="2"/>
  <c r="P78" i="2"/>
  <c r="P80" i="2"/>
  <c r="P82" i="2"/>
  <c r="P84" i="2"/>
  <c r="P86" i="2"/>
  <c r="P88" i="2"/>
  <c r="P90" i="2"/>
  <c r="P92" i="2"/>
  <c r="P94" i="2"/>
  <c r="P96" i="2"/>
  <c r="P98" i="2"/>
  <c r="P100" i="2"/>
  <c r="P102" i="2"/>
  <c r="P104" i="2"/>
  <c r="P106" i="2"/>
  <c r="P108" i="2"/>
  <c r="P110" i="2"/>
  <c r="P112" i="2"/>
  <c r="P114" i="2"/>
  <c r="P116" i="2"/>
  <c r="P121" i="2"/>
  <c r="P125" i="2"/>
  <c r="P129" i="2"/>
  <c r="P133" i="2"/>
  <c r="P137" i="2"/>
  <c r="P16" i="2"/>
  <c r="P20" i="2"/>
  <c r="P24" i="2"/>
  <c r="P28" i="2"/>
  <c r="P32" i="2"/>
  <c r="P36" i="2"/>
  <c r="P40" i="2"/>
  <c r="P44" i="2"/>
  <c r="P48" i="2"/>
  <c r="P52" i="2"/>
  <c r="P56" i="2"/>
  <c r="P59" i="2"/>
  <c r="P61" i="2"/>
  <c r="P63" i="2"/>
  <c r="P65" i="2"/>
  <c r="P67" i="2"/>
  <c r="P69" i="2"/>
  <c r="P71" i="2"/>
  <c r="P73" i="2"/>
  <c r="P19" i="2"/>
  <c r="P23" i="2"/>
  <c r="P27" i="2"/>
  <c r="P31" i="2"/>
  <c r="P35" i="2"/>
  <c r="P39" i="2"/>
  <c r="P43" i="2"/>
  <c r="P47" i="2"/>
  <c r="P51" i="2"/>
  <c r="P55" i="2"/>
  <c r="P118" i="2"/>
  <c r="P120" i="2"/>
  <c r="P122" i="2"/>
  <c r="P124" i="2"/>
  <c r="P126" i="2"/>
  <c r="P128" i="2"/>
  <c r="P130" i="2"/>
  <c r="P132" i="2"/>
  <c r="P134" i="2"/>
  <c r="P136" i="2"/>
  <c r="P138" i="2"/>
  <c r="P162" i="2"/>
  <c r="P166" i="2"/>
  <c r="P170" i="2"/>
  <c r="P75" i="2"/>
  <c r="P77" i="2"/>
  <c r="P79" i="2"/>
  <c r="P81" i="2"/>
  <c r="P83" i="2"/>
  <c r="P85" i="2"/>
  <c r="P87" i="2"/>
  <c r="P89" i="2"/>
  <c r="P91" i="2"/>
  <c r="P93" i="2"/>
  <c r="P95" i="2"/>
  <c r="P97" i="2"/>
  <c r="P99" i="2"/>
  <c r="P101" i="2"/>
  <c r="P103" i="2"/>
  <c r="P105" i="2"/>
  <c r="P107" i="2"/>
  <c r="P109" i="2"/>
  <c r="P111" i="2"/>
  <c r="P113" i="2"/>
  <c r="P115" i="2"/>
  <c r="P117" i="2"/>
  <c r="P119" i="2"/>
  <c r="P123" i="2"/>
  <c r="P127" i="2"/>
  <c r="P131" i="2"/>
  <c r="P135" i="2"/>
  <c r="P139" i="2"/>
  <c r="P161" i="2"/>
  <c r="P163" i="2"/>
  <c r="P165" i="2"/>
  <c r="P167" i="2"/>
  <c r="P169" i="2"/>
  <c r="P171" i="2"/>
  <c r="P173" i="2"/>
  <c r="P172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20" i="2"/>
  <c r="N122" i="2"/>
  <c r="N124" i="2"/>
  <c r="N126" i="2"/>
  <c r="N128" i="2"/>
  <c r="N130" i="2"/>
  <c r="N132" i="2"/>
  <c r="N134" i="2"/>
  <c r="N136" i="2"/>
  <c r="N138" i="2"/>
  <c r="N164" i="2"/>
  <c r="N168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119" i="2"/>
  <c r="N123" i="2"/>
  <c r="N127" i="2"/>
  <c r="N131" i="2"/>
  <c r="N135" i="2"/>
  <c r="N139" i="2"/>
  <c r="N161" i="2"/>
  <c r="N163" i="2"/>
  <c r="N165" i="2"/>
  <c r="N167" i="2"/>
  <c r="N169" i="2"/>
  <c r="N171" i="2"/>
  <c r="N173" i="2"/>
  <c r="N172" i="2"/>
  <c r="N162" i="2"/>
  <c r="N166" i="2"/>
  <c r="N170" i="2"/>
  <c r="N15" i="2"/>
  <c r="N121" i="2"/>
  <c r="N125" i="2"/>
  <c r="N129" i="2"/>
  <c r="N133" i="2"/>
  <c r="N137" i="2"/>
  <c r="I73" i="2"/>
  <c r="I72" i="2"/>
  <c r="I71" i="2"/>
  <c r="I70" i="2"/>
  <c r="I69" i="2"/>
  <c r="I68" i="2"/>
  <c r="I67" i="2"/>
  <c r="I66" i="2"/>
  <c r="I65" i="2"/>
  <c r="I64" i="2"/>
  <c r="I63" i="2"/>
  <c r="I62" i="2"/>
  <c r="I61" i="2"/>
  <c r="I60" i="2"/>
  <c r="I59" i="2"/>
  <c r="I58" i="2"/>
  <c r="I57" i="2"/>
  <c r="I55" i="2"/>
  <c r="I53" i="2"/>
  <c r="I51" i="2"/>
  <c r="I49" i="2"/>
  <c r="I47" i="2"/>
  <c r="I45" i="2"/>
  <c r="I43" i="2"/>
  <c r="I41" i="2"/>
  <c r="I39" i="2"/>
  <c r="I37" i="2"/>
  <c r="I35" i="2"/>
  <c r="I33" i="2"/>
  <c r="I31" i="2"/>
  <c r="I29" i="2"/>
  <c r="I27" i="2"/>
  <c r="I25" i="2"/>
  <c r="I23" i="2"/>
  <c r="I21" i="2"/>
  <c r="I19" i="2"/>
  <c r="I17" i="2"/>
  <c r="I15" i="2"/>
  <c r="I56" i="2"/>
  <c r="I54" i="2"/>
  <c r="I52" i="2"/>
  <c r="I50" i="2"/>
  <c r="I48" i="2"/>
  <c r="I46" i="2"/>
  <c r="I44" i="2"/>
  <c r="I42" i="2"/>
  <c r="I40" i="2"/>
  <c r="I38" i="2"/>
  <c r="I36" i="2"/>
  <c r="I34" i="2"/>
  <c r="I32" i="2"/>
  <c r="I30" i="2"/>
  <c r="I28" i="2"/>
  <c r="I26" i="2"/>
  <c r="I24" i="2"/>
  <c r="I22" i="2"/>
  <c r="I20" i="2"/>
  <c r="I18" i="2"/>
  <c r="I16" i="2"/>
  <c r="I138" i="2"/>
  <c r="I164" i="2"/>
  <c r="I168" i="2"/>
  <c r="I121" i="2"/>
  <c r="I125" i="2"/>
  <c r="I129" i="2"/>
  <c r="I133" i="2"/>
  <c r="I137" i="2"/>
  <c r="I139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20" i="2"/>
  <c r="I122" i="2"/>
  <c r="I124" i="2"/>
  <c r="I126" i="2"/>
  <c r="I128" i="2"/>
  <c r="I130" i="2"/>
  <c r="I132" i="2"/>
  <c r="I134" i="2"/>
  <c r="I136" i="2"/>
  <c r="I162" i="2"/>
  <c r="I166" i="2"/>
  <c r="I170" i="2"/>
  <c r="I74" i="2"/>
  <c r="I119" i="2"/>
  <c r="I123" i="2"/>
  <c r="I127" i="2"/>
  <c r="I131" i="2"/>
  <c r="I135" i="2"/>
  <c r="I161" i="2"/>
  <c r="I163" i="2"/>
  <c r="I165" i="2"/>
  <c r="I167" i="2"/>
  <c r="I169" i="2"/>
  <c r="I171" i="2"/>
  <c r="I173" i="2"/>
  <c r="I172" i="2"/>
  <c r="M73" i="2"/>
  <c r="M72" i="2"/>
  <c r="M71" i="2"/>
  <c r="M70" i="2"/>
  <c r="M69" i="2"/>
  <c r="M68" i="2"/>
  <c r="M67" i="2"/>
  <c r="M66" i="2"/>
  <c r="M65" i="2"/>
  <c r="M64" i="2"/>
  <c r="M63" i="2"/>
  <c r="M62" i="2"/>
  <c r="M61" i="2"/>
  <c r="M60" i="2"/>
  <c r="M59" i="2"/>
  <c r="M58" i="2"/>
  <c r="M57" i="2"/>
  <c r="M55" i="2"/>
  <c r="M53" i="2"/>
  <c r="M51" i="2"/>
  <c r="M49" i="2"/>
  <c r="M47" i="2"/>
  <c r="M45" i="2"/>
  <c r="M43" i="2"/>
  <c r="M41" i="2"/>
  <c r="M39" i="2"/>
  <c r="M37" i="2"/>
  <c r="M35" i="2"/>
  <c r="M33" i="2"/>
  <c r="M31" i="2"/>
  <c r="M29" i="2"/>
  <c r="M27" i="2"/>
  <c r="M25" i="2"/>
  <c r="M23" i="2"/>
  <c r="M21" i="2"/>
  <c r="M19" i="2"/>
  <c r="M17" i="2"/>
  <c r="M15" i="2"/>
  <c r="M56" i="2"/>
  <c r="M54" i="2"/>
  <c r="M52" i="2"/>
  <c r="M50" i="2"/>
  <c r="M48" i="2"/>
  <c r="M46" i="2"/>
  <c r="M44" i="2"/>
  <c r="M42" i="2"/>
  <c r="M40" i="2"/>
  <c r="M38" i="2"/>
  <c r="M36" i="2"/>
  <c r="M34" i="2"/>
  <c r="M32" i="2"/>
  <c r="M30" i="2"/>
  <c r="M28" i="2"/>
  <c r="M26" i="2"/>
  <c r="M24" i="2"/>
  <c r="M22" i="2"/>
  <c r="M20" i="2"/>
  <c r="M18" i="2"/>
  <c r="M16" i="2"/>
  <c r="M138" i="2"/>
  <c r="M164" i="2"/>
  <c r="M168" i="2"/>
  <c r="M121" i="2"/>
  <c r="M125" i="2"/>
  <c r="M129" i="2"/>
  <c r="M133" i="2"/>
  <c r="M137" i="2"/>
  <c r="M139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20" i="2"/>
  <c r="M122" i="2"/>
  <c r="M124" i="2"/>
  <c r="M126" i="2"/>
  <c r="M128" i="2"/>
  <c r="M130" i="2"/>
  <c r="M132" i="2"/>
  <c r="M134" i="2"/>
  <c r="M136" i="2"/>
  <c r="M162" i="2"/>
  <c r="M166" i="2"/>
  <c r="M170" i="2"/>
  <c r="M74" i="2"/>
  <c r="M119" i="2"/>
  <c r="M123" i="2"/>
  <c r="M127" i="2"/>
  <c r="M131" i="2"/>
  <c r="M135" i="2"/>
  <c r="M161" i="2"/>
  <c r="M163" i="2"/>
  <c r="M165" i="2"/>
  <c r="M167" i="2"/>
  <c r="M169" i="2"/>
  <c r="M171" i="2"/>
  <c r="M173" i="2"/>
  <c r="M172" i="2"/>
  <c r="P154" i="2"/>
  <c r="Q174" i="2" s="1"/>
  <c r="I152" i="2"/>
  <c r="N152" i="2"/>
  <c r="M150" i="2"/>
  <c r="L150" i="2"/>
  <c r="P150" i="2"/>
  <c r="I148" i="2"/>
  <c r="N148" i="2"/>
  <c r="M146" i="2"/>
  <c r="L146" i="2"/>
  <c r="P146" i="2"/>
  <c r="I144" i="2"/>
  <c r="N144" i="2"/>
  <c r="M142" i="2"/>
  <c r="L142" i="2"/>
  <c r="P142" i="2"/>
  <c r="I140" i="2"/>
  <c r="N140" i="2"/>
  <c r="I159" i="2"/>
  <c r="N159" i="2"/>
  <c r="M157" i="2"/>
  <c r="L157" i="2"/>
  <c r="P157" i="2"/>
  <c r="I155" i="2"/>
  <c r="N155" i="2"/>
  <c r="M153" i="2"/>
  <c r="L153" i="2"/>
  <c r="P153" i="2"/>
  <c r="I151" i="2"/>
  <c r="N151" i="2"/>
  <c r="M149" i="2"/>
  <c r="L149" i="2"/>
  <c r="P149" i="2"/>
  <c r="I147" i="2"/>
  <c r="N147" i="2"/>
  <c r="M145" i="2"/>
  <c r="L145" i="2"/>
  <c r="P145" i="2"/>
  <c r="I143" i="2"/>
  <c r="N143" i="2"/>
  <c r="M141" i="2"/>
  <c r="L141" i="2"/>
  <c r="P141" i="2"/>
  <c r="M160" i="2"/>
  <c r="N160" i="2"/>
  <c r="I158" i="2"/>
  <c r="N158" i="2"/>
  <c r="M156" i="2"/>
  <c r="L156" i="2"/>
  <c r="P156" i="2"/>
  <c r="H164" i="2"/>
  <c r="H168" i="2"/>
  <c r="H15" i="2"/>
  <c r="H74" i="2"/>
  <c r="H76" i="2"/>
  <c r="H78" i="2"/>
  <c r="H80" i="2"/>
  <c r="H82" i="2"/>
  <c r="H84" i="2"/>
  <c r="H86" i="2"/>
  <c r="H88" i="2"/>
  <c r="H90" i="2"/>
  <c r="H92" i="2"/>
  <c r="H94" i="2"/>
  <c r="H96" i="2"/>
  <c r="H98" i="2"/>
  <c r="H100" i="2"/>
  <c r="H102" i="2"/>
  <c r="H104" i="2"/>
  <c r="H106" i="2"/>
  <c r="H108" i="2"/>
  <c r="H110" i="2"/>
  <c r="H112" i="2"/>
  <c r="H114" i="2"/>
  <c r="H116" i="2"/>
  <c r="H121" i="2"/>
  <c r="H125" i="2"/>
  <c r="H129" i="2"/>
  <c r="H133" i="2"/>
  <c r="H137" i="2"/>
  <c r="H118" i="2"/>
  <c r="H120" i="2"/>
  <c r="H122" i="2"/>
  <c r="H124" i="2"/>
  <c r="H126" i="2"/>
  <c r="H128" i="2"/>
  <c r="H130" i="2"/>
  <c r="H132" i="2"/>
  <c r="H134" i="2"/>
  <c r="H136" i="2"/>
  <c r="H138" i="2"/>
  <c r="H162" i="2"/>
  <c r="H166" i="2"/>
  <c r="H170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5" i="2"/>
  <c r="H77" i="2"/>
  <c r="H79" i="2"/>
  <c r="H81" i="2"/>
  <c r="H83" i="2"/>
  <c r="H85" i="2"/>
  <c r="H87" i="2"/>
  <c r="H89" i="2"/>
  <c r="H91" i="2"/>
  <c r="H93" i="2"/>
  <c r="H95" i="2"/>
  <c r="H97" i="2"/>
  <c r="H99" i="2"/>
  <c r="H101" i="2"/>
  <c r="H103" i="2"/>
  <c r="H105" i="2"/>
  <c r="H107" i="2"/>
  <c r="H109" i="2"/>
  <c r="H111" i="2"/>
  <c r="H113" i="2"/>
  <c r="H115" i="2"/>
  <c r="H117" i="2"/>
  <c r="H119" i="2"/>
  <c r="H123" i="2"/>
  <c r="H127" i="2"/>
  <c r="H131" i="2"/>
  <c r="H135" i="2"/>
  <c r="H139" i="2"/>
  <c r="H161" i="2"/>
  <c r="H163" i="2"/>
  <c r="H165" i="2"/>
  <c r="H167" i="2"/>
  <c r="H169" i="2"/>
  <c r="H171" i="2"/>
  <c r="H173" i="2"/>
  <c r="H172" i="2"/>
  <c r="I154" i="2"/>
  <c r="J174" i="2" s="1"/>
  <c r="J154" i="2"/>
  <c r="K174" i="2" s="1"/>
  <c r="N154" i="2"/>
  <c r="O174" i="2" s="1"/>
  <c r="M152" i="2"/>
  <c r="H152" i="2"/>
  <c r="L152" i="2"/>
  <c r="P152" i="2"/>
  <c r="I150" i="2"/>
  <c r="N150" i="2"/>
  <c r="M148" i="2"/>
  <c r="H148" i="2"/>
  <c r="L148" i="2"/>
  <c r="P148" i="2"/>
  <c r="I146" i="2"/>
  <c r="N146" i="2"/>
  <c r="M144" i="2"/>
  <c r="H144" i="2"/>
  <c r="L144" i="2"/>
  <c r="P144" i="2"/>
  <c r="I142" i="2"/>
  <c r="N142" i="2"/>
  <c r="M140" i="2"/>
  <c r="H140" i="2"/>
  <c r="L140" i="2"/>
  <c r="P140" i="2"/>
  <c r="M159" i="2"/>
  <c r="H159" i="2"/>
  <c r="L159" i="2"/>
  <c r="P159" i="2"/>
  <c r="I157" i="2"/>
  <c r="N157" i="2"/>
  <c r="M155" i="2"/>
  <c r="H155" i="2"/>
  <c r="L155" i="2"/>
  <c r="P155" i="2"/>
  <c r="I153" i="2"/>
  <c r="N153" i="2"/>
  <c r="M151" i="2"/>
  <c r="H151" i="2"/>
  <c r="L151" i="2"/>
  <c r="P151" i="2"/>
  <c r="I149" i="2"/>
  <c r="N149" i="2"/>
  <c r="M147" i="2"/>
  <c r="H147" i="2"/>
  <c r="L147" i="2"/>
  <c r="P147" i="2"/>
  <c r="I145" i="2"/>
  <c r="N145" i="2"/>
  <c r="M143" i="2"/>
  <c r="H143" i="2"/>
  <c r="L143" i="2"/>
  <c r="P143" i="2"/>
  <c r="I141" i="2"/>
  <c r="N141" i="2"/>
  <c r="K73" i="2" l="1"/>
  <c r="K72" i="2"/>
  <c r="K71" i="2"/>
  <c r="K70" i="2"/>
  <c r="K69" i="2"/>
  <c r="K68" i="2"/>
  <c r="K67" i="2"/>
  <c r="K66" i="2"/>
  <c r="K65" i="2"/>
  <c r="K64" i="2"/>
  <c r="K63" i="2"/>
  <c r="K62" i="2"/>
  <c r="K61" i="2"/>
  <c r="K60" i="2"/>
  <c r="K59" i="2"/>
  <c r="K58" i="2"/>
  <c r="K56" i="2"/>
  <c r="K54" i="2"/>
  <c r="K52" i="2"/>
  <c r="K50" i="2"/>
  <c r="K48" i="2"/>
  <c r="K46" i="2"/>
  <c r="K44" i="2"/>
  <c r="K42" i="2"/>
  <c r="K40" i="2"/>
  <c r="K38" i="2"/>
  <c r="K36" i="2"/>
  <c r="K34" i="2"/>
  <c r="K32" i="2"/>
  <c r="K30" i="2"/>
  <c r="K28" i="2"/>
  <c r="K26" i="2"/>
  <c r="K24" i="2"/>
  <c r="K22" i="2"/>
  <c r="K20" i="2"/>
  <c r="K18" i="2"/>
  <c r="K16" i="2"/>
  <c r="K57" i="2"/>
  <c r="K55" i="2"/>
  <c r="K53" i="2"/>
  <c r="K51" i="2"/>
  <c r="K49" i="2"/>
  <c r="K47" i="2"/>
  <c r="K45" i="2"/>
  <c r="K43" i="2"/>
  <c r="K41" i="2"/>
  <c r="K39" i="2"/>
  <c r="K37" i="2"/>
  <c r="K35" i="2"/>
  <c r="K33" i="2"/>
  <c r="K31" i="2"/>
  <c r="K29" i="2"/>
  <c r="K27" i="2"/>
  <c r="K25" i="2"/>
  <c r="K23" i="2"/>
  <c r="K21" i="2"/>
  <c r="K19" i="2"/>
  <c r="K17" i="2"/>
  <c r="K15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20" i="2"/>
  <c r="K122" i="2"/>
  <c r="K124" i="2"/>
  <c r="K126" i="2"/>
  <c r="K128" i="2"/>
  <c r="K130" i="2"/>
  <c r="K132" i="2"/>
  <c r="K134" i="2"/>
  <c r="K136" i="2"/>
  <c r="K162" i="2"/>
  <c r="K166" i="2"/>
  <c r="K170" i="2"/>
  <c r="K74" i="2"/>
  <c r="K119" i="2"/>
  <c r="K123" i="2"/>
  <c r="K127" i="2"/>
  <c r="K131" i="2"/>
  <c r="K135" i="2"/>
  <c r="K161" i="2"/>
  <c r="K163" i="2"/>
  <c r="K165" i="2"/>
  <c r="K167" i="2"/>
  <c r="K169" i="2"/>
  <c r="K171" i="2"/>
  <c r="K173" i="2"/>
  <c r="K172" i="2"/>
  <c r="K138" i="2"/>
  <c r="K164" i="2"/>
  <c r="K168" i="2"/>
  <c r="K121" i="2"/>
  <c r="K125" i="2"/>
  <c r="K129" i="2"/>
  <c r="K133" i="2"/>
  <c r="K137" i="2"/>
  <c r="K139" i="2"/>
  <c r="K143" i="2"/>
  <c r="K147" i="2"/>
  <c r="K151" i="2"/>
  <c r="K155" i="2"/>
  <c r="K159" i="2"/>
  <c r="K140" i="2"/>
  <c r="K144" i="2"/>
  <c r="K148" i="2"/>
  <c r="K152" i="2"/>
  <c r="K156" i="2"/>
  <c r="K160" i="2"/>
  <c r="K141" i="2"/>
  <c r="K145" i="2"/>
  <c r="K149" i="2"/>
  <c r="K153" i="2"/>
  <c r="K157" i="2"/>
  <c r="K142" i="2"/>
  <c r="K146" i="2"/>
  <c r="K150" i="2"/>
  <c r="K158" i="2"/>
  <c r="O73" i="2"/>
  <c r="O72" i="2"/>
  <c r="O71" i="2"/>
  <c r="O70" i="2"/>
  <c r="O69" i="2"/>
  <c r="O68" i="2"/>
  <c r="O67" i="2"/>
  <c r="O66" i="2"/>
  <c r="O65" i="2"/>
  <c r="O64" i="2"/>
  <c r="O63" i="2"/>
  <c r="O62" i="2"/>
  <c r="O61" i="2"/>
  <c r="O60" i="2"/>
  <c r="O59" i="2"/>
  <c r="O58" i="2"/>
  <c r="O57" i="2"/>
  <c r="O56" i="2"/>
  <c r="O54" i="2"/>
  <c r="O52" i="2"/>
  <c r="O50" i="2"/>
  <c r="O48" i="2"/>
  <c r="O46" i="2"/>
  <c r="O44" i="2"/>
  <c r="O42" i="2"/>
  <c r="O40" i="2"/>
  <c r="O38" i="2"/>
  <c r="O36" i="2"/>
  <c r="O34" i="2"/>
  <c r="O32" i="2"/>
  <c r="O30" i="2"/>
  <c r="O28" i="2"/>
  <c r="O26" i="2"/>
  <c r="O24" i="2"/>
  <c r="O22" i="2"/>
  <c r="O20" i="2"/>
  <c r="O18" i="2"/>
  <c r="O16" i="2"/>
  <c r="O55" i="2"/>
  <c r="O53" i="2"/>
  <c r="O51" i="2"/>
  <c r="O49" i="2"/>
  <c r="O47" i="2"/>
  <c r="O45" i="2"/>
  <c r="O43" i="2"/>
  <c r="O41" i="2"/>
  <c r="O39" i="2"/>
  <c r="O37" i="2"/>
  <c r="O35" i="2"/>
  <c r="O33" i="2"/>
  <c r="O31" i="2"/>
  <c r="O29" i="2"/>
  <c r="O27" i="2"/>
  <c r="O25" i="2"/>
  <c r="O23" i="2"/>
  <c r="O21" i="2"/>
  <c r="O19" i="2"/>
  <c r="O17" i="2"/>
  <c r="O15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20" i="2"/>
  <c r="O122" i="2"/>
  <c r="O124" i="2"/>
  <c r="O126" i="2"/>
  <c r="O128" i="2"/>
  <c r="O130" i="2"/>
  <c r="O132" i="2"/>
  <c r="O134" i="2"/>
  <c r="O136" i="2"/>
  <c r="O138" i="2"/>
  <c r="O162" i="2"/>
  <c r="O166" i="2"/>
  <c r="O170" i="2"/>
  <c r="O74" i="2"/>
  <c r="O119" i="2"/>
  <c r="O123" i="2"/>
  <c r="O127" i="2"/>
  <c r="O131" i="2"/>
  <c r="O135" i="2"/>
  <c r="O139" i="2"/>
  <c r="O161" i="2"/>
  <c r="O163" i="2"/>
  <c r="O165" i="2"/>
  <c r="O167" i="2"/>
  <c r="O169" i="2"/>
  <c r="O171" i="2"/>
  <c r="O173" i="2"/>
  <c r="O172" i="2"/>
  <c r="O164" i="2"/>
  <c r="O168" i="2"/>
  <c r="O121" i="2"/>
  <c r="O125" i="2"/>
  <c r="O129" i="2"/>
  <c r="O133" i="2"/>
  <c r="O137" i="2"/>
  <c r="O140" i="2"/>
  <c r="O144" i="2"/>
  <c r="O148" i="2"/>
  <c r="O152" i="2"/>
  <c r="O156" i="2"/>
  <c r="O160" i="2"/>
  <c r="O141" i="2"/>
  <c r="O143" i="2"/>
  <c r="O145" i="2"/>
  <c r="O147" i="2"/>
  <c r="O149" i="2"/>
  <c r="O151" i="2"/>
  <c r="O153" i="2"/>
  <c r="O155" i="2"/>
  <c r="O157" i="2"/>
  <c r="O159" i="2"/>
  <c r="O142" i="2"/>
  <c r="O146" i="2"/>
  <c r="O150" i="2"/>
  <c r="O158" i="2"/>
  <c r="J171" i="2"/>
  <c r="J169" i="2"/>
  <c r="J167" i="2"/>
  <c r="J165" i="2"/>
  <c r="J163" i="2"/>
  <c r="J161" i="2"/>
  <c r="J139" i="2"/>
  <c r="J137" i="2"/>
  <c r="J135" i="2"/>
  <c r="J133" i="2"/>
  <c r="J131" i="2"/>
  <c r="J129" i="2"/>
  <c r="J127" i="2"/>
  <c r="J125" i="2"/>
  <c r="J123" i="2"/>
  <c r="J121" i="2"/>
  <c r="J119" i="2"/>
  <c r="J74" i="2"/>
  <c r="J162" i="2"/>
  <c r="J166" i="2"/>
  <c r="J170" i="2"/>
  <c r="J172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118" i="2"/>
  <c r="J122" i="2"/>
  <c r="J126" i="2"/>
  <c r="J130" i="2"/>
  <c r="J134" i="2"/>
  <c r="J138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64" i="2"/>
  <c r="J168" i="2"/>
  <c r="J15" i="2"/>
  <c r="J120" i="2"/>
  <c r="J124" i="2"/>
  <c r="J128" i="2"/>
  <c r="J132" i="2"/>
  <c r="J136" i="2"/>
  <c r="J173" i="2"/>
  <c r="J141" i="2"/>
  <c r="J145" i="2"/>
  <c r="J149" i="2"/>
  <c r="J153" i="2"/>
  <c r="J157" i="2"/>
  <c r="J142" i="2"/>
  <c r="J146" i="2"/>
  <c r="J150" i="2"/>
  <c r="J158" i="2"/>
  <c r="J160" i="2"/>
  <c r="J143" i="2"/>
  <c r="J147" i="2"/>
  <c r="J151" i="2"/>
  <c r="J155" i="2"/>
  <c r="J159" i="2"/>
  <c r="J140" i="2"/>
  <c r="J144" i="2"/>
  <c r="J148" i="2"/>
  <c r="J152" i="2"/>
  <c r="J156" i="2"/>
  <c r="Q73" i="2"/>
  <c r="Q72" i="2"/>
  <c r="Q71" i="2"/>
  <c r="Q70" i="2"/>
  <c r="Q69" i="2"/>
  <c r="Q68" i="2"/>
  <c r="Q67" i="2"/>
  <c r="Q66" i="2"/>
  <c r="Q65" i="2"/>
  <c r="Q64" i="2"/>
  <c r="Q63" i="2"/>
  <c r="Q62" i="2"/>
  <c r="Q61" i="2"/>
  <c r="Q60" i="2"/>
  <c r="Q59" i="2"/>
  <c r="Q58" i="2"/>
  <c r="Q57" i="2"/>
  <c r="Q55" i="2"/>
  <c r="Q53" i="2"/>
  <c r="Q51" i="2"/>
  <c r="Q49" i="2"/>
  <c r="Q47" i="2"/>
  <c r="Q45" i="2"/>
  <c r="Q43" i="2"/>
  <c r="Q41" i="2"/>
  <c r="Q39" i="2"/>
  <c r="Q37" i="2"/>
  <c r="Q35" i="2"/>
  <c r="Q33" i="2"/>
  <c r="Q31" i="2"/>
  <c r="Q29" i="2"/>
  <c r="Q27" i="2"/>
  <c r="Q25" i="2"/>
  <c r="Q23" i="2"/>
  <c r="Q21" i="2"/>
  <c r="Q19" i="2"/>
  <c r="Q17" i="2"/>
  <c r="Q15" i="2"/>
  <c r="Q56" i="2"/>
  <c r="Q54" i="2"/>
  <c r="Q52" i="2"/>
  <c r="Q50" i="2"/>
  <c r="Q48" i="2"/>
  <c r="Q46" i="2"/>
  <c r="Q44" i="2"/>
  <c r="Q42" i="2"/>
  <c r="Q40" i="2"/>
  <c r="Q38" i="2"/>
  <c r="Q36" i="2"/>
  <c r="Q34" i="2"/>
  <c r="Q32" i="2"/>
  <c r="Q30" i="2"/>
  <c r="Q28" i="2"/>
  <c r="Q26" i="2"/>
  <c r="Q24" i="2"/>
  <c r="Q22" i="2"/>
  <c r="Q20" i="2"/>
  <c r="Q18" i="2"/>
  <c r="Q16" i="2"/>
  <c r="Q164" i="2"/>
  <c r="Q168" i="2"/>
  <c r="Q121" i="2"/>
  <c r="Q125" i="2"/>
  <c r="Q129" i="2"/>
  <c r="Q133" i="2"/>
  <c r="Q137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20" i="2"/>
  <c r="Q122" i="2"/>
  <c r="Q124" i="2"/>
  <c r="Q126" i="2"/>
  <c r="Q128" i="2"/>
  <c r="Q130" i="2"/>
  <c r="Q132" i="2"/>
  <c r="Q134" i="2"/>
  <c r="Q136" i="2"/>
  <c r="Q138" i="2"/>
  <c r="Q162" i="2"/>
  <c r="Q166" i="2"/>
  <c r="Q170" i="2"/>
  <c r="Q74" i="2"/>
  <c r="Q119" i="2"/>
  <c r="Q123" i="2"/>
  <c r="Q127" i="2"/>
  <c r="Q131" i="2"/>
  <c r="Q135" i="2"/>
  <c r="Q139" i="2"/>
  <c r="Q161" i="2"/>
  <c r="Q163" i="2"/>
  <c r="Q165" i="2"/>
  <c r="Q167" i="2"/>
  <c r="Q169" i="2"/>
  <c r="Q171" i="2"/>
  <c r="Q173" i="2"/>
  <c r="Q172" i="2"/>
  <c r="Q141" i="2"/>
  <c r="Q145" i="2"/>
  <c r="Q149" i="2"/>
  <c r="Q153" i="2"/>
  <c r="Q157" i="2"/>
  <c r="Q142" i="2"/>
  <c r="Q146" i="2"/>
  <c r="Q150" i="2"/>
  <c r="Q154" i="2"/>
  <c r="Q158" i="2"/>
  <c r="Q160" i="2"/>
  <c r="Q143" i="2"/>
  <c r="Q147" i="2"/>
  <c r="Q151" i="2"/>
  <c r="Q155" i="2"/>
  <c r="Q159" i="2"/>
  <c r="Q140" i="2"/>
  <c r="Q144" i="2"/>
  <c r="Q148" i="2"/>
  <c r="Q152" i="2"/>
  <c r="Q156" i="2"/>
</calcChain>
</file>

<file path=xl/sharedStrings.xml><?xml version="1.0" encoding="utf-8"?>
<sst xmlns="http://schemas.openxmlformats.org/spreadsheetml/2006/main" count="327" uniqueCount="323">
  <si>
    <t xml:space="preserve"> '---&gt;=kingman(A2;B2)</t>
  </si>
  <si>
    <t>Sommaire</t>
  </si>
  <si>
    <t>Centre de Coût RA1Z</t>
  </si>
  <si>
    <t>Désignation</t>
  </si>
  <si>
    <t>Item</t>
  </si>
  <si>
    <t>Centre de Coût</t>
  </si>
  <si>
    <t>%</t>
  </si>
  <si>
    <t>000001</t>
  </si>
  <si>
    <t>COMPTE TRANSITION PAIE OCCASIONNELS</t>
  </si>
  <si>
    <t>000002</t>
  </si>
  <si>
    <t>COMPTE TRANSITION CHARGE A PAYER PERSONNEL</t>
  </si>
  <si>
    <t>044444</t>
  </si>
  <si>
    <t>EMBALLAGE DIVISIONNAIRE</t>
  </si>
  <si>
    <t>055555</t>
  </si>
  <si>
    <t>CONSOMMATION ADDITIF L2</t>
  </si>
  <si>
    <t>066666</t>
  </si>
  <si>
    <t>BMA</t>
  </si>
  <si>
    <t>077777</t>
  </si>
  <si>
    <t>BRI</t>
  </si>
  <si>
    <t>088888</t>
  </si>
  <si>
    <t xml:space="preserve">COMPTE DE TRANSITION AMBALAGE </t>
  </si>
  <si>
    <t>099999</t>
  </si>
  <si>
    <t>CONSOMMATION ADDITIF L1</t>
  </si>
  <si>
    <t>000601</t>
  </si>
  <si>
    <t>COMPTE TRANSITION PAIE CADRES SUPERIEURS</t>
  </si>
  <si>
    <t>000607</t>
  </si>
  <si>
    <t>COMPTE TRANSITION PAIE ADRAR</t>
  </si>
  <si>
    <t>100100</t>
  </si>
  <si>
    <t>SALLE DE CONTRÔLE ZONE 4</t>
  </si>
  <si>
    <t>100200</t>
  </si>
  <si>
    <t>DISTILLATION ATMOSPHERIQUE  U .11</t>
  </si>
  <si>
    <t>100300</t>
  </si>
  <si>
    <t>REFORMING CATALYTIQUE  U .12</t>
  </si>
  <si>
    <t>100301</t>
  </si>
  <si>
    <t>STOCKAGE INTREMEDIAIRE U .12</t>
  </si>
  <si>
    <t>100400</t>
  </si>
  <si>
    <t>GAZ PLANT U .13</t>
  </si>
  <si>
    <t>100500</t>
  </si>
  <si>
    <t>CENTRE MELANGE ESSENCES ZONE 28</t>
  </si>
  <si>
    <t>100501</t>
  </si>
  <si>
    <t>STOCKAGE UNITE ESSENCES ZONE 28</t>
  </si>
  <si>
    <t>100600</t>
  </si>
  <si>
    <t>SALLE DE CONTRÔLE OFF SITE ZONE 28</t>
  </si>
  <si>
    <t>100601</t>
  </si>
  <si>
    <t>DECHARGEMENT MTBE</t>
  </si>
  <si>
    <t>100700</t>
  </si>
  <si>
    <t>U .17</t>
  </si>
  <si>
    <t>100701</t>
  </si>
  <si>
    <t>STOCKAGE INTREMEDIAIRE U .17</t>
  </si>
  <si>
    <t>100800</t>
  </si>
  <si>
    <t>HOT OIL U .18</t>
  </si>
  <si>
    <t>100900</t>
  </si>
  <si>
    <t>TORCHE UNITE 65</t>
  </si>
  <si>
    <t>110100</t>
  </si>
  <si>
    <t>SALLE DE CONTRÔLE LUB 1</t>
  </si>
  <si>
    <t>110110</t>
  </si>
  <si>
    <t>SALLE DE CONTRÔLE LUB 2</t>
  </si>
  <si>
    <t>110200</t>
  </si>
  <si>
    <t>DISTILATION SOU VIDE L 1</t>
  </si>
  <si>
    <t>110210</t>
  </si>
  <si>
    <t>DISTILLATION S/VIDE LUB 2   UNITE 100</t>
  </si>
  <si>
    <t>110211</t>
  </si>
  <si>
    <t>STOCKAGE INTERMED LUB 2  UNITE 100</t>
  </si>
  <si>
    <t>110300</t>
  </si>
  <si>
    <t>DISTILLATION S/VIDE LUB 1  UNITE 21</t>
  </si>
  <si>
    <t>110301</t>
  </si>
  <si>
    <t>STOCKAGE INTERMED LUB 1  UNITE 21</t>
  </si>
  <si>
    <t>110310</t>
  </si>
  <si>
    <t>HUILES CHAUDES LUB 2 UNITE 150</t>
  </si>
  <si>
    <t>110400</t>
  </si>
  <si>
    <t>DESASPHALT AU PROPANE UNITE 22</t>
  </si>
  <si>
    <t>110401</t>
  </si>
  <si>
    <t>STOCKAGE INTERMED UNITE 22</t>
  </si>
  <si>
    <t>110410</t>
  </si>
  <si>
    <t>DESASPHALT AU C3 LUB 2 UNITE 200</t>
  </si>
  <si>
    <t>110411</t>
  </si>
  <si>
    <t>STOCKAGE INTERMED LUB 2  UNITE 200</t>
  </si>
  <si>
    <t>110500</t>
  </si>
  <si>
    <t>EXTRACTION AU FURFURAL UNITE 23</t>
  </si>
  <si>
    <t>110501</t>
  </si>
  <si>
    <t>STOCKAGE INTERMED UNITE 23</t>
  </si>
  <si>
    <t>110510</t>
  </si>
  <si>
    <t>EXTRACTION AU FURFURAL LUB 2 UNITE 300</t>
  </si>
  <si>
    <t>110511</t>
  </si>
  <si>
    <t>STOCKAGE INTERMED LUB 2 UNITE 300</t>
  </si>
  <si>
    <t>110600</t>
  </si>
  <si>
    <t>DEPARAFFINAGE MEC UNITE 24</t>
  </si>
  <si>
    <t>110601</t>
  </si>
  <si>
    <t>STOCKAGE INTERMED UNITE 24</t>
  </si>
  <si>
    <t>110610</t>
  </si>
  <si>
    <t>DEPARAFFINAGE MEC LUB 2 UNITE 400</t>
  </si>
  <si>
    <t>110611</t>
  </si>
  <si>
    <t>STOCKAGE INTERMED LUB 2 UNITE 400</t>
  </si>
  <si>
    <t>110700</t>
  </si>
  <si>
    <t>HYDRAOFINISHING UNITE 25</t>
  </si>
  <si>
    <t>110701</t>
  </si>
  <si>
    <t>STOCKAGE INTERMED HB UNITE 25</t>
  </si>
  <si>
    <t>110710</t>
  </si>
  <si>
    <t>HYDRAOFINISHING LUB 2 UNITE 500</t>
  </si>
  <si>
    <t>110711</t>
  </si>
  <si>
    <t>STOCKAGE INTERMED HB U 500</t>
  </si>
  <si>
    <t>110800</t>
  </si>
  <si>
    <t>MELANGE DES HUILES U 51</t>
  </si>
  <si>
    <t>110801</t>
  </si>
  <si>
    <t>STOCKAGE INTERMED H.N.COND U 51</t>
  </si>
  <si>
    <t>110810</t>
  </si>
  <si>
    <t>DESASPH DECOPAFFINE L2 U 600</t>
  </si>
  <si>
    <t>110811</t>
  </si>
  <si>
    <t>STOCKAGE INTERMED L2 U 600</t>
  </si>
  <si>
    <t>110900</t>
  </si>
  <si>
    <t>COND HUILES FINIES U 51</t>
  </si>
  <si>
    <t>110901</t>
  </si>
  <si>
    <t>STOCKAGE HUILES FINIES U 51</t>
  </si>
  <si>
    <t>110910</t>
  </si>
  <si>
    <t>MELANGE DES HUILES L2 U 3100</t>
  </si>
  <si>
    <t>110911</t>
  </si>
  <si>
    <t>STOCKAGE DES H.N.COND L2</t>
  </si>
  <si>
    <t>110920</t>
  </si>
  <si>
    <t>COND DES HUILES  U 3100</t>
  </si>
  <si>
    <t>110930</t>
  </si>
  <si>
    <t>FABRIC.COND.GRAISSES U 3200</t>
  </si>
  <si>
    <t>110940</t>
  </si>
  <si>
    <t>MELANGE COND.PARAFFINES U 3300</t>
  </si>
  <si>
    <t>110950</t>
  </si>
  <si>
    <t>UNITE DE SOUFFLAGE 2L</t>
  </si>
  <si>
    <t>110951</t>
  </si>
  <si>
    <t>UNITE DE CONDITIONNEMENT 2L</t>
  </si>
  <si>
    <t>110952</t>
  </si>
  <si>
    <t>UNITE DE FARDAGE ET PALETTIS 2L</t>
  </si>
  <si>
    <t>110953</t>
  </si>
  <si>
    <t>UNITE DE SOUFFLAGE 5L</t>
  </si>
  <si>
    <t>110954</t>
  </si>
  <si>
    <t>UNITE DE CONDITIONNEMENT 5L</t>
  </si>
  <si>
    <t>110955</t>
  </si>
  <si>
    <t>UNITE DE FARDAGE ET PALETTIS 5L</t>
  </si>
  <si>
    <t>110956</t>
  </si>
  <si>
    <t>UNITE DE SOUFFLAGE 1KG</t>
  </si>
  <si>
    <t>110957</t>
  </si>
  <si>
    <t>UNITE DE CONDITIONNEMENT 1KG</t>
  </si>
  <si>
    <t>110958</t>
  </si>
  <si>
    <t>UNITE DE FARDAGE ET PALETTIS 1KG</t>
  </si>
  <si>
    <t>110959</t>
  </si>
  <si>
    <t>UNITE INJECTION BOUCHONS</t>
  </si>
  <si>
    <t>110960</t>
  </si>
  <si>
    <t>UNITE INJECTION COUVERCLES</t>
  </si>
  <si>
    <t>111000</t>
  </si>
  <si>
    <t>FABRIC.COND.GRAISSES U 52</t>
  </si>
  <si>
    <t>111100</t>
  </si>
  <si>
    <t>DESODO.DECOL.PARAF U 53</t>
  </si>
  <si>
    <t>111101</t>
  </si>
  <si>
    <t>STOCKAGE INTERMED U 53</t>
  </si>
  <si>
    <t>111200</t>
  </si>
  <si>
    <t>MOULAGE COND.PARAF U 54</t>
  </si>
  <si>
    <t>111201</t>
  </si>
  <si>
    <t>STOCKAGE INTERMED U 54</t>
  </si>
  <si>
    <t>120100</t>
  </si>
  <si>
    <t>DECHARGEMENT BRI</t>
  </si>
  <si>
    <t>120200</t>
  </si>
  <si>
    <t>SALLE DE CONTRÔLE Z 10</t>
  </si>
  <si>
    <t>120300</t>
  </si>
  <si>
    <t>FLASH SOUS VIDE U 14</t>
  </si>
  <si>
    <t>120400</t>
  </si>
  <si>
    <t>OXYDATION BITUME U 15</t>
  </si>
  <si>
    <t>120500</t>
  </si>
  <si>
    <t>COND.BITUME OXYDE</t>
  </si>
  <si>
    <t>190100</t>
  </si>
  <si>
    <t>SUPERVISION PRODUCTION L1</t>
  </si>
  <si>
    <t>190200</t>
  </si>
  <si>
    <t>SUPERVISION PRODUCTION L2</t>
  </si>
  <si>
    <t>190300</t>
  </si>
  <si>
    <t>SUPERVISION PRODUCTION HUILES FINIS</t>
  </si>
  <si>
    <t>190400</t>
  </si>
  <si>
    <t>SUPERVISION OFF SITE</t>
  </si>
  <si>
    <t>190500</t>
  </si>
  <si>
    <t>SUPERVISION PROG ET MOUV DES PRODUITS</t>
  </si>
  <si>
    <t>200100</t>
  </si>
  <si>
    <t>STOCKAGE PRODUITS</t>
  </si>
  <si>
    <t>200200</t>
  </si>
  <si>
    <t>RECEPT ET STOCKAGE BRUT NTL BMA</t>
  </si>
  <si>
    <t>200300</t>
  </si>
  <si>
    <t>EXPEDITION TERRE</t>
  </si>
  <si>
    <t>200400</t>
  </si>
  <si>
    <t>EXPEDITION MER ISP</t>
  </si>
  <si>
    <t>210100</t>
  </si>
  <si>
    <t>STOCKAGE BRI</t>
  </si>
  <si>
    <t>210200</t>
  </si>
  <si>
    <t>STOCKAGE EXPED. BITUME ROUTIER</t>
  </si>
  <si>
    <t>210300</t>
  </si>
  <si>
    <t>STOCKAGE EXPED. BITUME EN SAC</t>
  </si>
  <si>
    <t>220100</t>
  </si>
  <si>
    <t>STOCK.EXP.HUILES ET GRAISSES COND</t>
  </si>
  <si>
    <t>220200</t>
  </si>
  <si>
    <t>STOCK.EXP.LUB CONDIT U 3400</t>
  </si>
  <si>
    <t>220300</t>
  </si>
  <si>
    <t>EXPED . HUILES MELANGEES VRAC</t>
  </si>
  <si>
    <t>220400</t>
  </si>
  <si>
    <t>STOCKAGE BRA L2 U 2100</t>
  </si>
  <si>
    <t>220500</t>
  </si>
  <si>
    <t>RECEPT ET STOCKAGE ADDIT U 3600</t>
  </si>
  <si>
    <t>220600</t>
  </si>
  <si>
    <t xml:space="preserve">STOCKAGE DES S/PRODUITS L2 </t>
  </si>
  <si>
    <t>220700</t>
  </si>
  <si>
    <t>STOCKAGE EXPED. HUILE BASE VRAC</t>
  </si>
  <si>
    <t>220800</t>
  </si>
  <si>
    <t>UNITE  STOCKAGE MATIERES</t>
  </si>
  <si>
    <t>220900</t>
  </si>
  <si>
    <t>STOCKAGE PRODUITS FINIS</t>
  </si>
  <si>
    <t>300100</t>
  </si>
  <si>
    <t>ASSURANCE AUTOMOBILES</t>
  </si>
  <si>
    <t>300200</t>
  </si>
  <si>
    <t>ASSURANCE DES IMMEUBLES ET MEUBLE</t>
  </si>
  <si>
    <t>300300</t>
  </si>
  <si>
    <t>ASSURANCE DES INSTALATIONS TECHNIQUES</t>
  </si>
  <si>
    <t>300400</t>
  </si>
  <si>
    <t>ASSURANCE DES UNITES DE PRODUCTION</t>
  </si>
  <si>
    <t>300500</t>
  </si>
  <si>
    <t>ASSURANCE RESPONSABILITE CIVILE</t>
  </si>
  <si>
    <t>300600</t>
  </si>
  <si>
    <t>ASSURANCES TRANSPORT</t>
  </si>
  <si>
    <t>310100</t>
  </si>
  <si>
    <t>MAGASIN MATERIEL ET APPROVISION</t>
  </si>
  <si>
    <t>330100</t>
  </si>
  <si>
    <t>SERVICE MECANIQUE</t>
  </si>
  <si>
    <t>330110</t>
  </si>
  <si>
    <t>SERVICE CHAUDRONERIE</t>
  </si>
  <si>
    <t>330120</t>
  </si>
  <si>
    <t>SERVICE GARAGE</t>
  </si>
  <si>
    <t>330200</t>
  </si>
  <si>
    <t>SERVICE ELECTRIQUE</t>
  </si>
  <si>
    <t>330300</t>
  </si>
  <si>
    <t>SERVICE INSTRUMENTATION</t>
  </si>
  <si>
    <t>330400</t>
  </si>
  <si>
    <t>SERVICE LOGISTIQUE</t>
  </si>
  <si>
    <t>380100</t>
  </si>
  <si>
    <t>SALLE CONTRÔLE UTILITE LUB 1</t>
  </si>
  <si>
    <t>380110</t>
  </si>
  <si>
    <t>SALLE CONTRÔLE UTILITE LUB 2</t>
  </si>
  <si>
    <t>380200</t>
  </si>
  <si>
    <t>APPR.TRAIT. DISTILL.EAU ET REFRO</t>
  </si>
  <si>
    <t>380210</t>
  </si>
  <si>
    <t>380300</t>
  </si>
  <si>
    <t>PRODUCT.DISTRIBUT/ VAPEUR</t>
  </si>
  <si>
    <t>380310</t>
  </si>
  <si>
    <t>PROD.STOCK ET DISTRIB.EAU DISTI</t>
  </si>
  <si>
    <t>380400</t>
  </si>
  <si>
    <t>PROD.ACHAT.DISTRIBUT ELECRIC</t>
  </si>
  <si>
    <t>380410</t>
  </si>
  <si>
    <t>380500</t>
  </si>
  <si>
    <t>APPRO.TRAIT.DISTTRIB.GAZ COND</t>
  </si>
  <si>
    <t>380510</t>
  </si>
  <si>
    <t>380600</t>
  </si>
  <si>
    <t>AIR INSTRUMENT</t>
  </si>
  <si>
    <t>380700</t>
  </si>
  <si>
    <t>TRAITEMENT EFFLUENTS L 1</t>
  </si>
  <si>
    <t>380610</t>
  </si>
  <si>
    <t>AIR SERVICE AIR INSTRUMENT</t>
  </si>
  <si>
    <t>380710</t>
  </si>
  <si>
    <t>TRAITEMENT EFFLUENTS L 2</t>
  </si>
  <si>
    <t>380810</t>
  </si>
  <si>
    <t>UNITE PRODUCTION VAPEUR L 2</t>
  </si>
  <si>
    <t>380820</t>
  </si>
  <si>
    <t xml:space="preserve">UNITE AIR SERVICE </t>
  </si>
  <si>
    <t>380830</t>
  </si>
  <si>
    <t>UNITE EAU DE REFRIGERATION</t>
  </si>
  <si>
    <t>380840</t>
  </si>
  <si>
    <t>UNITE D'ELECTRICITE</t>
  </si>
  <si>
    <t>390100</t>
  </si>
  <si>
    <t>SUPERVISION APPROVISIONNEMENT</t>
  </si>
  <si>
    <t>390200</t>
  </si>
  <si>
    <t>SUPERVISION MAINTENANCE</t>
  </si>
  <si>
    <t>390300</t>
  </si>
  <si>
    <t>SUPERVISION CONTRÔLE TECHENIQUE</t>
  </si>
  <si>
    <t>390400</t>
  </si>
  <si>
    <t>SUPERVISION TRAVAUX NEUFS</t>
  </si>
  <si>
    <t>400100</t>
  </si>
  <si>
    <t>DIRECTION</t>
  </si>
  <si>
    <t>400110</t>
  </si>
  <si>
    <t>STRUCTURE PASSATION DES MARCHES</t>
  </si>
  <si>
    <t>400120</t>
  </si>
  <si>
    <t>DEPARTEMENT SURTE INTERNE</t>
  </si>
  <si>
    <t>400200</t>
  </si>
  <si>
    <t>DPT JURIDIQUE ET FINANCIER</t>
  </si>
  <si>
    <t>400300</t>
  </si>
  <si>
    <t>DPT PERSONNEL</t>
  </si>
  <si>
    <t>400400</t>
  </si>
  <si>
    <t>DPT MOYENS GENERAUX</t>
  </si>
  <si>
    <t>400410</t>
  </si>
  <si>
    <t>CAMP N° 2</t>
  </si>
  <si>
    <t>400420</t>
  </si>
  <si>
    <t>CAMP N° 7</t>
  </si>
  <si>
    <t>410100</t>
  </si>
  <si>
    <t>CANTINE</t>
  </si>
  <si>
    <t>410200</t>
  </si>
  <si>
    <t>TRANSPORT</t>
  </si>
  <si>
    <t>410300</t>
  </si>
  <si>
    <t>INSTALLATIONS COMMUNES</t>
  </si>
  <si>
    <t>410310</t>
  </si>
  <si>
    <t>INSTALLATIONS COMMUNES L2</t>
  </si>
  <si>
    <t>410400</t>
  </si>
  <si>
    <t>SERVICE INTERVENTION</t>
  </si>
  <si>
    <t>410500</t>
  </si>
  <si>
    <t>SECURITE INDUSTRIELLE</t>
  </si>
  <si>
    <t>410600</t>
  </si>
  <si>
    <t>INSPECTION METALLIQUE</t>
  </si>
  <si>
    <t>410700</t>
  </si>
  <si>
    <t>LABORATOIRE CONTRÔLE</t>
  </si>
  <si>
    <t>410800</t>
  </si>
  <si>
    <t>ENGENEERING ETUDES TECHNIQUE</t>
  </si>
  <si>
    <t>410900</t>
  </si>
  <si>
    <t>SYSTÈME DIGITAL CONTROL CENTRALISE</t>
  </si>
  <si>
    <t>500100</t>
  </si>
  <si>
    <t>FRAIS COMMERCIALISATION</t>
  </si>
  <si>
    <t>500200</t>
  </si>
  <si>
    <t>TAXES VENTES MARCHE INT</t>
  </si>
  <si>
    <t>500300</t>
  </si>
  <si>
    <t>TAXES VENTES MARCHE EXT</t>
  </si>
  <si>
    <t>500400</t>
  </si>
  <si>
    <t>TAIC AUTRES</t>
  </si>
  <si>
    <t>510100</t>
  </si>
  <si>
    <t>INTERET SUR VENTES</t>
  </si>
  <si>
    <t>520100</t>
  </si>
  <si>
    <t>FRAIS GENERAUX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</si>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</sst>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#,##0_ ;\-#,##0\ "/>
  </numFmts>
  <fonts count="10" x14ac:knownFonts="1">
    <font>
      <sz val="11"/>
      <color theme="1"/>
      <name val="Calibri"/>
      <family val="2"/>
    </font>
    <font>
      <u/>
      <sz val="10"/>
      <color indexed="12"/>
      <name val="Arial"/>
      <family val="2"/>
    </font>
    <font>
      <sz val="10"/>
      <color indexed="12"/>
      <name val="Calibri"/>
      <family val="2"/>
    </font>
    <font>
      <sz val="10"/>
      <name val="Arial"/>
    </font>
    <font>
      <sz val="10"/>
      <name val="Calibri"/>
      <family val="2"/>
    </font>
    <font>
      <b/>
      <sz val="36"/>
      <color indexed="9"/>
      <name val="Calibri"/>
      <family val="2"/>
    </font>
    <font>
      <sz val="12"/>
      <name val="Calibri"/>
      <family val="2"/>
    </font>
    <font>
      <sz val="16"/>
      <color indexed="9"/>
      <name val="Calibri"/>
      <family val="2"/>
    </font>
    <font>
      <sz val="12"/>
      <color indexed="9"/>
      <name val="Calibri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22"/>
        <bgColor indexed="64"/>
      </patternFill>
    </fill>
  </fills>
  <borders count="26">
    <border>
      <left/>
      <right/>
      <top/>
      <bottom/>
      <diagonal/>
    </border>
    <border>
      <left style="double">
        <color indexed="14"/>
      </left>
      <right style="double">
        <color indexed="14"/>
      </right>
      <top style="double">
        <color indexed="14"/>
      </top>
      <bottom/>
      <diagonal/>
    </border>
    <border>
      <left style="double">
        <color indexed="14"/>
      </left>
      <right/>
      <top style="double">
        <color indexed="14"/>
      </top>
      <bottom/>
      <diagonal/>
    </border>
    <border>
      <left/>
      <right style="double">
        <color indexed="14"/>
      </right>
      <top style="double">
        <color indexed="14"/>
      </top>
      <bottom/>
      <diagonal/>
    </border>
    <border>
      <left style="double">
        <color indexed="14"/>
      </left>
      <right style="double">
        <color indexed="14"/>
      </right>
      <top/>
      <bottom style="double">
        <color indexed="14"/>
      </bottom>
      <diagonal/>
    </border>
    <border>
      <left style="double">
        <color indexed="14"/>
      </left>
      <right/>
      <top/>
      <bottom style="double">
        <color indexed="14"/>
      </bottom>
      <diagonal/>
    </border>
    <border>
      <left/>
      <right style="double">
        <color indexed="14"/>
      </right>
      <top/>
      <bottom style="double">
        <color indexed="14"/>
      </bottom>
      <diagonal/>
    </border>
    <border>
      <left style="double">
        <color indexed="33"/>
      </left>
      <right style="thin">
        <color indexed="33"/>
      </right>
      <top style="double">
        <color indexed="33"/>
      </top>
      <bottom/>
      <diagonal/>
    </border>
    <border>
      <left style="thin">
        <color indexed="33"/>
      </left>
      <right style="thin">
        <color indexed="33"/>
      </right>
      <top style="double">
        <color indexed="33"/>
      </top>
      <bottom/>
      <diagonal/>
    </border>
    <border>
      <left style="thin">
        <color indexed="33"/>
      </left>
      <right/>
      <top style="double">
        <color indexed="33"/>
      </top>
      <bottom/>
      <diagonal/>
    </border>
    <border>
      <left style="thin">
        <color indexed="33"/>
      </left>
      <right style="double">
        <color indexed="33"/>
      </right>
      <top style="double">
        <color indexed="33"/>
      </top>
      <bottom/>
      <diagonal/>
    </border>
    <border>
      <left style="double">
        <color indexed="33"/>
      </left>
      <right style="thin">
        <color indexed="33"/>
      </right>
      <top/>
      <bottom style="double">
        <color indexed="33"/>
      </bottom>
      <diagonal/>
    </border>
    <border>
      <left style="thin">
        <color indexed="33"/>
      </left>
      <right style="thin">
        <color indexed="33"/>
      </right>
      <top/>
      <bottom style="double">
        <color indexed="33"/>
      </bottom>
      <diagonal/>
    </border>
    <border>
      <left style="thin">
        <color indexed="33"/>
      </left>
      <right/>
      <top/>
      <bottom style="double">
        <color indexed="33"/>
      </bottom>
      <diagonal/>
    </border>
    <border>
      <left style="thin">
        <color indexed="33"/>
      </left>
      <right style="double">
        <color indexed="33"/>
      </right>
      <top/>
      <bottom style="double">
        <color indexed="33"/>
      </bottom>
      <diagonal/>
    </border>
    <border>
      <left style="double">
        <color indexed="14"/>
      </left>
      <right style="thin">
        <color indexed="14"/>
      </right>
      <top style="dotted">
        <color indexed="14"/>
      </top>
      <bottom style="dotted">
        <color indexed="14"/>
      </bottom>
      <diagonal/>
    </border>
    <border>
      <left style="thin">
        <color indexed="14"/>
      </left>
      <right style="thin">
        <color indexed="14"/>
      </right>
      <top style="dotted">
        <color indexed="14"/>
      </top>
      <bottom style="dotted">
        <color indexed="14"/>
      </bottom>
      <diagonal/>
    </border>
    <border>
      <left style="thin">
        <color indexed="14"/>
      </left>
      <right/>
      <top/>
      <bottom style="dotted">
        <color indexed="14"/>
      </bottom>
      <diagonal/>
    </border>
    <border>
      <left style="thin">
        <color indexed="14"/>
      </left>
      <right style="double">
        <color indexed="33"/>
      </right>
      <top/>
      <bottom style="dotted">
        <color indexed="14"/>
      </bottom>
      <diagonal/>
    </border>
    <border>
      <left style="double">
        <color indexed="14"/>
      </left>
      <right style="thin">
        <color indexed="14"/>
      </right>
      <top/>
      <bottom style="dotted">
        <color indexed="14"/>
      </bottom>
      <diagonal/>
    </border>
    <border>
      <left style="thin">
        <color indexed="14"/>
      </left>
      <right style="thin">
        <color indexed="14"/>
      </right>
      <top/>
      <bottom style="dotted">
        <color indexed="14"/>
      </bottom>
      <diagonal/>
    </border>
    <border>
      <left style="thin">
        <color indexed="14"/>
      </left>
      <right style="thin">
        <color indexed="14"/>
      </right>
      <top style="dotted">
        <color indexed="14"/>
      </top>
      <bottom/>
      <diagonal/>
    </border>
    <border>
      <left style="double">
        <color indexed="14"/>
      </left>
      <right/>
      <top style="double">
        <color indexed="14"/>
      </top>
      <bottom style="double">
        <color indexed="14"/>
      </bottom>
      <diagonal/>
    </border>
    <border>
      <left/>
      <right/>
      <top style="double">
        <color indexed="14"/>
      </top>
      <bottom style="double">
        <color indexed="14"/>
      </bottom>
      <diagonal/>
    </border>
    <border>
      <left/>
      <right style="thin">
        <color indexed="14"/>
      </right>
      <top style="double">
        <color indexed="14"/>
      </top>
      <bottom style="double">
        <color indexed="14"/>
      </bottom>
      <diagonal/>
    </border>
    <border>
      <left style="thin">
        <color indexed="14"/>
      </left>
      <right style="double">
        <color indexed="33"/>
      </right>
      <top style="double">
        <color indexed="14"/>
      </top>
      <bottom style="double">
        <color indexed="1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3" fillId="0" borderId="0"/>
    <xf numFmtId="43" fontId="9" fillId="0" borderId="0" applyFont="0" applyFill="0" applyBorder="0" applyAlignment="0" applyProtection="0"/>
  </cellStyleXfs>
  <cellXfs count="48">
    <xf numFmtId="0" fontId="0" fillId="0" borderId="0" xfId="0"/>
    <xf numFmtId="0" fontId="0" fillId="2" borderId="0" xfId="0" applyFill="1"/>
    <xf numFmtId="0" fontId="2" fillId="0" borderId="0" xfId="1" applyFont="1" applyAlignment="1" applyProtection="1">
      <alignment horizontal="center"/>
    </xf>
    <xf numFmtId="0" fontId="4" fillId="0" borderId="0" xfId="2" applyFont="1"/>
    <xf numFmtId="3" fontId="4" fillId="0" borderId="0" xfId="2" applyNumberFormat="1" applyFont="1" applyAlignment="1">
      <alignment horizontal="center" vertical="center"/>
    </xf>
    <xf numFmtId="10" fontId="4" fillId="0" borderId="0" xfId="2" applyNumberFormat="1" applyFont="1"/>
    <xf numFmtId="4" fontId="3" fillId="0" borderId="0" xfId="2" applyNumberFormat="1"/>
    <xf numFmtId="0" fontId="3" fillId="0" borderId="0" xfId="2"/>
    <xf numFmtId="0" fontId="5" fillId="3" borderId="0" xfId="2" applyFont="1" applyFill="1" applyAlignment="1">
      <alignment horizontal="center" vertical="center" wrapText="1"/>
    </xf>
    <xf numFmtId="4" fontId="3" fillId="0" borderId="0" xfId="2" applyNumberFormat="1" applyFill="1"/>
    <xf numFmtId="0" fontId="3" fillId="0" borderId="0" xfId="2" applyFill="1"/>
    <xf numFmtId="0" fontId="6" fillId="0" borderId="0" xfId="2" applyFont="1" applyAlignment="1">
      <alignment horizontal="left"/>
    </xf>
    <xf numFmtId="0" fontId="7" fillId="3" borderId="1" xfId="2" applyFont="1" applyFill="1" applyBorder="1" applyAlignment="1">
      <alignment horizontal="center" vertical="center" wrapText="1"/>
    </xf>
    <xf numFmtId="3" fontId="8" fillId="3" borderId="2" xfId="2" applyNumberFormat="1" applyFont="1" applyFill="1" applyBorder="1" applyAlignment="1">
      <alignment horizontal="center" vertical="center"/>
    </xf>
    <xf numFmtId="3" fontId="8" fillId="3" borderId="3" xfId="2" applyNumberFormat="1" applyFont="1" applyFill="1" applyBorder="1" applyAlignment="1">
      <alignment horizontal="center" vertical="center"/>
    </xf>
    <xf numFmtId="0" fontId="6" fillId="0" borderId="0" xfId="2" applyFont="1" applyAlignment="1">
      <alignment horizontal="right"/>
    </xf>
    <xf numFmtId="0" fontId="3" fillId="0" borderId="0" xfId="2" applyAlignment="1">
      <alignment horizontal="right"/>
    </xf>
    <xf numFmtId="0" fontId="7" fillId="3" borderId="4" xfId="2" applyFont="1" applyFill="1" applyBorder="1" applyAlignment="1">
      <alignment horizontal="center" vertical="center" wrapText="1"/>
    </xf>
    <xf numFmtId="3" fontId="8" fillId="3" borderId="5" xfId="2" applyNumberFormat="1" applyFont="1" applyFill="1" applyBorder="1" applyAlignment="1">
      <alignment horizontal="center" vertical="center"/>
    </xf>
    <xf numFmtId="3" fontId="8" fillId="3" borderId="6" xfId="2" applyNumberFormat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3" fontId="4" fillId="0" borderId="0" xfId="2" applyNumberFormat="1" applyFont="1"/>
    <xf numFmtId="0" fontId="4" fillId="4" borderId="7" xfId="2" applyFont="1" applyFill="1" applyBorder="1" applyAlignment="1">
      <alignment horizontal="center" vertical="center" wrapText="1"/>
    </xf>
    <xf numFmtId="0" fontId="4" fillId="4" borderId="8" xfId="2" applyFont="1" applyFill="1" applyBorder="1" applyAlignment="1">
      <alignment horizontal="center" vertical="center" wrapText="1"/>
    </xf>
    <xf numFmtId="0" fontId="4" fillId="4" borderId="9" xfId="2" applyFont="1" applyFill="1" applyBorder="1" applyAlignment="1">
      <alignment horizontal="center" vertical="center" wrapText="1"/>
    </xf>
    <xf numFmtId="10" fontId="4" fillId="4" borderId="10" xfId="2" applyNumberFormat="1" applyFont="1" applyFill="1" applyBorder="1" applyAlignment="1">
      <alignment horizontal="center" vertical="center" wrapText="1"/>
    </xf>
    <xf numFmtId="0" fontId="4" fillId="4" borderId="11" xfId="2" applyFont="1" applyFill="1" applyBorder="1" applyAlignment="1">
      <alignment horizontal="center" vertical="center" wrapText="1"/>
    </xf>
    <xf numFmtId="0" fontId="4" fillId="4" borderId="12" xfId="2" applyFont="1" applyFill="1" applyBorder="1" applyAlignment="1">
      <alignment horizontal="center" vertical="center" wrapText="1"/>
    </xf>
    <xf numFmtId="0" fontId="4" fillId="4" borderId="13" xfId="2" applyFont="1" applyFill="1" applyBorder="1" applyAlignment="1">
      <alignment horizontal="center" vertical="center" wrapText="1"/>
    </xf>
    <xf numFmtId="10" fontId="4" fillId="4" borderId="14" xfId="2" applyNumberFormat="1" applyFont="1" applyFill="1" applyBorder="1" applyAlignment="1">
      <alignment horizontal="center" vertical="center" wrapText="1"/>
    </xf>
    <xf numFmtId="0" fontId="6" fillId="0" borderId="15" xfId="2" applyFont="1" applyFill="1" applyBorder="1" applyAlignment="1">
      <alignment horizontal="center"/>
    </xf>
    <xf numFmtId="0" fontId="6" fillId="0" borderId="15" xfId="2" quotePrefix="1" applyFont="1" applyFill="1" applyBorder="1" applyAlignment="1">
      <alignment horizontal="center"/>
    </xf>
    <xf numFmtId="0" fontId="6" fillId="0" borderId="16" xfId="2" applyFont="1" applyFill="1" applyBorder="1" applyAlignment="1">
      <alignment horizontal="left"/>
    </xf>
    <xf numFmtId="164" fontId="6" fillId="0" borderId="17" xfId="3" applyNumberFormat="1" applyFont="1" applyFill="1" applyBorder="1" applyAlignment="1">
      <alignment horizontal="center" vertical="center"/>
    </xf>
    <xf numFmtId="10" fontId="4" fillId="0" borderId="18" xfId="2" applyNumberFormat="1" applyFont="1" applyFill="1" applyBorder="1" applyAlignment="1">
      <alignment horizontal="center"/>
    </xf>
    <xf numFmtId="0" fontId="6" fillId="0" borderId="19" xfId="2" quotePrefix="1" applyFont="1" applyFill="1" applyBorder="1" applyAlignment="1">
      <alignment horizontal="center"/>
    </xf>
    <xf numFmtId="0" fontId="6" fillId="0" borderId="20" xfId="2" applyFont="1" applyFill="1" applyBorder="1" applyAlignment="1">
      <alignment horizontal="left"/>
    </xf>
    <xf numFmtId="0" fontId="6" fillId="0" borderId="19" xfId="2" applyFont="1" applyFill="1" applyBorder="1" applyAlignment="1">
      <alignment horizontal="center"/>
    </xf>
    <xf numFmtId="0" fontId="6" fillId="2" borderId="15" xfId="2" applyFont="1" applyFill="1" applyBorder="1" applyAlignment="1">
      <alignment horizontal="center"/>
    </xf>
    <xf numFmtId="0" fontId="6" fillId="2" borderId="16" xfId="2" applyFont="1" applyFill="1" applyBorder="1" applyAlignment="1">
      <alignment horizontal="left"/>
    </xf>
    <xf numFmtId="164" fontId="6" fillId="2" borderId="17" xfId="3" applyNumberFormat="1" applyFont="1" applyFill="1" applyBorder="1" applyAlignment="1">
      <alignment horizontal="center" vertical="center"/>
    </xf>
    <xf numFmtId="10" fontId="4" fillId="2" borderId="18" xfId="2" applyNumberFormat="1" applyFont="1" applyFill="1" applyBorder="1" applyAlignment="1">
      <alignment horizontal="center"/>
    </xf>
    <xf numFmtId="0" fontId="6" fillId="0" borderId="21" xfId="2" applyFont="1" applyFill="1" applyBorder="1" applyAlignment="1">
      <alignment horizontal="left"/>
    </xf>
    <xf numFmtId="0" fontId="8" fillId="3" borderId="22" xfId="2" applyFont="1" applyFill="1" applyBorder="1" applyAlignment="1">
      <alignment horizontal="center"/>
    </xf>
    <xf numFmtId="0" fontId="8" fillId="3" borderId="23" xfId="2" applyFont="1" applyFill="1" applyBorder="1" applyAlignment="1">
      <alignment horizontal="center"/>
    </xf>
    <xf numFmtId="0" fontId="8" fillId="3" borderId="24" xfId="2" applyFont="1" applyFill="1" applyBorder="1" applyAlignment="1">
      <alignment horizontal="center"/>
    </xf>
    <xf numFmtId="164" fontId="6" fillId="0" borderId="23" xfId="2" applyNumberFormat="1" applyFont="1" applyFill="1" applyBorder="1" applyAlignment="1">
      <alignment horizontal="center" vertical="center"/>
    </xf>
    <xf numFmtId="10" fontId="6" fillId="0" borderId="25" xfId="2" applyNumberFormat="1" applyFont="1" applyBorder="1"/>
  </cellXfs>
  <cellStyles count="4">
    <cellStyle name="Lien hypertexte" xfId="1" builtinId="8"/>
    <cellStyle name="Milliers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2"/>
  <sheetViews>
    <sheetView workbookViewId="0">
      <selection activeCell="I6" sqref="I6"/>
    </sheetView>
  </sheetViews>
  <sheetFormatPr baseColWidth="10" defaultRowHeight="15" x14ac:dyDescent="0.25"/>
  <cols>
    <col min="5" max="5" width="20.140625" bestFit="1" customWidth="1"/>
  </cols>
  <sheetData>
    <row r="2" spans="1:5" x14ac:dyDescent="0.25">
      <c r="A2">
        <v>2</v>
      </c>
      <c r="B2">
        <v>3</v>
      </c>
      <c r="D2" s="1">
        <f>kingman(A2,B2)</f>
        <v>-30</v>
      </c>
      <c r="E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rgb="FFFFC000"/>
  </sheetPr>
  <dimension ref="A1:T175"/>
  <sheetViews>
    <sheetView showGridLines="0" tabSelected="1" topLeftCell="B154" workbookViewId="0">
      <selection activeCell="B154" sqref="A154:XFD154"/>
    </sheetView>
  </sheetViews>
  <sheetFormatPr baseColWidth="10" defaultRowHeight="12.75" x14ac:dyDescent="0.2"/>
  <cols>
    <col min="1" max="1" width="11.42578125" style="7"/>
    <col min="2" max="2" width="7.140625" style="3" customWidth="1"/>
    <col min="3" max="3" width="14.85546875" style="3" customWidth="1"/>
    <col min="4" max="4" width="62.85546875" style="3" bestFit="1" customWidth="1"/>
    <col min="5" max="5" width="10.42578125" style="4" bestFit="1" customWidth="1"/>
    <col min="6" max="6" width="8.7109375" style="5" customWidth="1"/>
    <col min="7" max="7" width="11.7109375" style="6" bestFit="1" customWidth="1"/>
    <col min="8" max="15" width="11.42578125" style="6"/>
    <col min="16" max="16" width="16" style="6" customWidth="1"/>
    <col min="17" max="20" width="11.42578125" style="6"/>
    <col min="21" max="16384" width="11.42578125" style="7"/>
  </cols>
  <sheetData>
    <row r="1" spans="1:20" x14ac:dyDescent="0.2">
      <c r="A1" s="2" t="s">
        <v>1</v>
      </c>
    </row>
    <row r="2" spans="1:20" s="10" customFormat="1" ht="12.75" customHeight="1" x14ac:dyDescent="0.2">
      <c r="A2" s="7"/>
      <c r="B2" s="8" t="str">
        <f>+$D$154</f>
        <v>DPT PERSONNEL</v>
      </c>
      <c r="C2" s="8"/>
      <c r="D2" s="8"/>
      <c r="E2" s="8"/>
      <c r="F2" s="8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s="10" customFormat="1" ht="12.75" customHeight="1" x14ac:dyDescent="0.2">
      <c r="A3" s="7"/>
      <c r="B3" s="8"/>
      <c r="C3" s="8"/>
      <c r="D3" s="8"/>
      <c r="E3" s="8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s="10" customFormat="1" ht="12.75" customHeight="1" x14ac:dyDescent="0.2">
      <c r="A4" s="7"/>
      <c r="B4" s="8"/>
      <c r="C4" s="8"/>
      <c r="D4" s="8"/>
      <c r="E4" s="8"/>
      <c r="F4" s="8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s="10" customFormat="1" ht="12.75" customHeight="1" x14ac:dyDescent="0.2">
      <c r="A5" s="7"/>
      <c r="B5" s="8"/>
      <c r="C5" s="8"/>
      <c r="D5" s="8"/>
      <c r="E5" s="8"/>
      <c r="F5" s="8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s="10" customFormat="1" ht="12.75" customHeight="1" x14ac:dyDescent="0.2">
      <c r="A6" s="7"/>
      <c r="B6" s="8"/>
      <c r="C6" s="8"/>
      <c r="D6" s="8"/>
      <c r="E6" s="8"/>
      <c r="F6" s="8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10" customFormat="1" ht="12.75" customHeight="1" x14ac:dyDescent="0.2">
      <c r="A7" s="7"/>
      <c r="B7" s="8"/>
      <c r="C7" s="8"/>
      <c r="D7" s="8"/>
      <c r="E7" s="8"/>
      <c r="F7" s="8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9" spans="1:20" ht="13.5" thickBot="1" x14ac:dyDescent="0.25"/>
    <row r="10" spans="1:20" ht="16.5" customHeight="1" thickTop="1" x14ac:dyDescent="0.25">
      <c r="B10" s="11" t="s">
        <v>2</v>
      </c>
      <c r="C10" s="11"/>
      <c r="D10" s="12" t="str">
        <f>+B2</f>
        <v>DPT PERSONNEL</v>
      </c>
      <c r="E10" s="13" t="str">
        <f>+$C$154</f>
        <v>400300</v>
      </c>
      <c r="F10" s="14"/>
    </row>
    <row r="11" spans="1:20" ht="16.5" customHeight="1" thickBot="1" x14ac:dyDescent="0.3">
      <c r="B11" s="15" t="s">
        <v>3</v>
      </c>
      <c r="C11" s="16"/>
      <c r="D11" s="17"/>
      <c r="E11" s="18"/>
      <c r="F11" s="19"/>
    </row>
    <row r="12" spans="1:20" ht="14.25" thickTop="1" thickBot="1" x14ac:dyDescent="0.25">
      <c r="E12" s="20"/>
      <c r="F12" s="21"/>
    </row>
    <row r="13" spans="1:20" ht="13.5" customHeight="1" thickTop="1" x14ac:dyDescent="0.2">
      <c r="B13" s="22" t="s">
        <v>4</v>
      </c>
      <c r="C13" s="22" t="s">
        <v>5</v>
      </c>
      <c r="D13" s="23" t="s">
        <v>3</v>
      </c>
      <c r="E13" s="24"/>
      <c r="F13" s="25" t="s">
        <v>6</v>
      </c>
    </row>
    <row r="14" spans="1:20" ht="13.5" thickBot="1" x14ac:dyDescent="0.25">
      <c r="B14" s="26"/>
      <c r="C14" s="26"/>
      <c r="D14" s="27"/>
      <c r="E14" s="28"/>
      <c r="F14" s="29"/>
    </row>
    <row r="15" spans="1:20" ht="16.5" thickTop="1" x14ac:dyDescent="0.25">
      <c r="B15" s="30">
        <v>1</v>
      </c>
      <c r="C15" s="31" t="s">
        <v>7</v>
      </c>
      <c r="D15" s="32" t="s">
        <v>8</v>
      </c>
      <c r="E15" s="33">
        <v>0</v>
      </c>
      <c r="F15" s="34">
        <f t="shared" ref="F15:F78" si="0">IF($E$174=0,0,E15/$E$174)</f>
        <v>0</v>
      </c>
      <c r="G15" s="6">
        <f>+F15*$G$174</f>
        <v>0</v>
      </c>
      <c r="H15" s="6">
        <f>+F15*$H$174</f>
        <v>0</v>
      </c>
      <c r="I15" s="6">
        <f>+F15*$I$174</f>
        <v>0</v>
      </c>
      <c r="J15" s="6">
        <f>+F15*$J$174</f>
        <v>0</v>
      </c>
      <c r="K15" s="6">
        <f>+F15*$K$174</f>
        <v>0</v>
      </c>
      <c r="L15" s="6">
        <f>+F15*$L$174</f>
        <v>0</v>
      </c>
      <c r="M15" s="6">
        <f>+F15*$M$174</f>
        <v>0</v>
      </c>
      <c r="N15" s="6">
        <f>+F15*$N$174</f>
        <v>0</v>
      </c>
      <c r="O15" s="6">
        <f>+F15*$O$174</f>
        <v>0</v>
      </c>
      <c r="P15" s="6">
        <f>+F15*$P$174</f>
        <v>0</v>
      </c>
      <c r="Q15" s="6">
        <f>+F15*$Q$174</f>
        <v>0</v>
      </c>
    </row>
    <row r="16" spans="1:20" ht="15.75" x14ac:dyDescent="0.25">
      <c r="B16" s="30">
        <v>2</v>
      </c>
      <c r="C16" s="31" t="s">
        <v>9</v>
      </c>
      <c r="D16" s="32" t="s">
        <v>10</v>
      </c>
      <c r="E16" s="33">
        <v>0</v>
      </c>
      <c r="F16" s="34">
        <f t="shared" si="0"/>
        <v>0</v>
      </c>
      <c r="G16" s="6">
        <f t="shared" ref="G16:G79" si="1">+F16*$G$174</f>
        <v>0</v>
      </c>
      <c r="H16" s="6">
        <f t="shared" ref="H16:H79" si="2">+F16*$H$174</f>
        <v>0</v>
      </c>
      <c r="I16" s="6">
        <f t="shared" ref="I16:I79" si="3">+F16*$I$174</f>
        <v>0</v>
      </c>
      <c r="J16" s="6">
        <f t="shared" ref="J16:J79" si="4">+F16*$J$174</f>
        <v>0</v>
      </c>
      <c r="K16" s="6">
        <f t="shared" ref="K16:K79" si="5">+F16*$K$174</f>
        <v>0</v>
      </c>
      <c r="L16" s="6">
        <f t="shared" ref="L16:L79" si="6">+F16*$L$174</f>
        <v>0</v>
      </c>
      <c r="M16" s="6">
        <f t="shared" ref="M16:M79" si="7">+F16*$M$174</f>
        <v>0</v>
      </c>
      <c r="N16" s="6">
        <f t="shared" ref="N16:N79" si="8">+F16*$N$174</f>
        <v>0</v>
      </c>
      <c r="O16" s="6">
        <f t="shared" ref="O16:O79" si="9">+F16*$O$174</f>
        <v>0</v>
      </c>
      <c r="P16" s="6">
        <f t="shared" ref="P16:P79" si="10">+F16*$P$174</f>
        <v>0</v>
      </c>
      <c r="Q16" s="6">
        <f t="shared" ref="Q16:Q79" si="11">+F16*$Q$174</f>
        <v>0</v>
      </c>
    </row>
    <row r="17" spans="2:17" ht="15.75" x14ac:dyDescent="0.25">
      <c r="B17" s="30">
        <v>3</v>
      </c>
      <c r="C17" s="31" t="s">
        <v>11</v>
      </c>
      <c r="D17" s="32" t="s">
        <v>12</v>
      </c>
      <c r="E17" s="33">
        <v>0</v>
      </c>
      <c r="F17" s="34">
        <f t="shared" si="0"/>
        <v>0</v>
      </c>
      <c r="G17" s="6">
        <f t="shared" si="1"/>
        <v>0</v>
      </c>
      <c r="H17" s="6">
        <f t="shared" si="2"/>
        <v>0</v>
      </c>
      <c r="I17" s="6">
        <f t="shared" si="3"/>
        <v>0</v>
      </c>
      <c r="J17" s="6">
        <f t="shared" si="4"/>
        <v>0</v>
      </c>
      <c r="K17" s="6">
        <f t="shared" si="5"/>
        <v>0</v>
      </c>
      <c r="L17" s="6">
        <f t="shared" si="6"/>
        <v>0</v>
      </c>
      <c r="M17" s="6">
        <f t="shared" si="7"/>
        <v>0</v>
      </c>
      <c r="N17" s="6">
        <f t="shared" si="8"/>
        <v>0</v>
      </c>
      <c r="O17" s="6">
        <f t="shared" si="9"/>
        <v>0</v>
      </c>
      <c r="P17" s="6">
        <f t="shared" si="10"/>
        <v>0</v>
      </c>
      <c r="Q17" s="6">
        <f t="shared" si="11"/>
        <v>0</v>
      </c>
    </row>
    <row r="18" spans="2:17" ht="15.75" x14ac:dyDescent="0.25">
      <c r="B18" s="30">
        <v>4</v>
      </c>
      <c r="C18" s="31" t="s">
        <v>13</v>
      </c>
      <c r="D18" s="32" t="s">
        <v>14</v>
      </c>
      <c r="E18" s="33">
        <v>0</v>
      </c>
      <c r="F18" s="34">
        <f t="shared" si="0"/>
        <v>0</v>
      </c>
      <c r="G18" s="6">
        <f t="shared" si="1"/>
        <v>0</v>
      </c>
      <c r="H18" s="6">
        <f t="shared" si="2"/>
        <v>0</v>
      </c>
      <c r="I18" s="6">
        <f t="shared" si="3"/>
        <v>0</v>
      </c>
      <c r="J18" s="6">
        <f t="shared" si="4"/>
        <v>0</v>
      </c>
      <c r="K18" s="6">
        <f t="shared" si="5"/>
        <v>0</v>
      </c>
      <c r="L18" s="6">
        <f t="shared" si="6"/>
        <v>0</v>
      </c>
      <c r="M18" s="6">
        <f t="shared" si="7"/>
        <v>0</v>
      </c>
      <c r="N18" s="6">
        <f t="shared" si="8"/>
        <v>0</v>
      </c>
      <c r="O18" s="6">
        <f t="shared" si="9"/>
        <v>0</v>
      </c>
      <c r="P18" s="6">
        <f t="shared" si="10"/>
        <v>0</v>
      </c>
      <c r="Q18" s="6">
        <f t="shared" si="11"/>
        <v>0</v>
      </c>
    </row>
    <row r="19" spans="2:17" ht="15.75" x14ac:dyDescent="0.25">
      <c r="B19" s="30">
        <v>5</v>
      </c>
      <c r="C19" s="31" t="s">
        <v>15</v>
      </c>
      <c r="D19" s="32" t="s">
        <v>16</v>
      </c>
      <c r="E19" s="33">
        <v>0</v>
      </c>
      <c r="F19" s="34">
        <f t="shared" si="0"/>
        <v>0</v>
      </c>
      <c r="G19" s="6">
        <f t="shared" si="1"/>
        <v>0</v>
      </c>
      <c r="H19" s="6">
        <f t="shared" si="2"/>
        <v>0</v>
      </c>
      <c r="I19" s="6">
        <f t="shared" si="3"/>
        <v>0</v>
      </c>
      <c r="J19" s="6">
        <f t="shared" si="4"/>
        <v>0</v>
      </c>
      <c r="K19" s="6">
        <f t="shared" si="5"/>
        <v>0</v>
      </c>
      <c r="L19" s="6">
        <f t="shared" si="6"/>
        <v>0</v>
      </c>
      <c r="M19" s="6">
        <f t="shared" si="7"/>
        <v>0</v>
      </c>
      <c r="N19" s="6">
        <f t="shared" si="8"/>
        <v>0</v>
      </c>
      <c r="O19" s="6">
        <f t="shared" si="9"/>
        <v>0</v>
      </c>
      <c r="P19" s="6">
        <f t="shared" si="10"/>
        <v>0</v>
      </c>
      <c r="Q19" s="6">
        <f t="shared" si="11"/>
        <v>0</v>
      </c>
    </row>
    <row r="20" spans="2:17" ht="15.75" x14ac:dyDescent="0.25">
      <c r="B20" s="30">
        <v>6</v>
      </c>
      <c r="C20" s="31" t="s">
        <v>17</v>
      </c>
      <c r="D20" s="32" t="s">
        <v>18</v>
      </c>
      <c r="E20" s="33">
        <v>0</v>
      </c>
      <c r="F20" s="34">
        <f t="shared" si="0"/>
        <v>0</v>
      </c>
      <c r="G20" s="6">
        <f t="shared" si="1"/>
        <v>0</v>
      </c>
      <c r="H20" s="6">
        <f t="shared" si="2"/>
        <v>0</v>
      </c>
      <c r="I20" s="6">
        <f t="shared" si="3"/>
        <v>0</v>
      </c>
      <c r="J20" s="6">
        <f t="shared" si="4"/>
        <v>0</v>
      </c>
      <c r="K20" s="6">
        <f t="shared" si="5"/>
        <v>0</v>
      </c>
      <c r="L20" s="6">
        <f t="shared" si="6"/>
        <v>0</v>
      </c>
      <c r="M20" s="6">
        <f t="shared" si="7"/>
        <v>0</v>
      </c>
      <c r="N20" s="6">
        <f t="shared" si="8"/>
        <v>0</v>
      </c>
      <c r="O20" s="6">
        <f t="shared" si="9"/>
        <v>0</v>
      </c>
      <c r="P20" s="6">
        <f t="shared" si="10"/>
        <v>0</v>
      </c>
      <c r="Q20" s="6">
        <f t="shared" si="11"/>
        <v>0</v>
      </c>
    </row>
    <row r="21" spans="2:17" ht="15.75" x14ac:dyDescent="0.25">
      <c r="B21" s="30">
        <v>7</v>
      </c>
      <c r="C21" s="31" t="s">
        <v>19</v>
      </c>
      <c r="D21" s="32" t="s">
        <v>20</v>
      </c>
      <c r="E21" s="33">
        <v>0</v>
      </c>
      <c r="F21" s="34">
        <f t="shared" si="0"/>
        <v>0</v>
      </c>
      <c r="G21" s="6">
        <f t="shared" si="1"/>
        <v>0</v>
      </c>
      <c r="H21" s="6">
        <f t="shared" si="2"/>
        <v>0</v>
      </c>
      <c r="I21" s="6">
        <f t="shared" si="3"/>
        <v>0</v>
      </c>
      <c r="J21" s="6">
        <f t="shared" si="4"/>
        <v>0</v>
      </c>
      <c r="K21" s="6">
        <f t="shared" si="5"/>
        <v>0</v>
      </c>
      <c r="L21" s="6">
        <f t="shared" si="6"/>
        <v>0</v>
      </c>
      <c r="M21" s="6">
        <f t="shared" si="7"/>
        <v>0</v>
      </c>
      <c r="N21" s="6">
        <f t="shared" si="8"/>
        <v>0</v>
      </c>
      <c r="O21" s="6">
        <f t="shared" si="9"/>
        <v>0</v>
      </c>
      <c r="P21" s="6">
        <f t="shared" si="10"/>
        <v>0</v>
      </c>
      <c r="Q21" s="6">
        <f t="shared" si="11"/>
        <v>0</v>
      </c>
    </row>
    <row r="22" spans="2:17" ht="15.75" x14ac:dyDescent="0.25">
      <c r="B22" s="30">
        <v>8</v>
      </c>
      <c r="C22" s="31" t="s">
        <v>21</v>
      </c>
      <c r="D22" s="32" t="s">
        <v>22</v>
      </c>
      <c r="E22" s="33">
        <v>0</v>
      </c>
      <c r="F22" s="34">
        <f t="shared" si="0"/>
        <v>0</v>
      </c>
      <c r="G22" s="6">
        <f t="shared" si="1"/>
        <v>0</v>
      </c>
      <c r="H22" s="6">
        <f t="shared" si="2"/>
        <v>0</v>
      </c>
      <c r="I22" s="6">
        <f t="shared" si="3"/>
        <v>0</v>
      </c>
      <c r="J22" s="6">
        <f t="shared" si="4"/>
        <v>0</v>
      </c>
      <c r="K22" s="6">
        <f t="shared" si="5"/>
        <v>0</v>
      </c>
      <c r="L22" s="6">
        <f t="shared" si="6"/>
        <v>0</v>
      </c>
      <c r="M22" s="6">
        <f t="shared" si="7"/>
        <v>0</v>
      </c>
      <c r="N22" s="6">
        <f t="shared" si="8"/>
        <v>0</v>
      </c>
      <c r="O22" s="6">
        <f t="shared" si="9"/>
        <v>0</v>
      </c>
      <c r="P22" s="6">
        <f t="shared" si="10"/>
        <v>0</v>
      </c>
      <c r="Q22" s="6">
        <f t="shared" si="11"/>
        <v>0</v>
      </c>
    </row>
    <row r="23" spans="2:17" ht="15.75" x14ac:dyDescent="0.25">
      <c r="B23" s="30">
        <v>9</v>
      </c>
      <c r="C23" s="35" t="s">
        <v>23</v>
      </c>
      <c r="D23" s="36" t="s">
        <v>24</v>
      </c>
      <c r="E23" s="33">
        <v>0</v>
      </c>
      <c r="F23" s="34">
        <f t="shared" si="0"/>
        <v>0</v>
      </c>
      <c r="G23" s="6">
        <f t="shared" si="1"/>
        <v>0</v>
      </c>
      <c r="H23" s="6">
        <f t="shared" si="2"/>
        <v>0</v>
      </c>
      <c r="I23" s="6">
        <f t="shared" si="3"/>
        <v>0</v>
      </c>
      <c r="J23" s="6">
        <f t="shared" si="4"/>
        <v>0</v>
      </c>
      <c r="K23" s="6">
        <f t="shared" si="5"/>
        <v>0</v>
      </c>
      <c r="L23" s="6">
        <f t="shared" si="6"/>
        <v>0</v>
      </c>
      <c r="M23" s="6">
        <f t="shared" si="7"/>
        <v>0</v>
      </c>
      <c r="N23" s="6">
        <f t="shared" si="8"/>
        <v>0</v>
      </c>
      <c r="O23" s="6">
        <f t="shared" si="9"/>
        <v>0</v>
      </c>
      <c r="P23" s="6">
        <f t="shared" si="10"/>
        <v>0</v>
      </c>
      <c r="Q23" s="6">
        <f t="shared" si="11"/>
        <v>0</v>
      </c>
    </row>
    <row r="24" spans="2:17" ht="15.75" x14ac:dyDescent="0.25">
      <c r="B24" s="30">
        <v>10</v>
      </c>
      <c r="C24" s="35" t="s">
        <v>25</v>
      </c>
      <c r="D24" s="36" t="s">
        <v>26</v>
      </c>
      <c r="E24" s="33">
        <v>0</v>
      </c>
      <c r="F24" s="34">
        <f t="shared" si="0"/>
        <v>0</v>
      </c>
      <c r="G24" s="6">
        <f t="shared" si="1"/>
        <v>0</v>
      </c>
      <c r="H24" s="6">
        <f t="shared" si="2"/>
        <v>0</v>
      </c>
      <c r="I24" s="6">
        <f t="shared" si="3"/>
        <v>0</v>
      </c>
      <c r="J24" s="6">
        <f t="shared" si="4"/>
        <v>0</v>
      </c>
      <c r="K24" s="6">
        <f t="shared" si="5"/>
        <v>0</v>
      </c>
      <c r="L24" s="6">
        <f t="shared" si="6"/>
        <v>0</v>
      </c>
      <c r="M24" s="6">
        <f t="shared" si="7"/>
        <v>0</v>
      </c>
      <c r="N24" s="6">
        <f t="shared" si="8"/>
        <v>0</v>
      </c>
      <c r="O24" s="6">
        <f t="shared" si="9"/>
        <v>0</v>
      </c>
      <c r="P24" s="6">
        <f t="shared" si="10"/>
        <v>0</v>
      </c>
      <c r="Q24" s="6">
        <f t="shared" si="11"/>
        <v>0</v>
      </c>
    </row>
    <row r="25" spans="2:17" ht="15.75" x14ac:dyDescent="0.25">
      <c r="B25" s="30">
        <v>11</v>
      </c>
      <c r="C25" s="37" t="s">
        <v>27</v>
      </c>
      <c r="D25" s="36" t="s">
        <v>28</v>
      </c>
      <c r="E25" s="33">
        <v>14</v>
      </c>
      <c r="F25" s="34">
        <f t="shared" si="0"/>
        <v>1.0086455331412104E-2</v>
      </c>
      <c r="G25" s="6">
        <f t="shared" si="1"/>
        <v>10086.455331412104</v>
      </c>
      <c r="H25" s="6">
        <f t="shared" si="2"/>
        <v>1082.7678994095127</v>
      </c>
      <c r="I25" s="6">
        <f t="shared" si="3"/>
        <v>116.23372983574738</v>
      </c>
      <c r="J25" s="6">
        <f t="shared" si="4"/>
        <v>12.47754016248297</v>
      </c>
      <c r="K25" s="6">
        <f t="shared" si="5"/>
        <v>1.339447755194497</v>
      </c>
      <c r="L25" s="6">
        <f t="shared" si="6"/>
        <v>0.14378797948413549</v>
      </c>
      <c r="M25" s="6">
        <f t="shared" si="7"/>
        <v>1.5435453129060653E-2</v>
      </c>
      <c r="N25" s="6">
        <f t="shared" si="8"/>
        <v>1.6569758762464248E-3</v>
      </c>
      <c r="O25" s="6">
        <f t="shared" si="9"/>
        <v>1.7787421149907583E-4</v>
      </c>
      <c r="P25" s="6">
        <f t="shared" si="10"/>
        <v>1.9094565931817218E-5</v>
      </c>
      <c r="Q25" s="6">
        <f t="shared" si="11"/>
        <v>2.0497768903751912E-6</v>
      </c>
    </row>
    <row r="26" spans="2:17" ht="15.75" x14ac:dyDescent="0.25">
      <c r="B26" s="30">
        <v>12</v>
      </c>
      <c r="C26" s="30" t="s">
        <v>29</v>
      </c>
      <c r="D26" s="32" t="s">
        <v>30</v>
      </c>
      <c r="E26" s="33">
        <v>7</v>
      </c>
      <c r="F26" s="34">
        <f t="shared" si="0"/>
        <v>5.0432276657060519E-3</v>
      </c>
      <c r="G26" s="6">
        <f t="shared" si="1"/>
        <v>5043.227665706052</v>
      </c>
      <c r="H26" s="6">
        <f t="shared" si="2"/>
        <v>541.38394970475633</v>
      </c>
      <c r="I26" s="6">
        <f t="shared" si="3"/>
        <v>58.116864917873691</v>
      </c>
      <c r="J26" s="6">
        <f t="shared" si="4"/>
        <v>6.2387700812414852</v>
      </c>
      <c r="K26" s="6">
        <f t="shared" si="5"/>
        <v>0.6697238775972485</v>
      </c>
      <c r="L26" s="6">
        <f t="shared" si="6"/>
        <v>7.1893989742067746E-2</v>
      </c>
      <c r="M26" s="6">
        <f t="shared" si="7"/>
        <v>7.7177265645303264E-3</v>
      </c>
      <c r="N26" s="6">
        <f t="shared" si="8"/>
        <v>8.284879381232124E-4</v>
      </c>
      <c r="O26" s="6">
        <f t="shared" si="9"/>
        <v>8.8937105749537916E-5</v>
      </c>
      <c r="P26" s="6">
        <f t="shared" si="10"/>
        <v>9.5472829659086088E-6</v>
      </c>
      <c r="Q26" s="6">
        <f t="shared" si="11"/>
        <v>1.0248884451875956E-6</v>
      </c>
    </row>
    <row r="27" spans="2:17" ht="15.75" x14ac:dyDescent="0.25">
      <c r="B27" s="30">
        <v>13</v>
      </c>
      <c r="C27" s="30" t="s">
        <v>31</v>
      </c>
      <c r="D27" s="32" t="s">
        <v>32</v>
      </c>
      <c r="E27" s="33">
        <v>14</v>
      </c>
      <c r="F27" s="34">
        <f t="shared" si="0"/>
        <v>1.0086455331412104E-2</v>
      </c>
      <c r="G27" s="6">
        <f t="shared" si="1"/>
        <v>10086.455331412104</v>
      </c>
      <c r="H27" s="6">
        <f t="shared" si="2"/>
        <v>1082.7678994095127</v>
      </c>
      <c r="I27" s="6">
        <f t="shared" si="3"/>
        <v>116.23372983574738</v>
      </c>
      <c r="J27" s="6">
        <f t="shared" si="4"/>
        <v>12.47754016248297</v>
      </c>
      <c r="K27" s="6">
        <f t="shared" si="5"/>
        <v>1.339447755194497</v>
      </c>
      <c r="L27" s="6">
        <f t="shared" si="6"/>
        <v>0.14378797948413549</v>
      </c>
      <c r="M27" s="6">
        <f t="shared" si="7"/>
        <v>1.5435453129060653E-2</v>
      </c>
      <c r="N27" s="6">
        <f t="shared" si="8"/>
        <v>1.6569758762464248E-3</v>
      </c>
      <c r="O27" s="6">
        <f t="shared" si="9"/>
        <v>1.7787421149907583E-4</v>
      </c>
      <c r="P27" s="6">
        <f t="shared" si="10"/>
        <v>1.9094565931817218E-5</v>
      </c>
      <c r="Q27" s="6">
        <f t="shared" si="11"/>
        <v>2.0497768903751912E-6</v>
      </c>
    </row>
    <row r="28" spans="2:17" ht="15.75" x14ac:dyDescent="0.25">
      <c r="B28" s="30">
        <v>14</v>
      </c>
      <c r="C28" s="30" t="s">
        <v>33</v>
      </c>
      <c r="D28" s="32" t="s">
        <v>34</v>
      </c>
      <c r="E28" s="33"/>
      <c r="F28" s="34">
        <f t="shared" si="0"/>
        <v>0</v>
      </c>
      <c r="G28" s="6">
        <f t="shared" si="1"/>
        <v>0</v>
      </c>
      <c r="H28" s="6">
        <f t="shared" si="2"/>
        <v>0</v>
      </c>
      <c r="I28" s="6">
        <f t="shared" si="3"/>
        <v>0</v>
      </c>
      <c r="J28" s="6">
        <f t="shared" si="4"/>
        <v>0</v>
      </c>
      <c r="K28" s="6">
        <f t="shared" si="5"/>
        <v>0</v>
      </c>
      <c r="L28" s="6">
        <f t="shared" si="6"/>
        <v>0</v>
      </c>
      <c r="M28" s="6">
        <f t="shared" si="7"/>
        <v>0</v>
      </c>
      <c r="N28" s="6">
        <f t="shared" si="8"/>
        <v>0</v>
      </c>
      <c r="O28" s="6">
        <f t="shared" si="9"/>
        <v>0</v>
      </c>
      <c r="P28" s="6">
        <f t="shared" si="10"/>
        <v>0</v>
      </c>
      <c r="Q28" s="6">
        <f t="shared" si="11"/>
        <v>0</v>
      </c>
    </row>
    <row r="29" spans="2:17" ht="15.75" x14ac:dyDescent="0.25">
      <c r="B29" s="30">
        <v>15</v>
      </c>
      <c r="C29" s="30" t="s">
        <v>35</v>
      </c>
      <c r="D29" s="32" t="s">
        <v>36</v>
      </c>
      <c r="E29" s="33">
        <v>1</v>
      </c>
      <c r="F29" s="34">
        <f t="shared" si="0"/>
        <v>7.2046109510086451E-4</v>
      </c>
      <c r="G29" s="6">
        <f t="shared" si="1"/>
        <v>720.46109510086455</v>
      </c>
      <c r="H29" s="6">
        <f t="shared" si="2"/>
        <v>77.340564243536605</v>
      </c>
      <c r="I29" s="6">
        <f t="shared" si="3"/>
        <v>8.3024092739819544</v>
      </c>
      <c r="J29" s="6">
        <f t="shared" si="4"/>
        <v>0.89125286874878351</v>
      </c>
      <c r="K29" s="6">
        <f t="shared" si="5"/>
        <v>9.5674839656749791E-2</v>
      </c>
      <c r="L29" s="6">
        <f t="shared" si="6"/>
        <v>1.0270569963152535E-2</v>
      </c>
      <c r="M29" s="6">
        <f t="shared" si="7"/>
        <v>1.1025323663614753E-3</v>
      </c>
      <c r="N29" s="6">
        <f t="shared" si="8"/>
        <v>1.1835541973188747E-4</v>
      </c>
      <c r="O29" s="6">
        <f t="shared" si="9"/>
        <v>1.2705300821362559E-5</v>
      </c>
      <c r="P29" s="6">
        <f t="shared" si="10"/>
        <v>1.3638975665583726E-6</v>
      </c>
      <c r="Q29" s="6">
        <f t="shared" si="11"/>
        <v>1.4641263502679936E-7</v>
      </c>
    </row>
    <row r="30" spans="2:17" ht="15.75" x14ac:dyDescent="0.25">
      <c r="B30" s="30">
        <v>16</v>
      </c>
      <c r="C30" s="30" t="s">
        <v>37</v>
      </c>
      <c r="D30" s="32" t="s">
        <v>38</v>
      </c>
      <c r="E30" s="33"/>
      <c r="F30" s="34">
        <f t="shared" si="0"/>
        <v>0</v>
      </c>
      <c r="G30" s="6">
        <f t="shared" si="1"/>
        <v>0</v>
      </c>
      <c r="H30" s="6">
        <f t="shared" si="2"/>
        <v>0</v>
      </c>
      <c r="I30" s="6">
        <f t="shared" si="3"/>
        <v>0</v>
      </c>
      <c r="J30" s="6">
        <f t="shared" si="4"/>
        <v>0</v>
      </c>
      <c r="K30" s="6">
        <f t="shared" si="5"/>
        <v>0</v>
      </c>
      <c r="L30" s="6">
        <f t="shared" si="6"/>
        <v>0</v>
      </c>
      <c r="M30" s="6">
        <f t="shared" si="7"/>
        <v>0</v>
      </c>
      <c r="N30" s="6">
        <f t="shared" si="8"/>
        <v>0</v>
      </c>
      <c r="O30" s="6">
        <f t="shared" si="9"/>
        <v>0</v>
      </c>
      <c r="P30" s="6">
        <f t="shared" si="10"/>
        <v>0</v>
      </c>
      <c r="Q30" s="6">
        <f t="shared" si="11"/>
        <v>0</v>
      </c>
    </row>
    <row r="31" spans="2:17" ht="15.75" x14ac:dyDescent="0.25">
      <c r="B31" s="30">
        <v>17</v>
      </c>
      <c r="C31" s="30" t="s">
        <v>39</v>
      </c>
      <c r="D31" s="32" t="s">
        <v>40</v>
      </c>
      <c r="E31" s="33"/>
      <c r="F31" s="34">
        <f t="shared" si="0"/>
        <v>0</v>
      </c>
      <c r="G31" s="6">
        <f t="shared" si="1"/>
        <v>0</v>
      </c>
      <c r="H31" s="6">
        <f t="shared" si="2"/>
        <v>0</v>
      </c>
      <c r="I31" s="6">
        <f t="shared" si="3"/>
        <v>0</v>
      </c>
      <c r="J31" s="6">
        <f t="shared" si="4"/>
        <v>0</v>
      </c>
      <c r="K31" s="6">
        <f t="shared" si="5"/>
        <v>0</v>
      </c>
      <c r="L31" s="6">
        <f t="shared" si="6"/>
        <v>0</v>
      </c>
      <c r="M31" s="6">
        <f t="shared" si="7"/>
        <v>0</v>
      </c>
      <c r="N31" s="6">
        <f t="shared" si="8"/>
        <v>0</v>
      </c>
      <c r="O31" s="6">
        <f t="shared" si="9"/>
        <v>0</v>
      </c>
      <c r="P31" s="6">
        <f t="shared" si="10"/>
        <v>0</v>
      </c>
      <c r="Q31" s="6">
        <f t="shared" si="11"/>
        <v>0</v>
      </c>
    </row>
    <row r="32" spans="2:17" ht="15.75" x14ac:dyDescent="0.25">
      <c r="B32" s="30">
        <v>18</v>
      </c>
      <c r="C32" s="30" t="s">
        <v>41</v>
      </c>
      <c r="D32" s="32" t="s">
        <v>42</v>
      </c>
      <c r="E32" s="33">
        <v>3</v>
      </c>
      <c r="F32" s="34">
        <f t="shared" si="0"/>
        <v>2.1613832853025938E-3</v>
      </c>
      <c r="G32" s="6">
        <f t="shared" si="1"/>
        <v>2161.3832853025938</v>
      </c>
      <c r="H32" s="6">
        <f t="shared" si="2"/>
        <v>232.02169273060986</v>
      </c>
      <c r="I32" s="6">
        <f t="shared" si="3"/>
        <v>24.90722782194587</v>
      </c>
      <c r="J32" s="6">
        <f t="shared" si="4"/>
        <v>2.6737586062463508</v>
      </c>
      <c r="K32" s="6">
        <f t="shared" si="5"/>
        <v>0.28702451897024939</v>
      </c>
      <c r="L32" s="6">
        <f t="shared" si="6"/>
        <v>3.0811709889457611E-2</v>
      </c>
      <c r="M32" s="6">
        <f t="shared" si="7"/>
        <v>3.3075970990844258E-3</v>
      </c>
      <c r="N32" s="6">
        <f t="shared" si="8"/>
        <v>3.5506625919566246E-4</v>
      </c>
      <c r="O32" s="6">
        <f t="shared" si="9"/>
        <v>3.8115902464087682E-5</v>
      </c>
      <c r="P32" s="6">
        <f t="shared" si="10"/>
        <v>4.0916926996751183E-6</v>
      </c>
      <c r="Q32" s="6">
        <f t="shared" si="11"/>
        <v>4.3923790508039818E-7</v>
      </c>
    </row>
    <row r="33" spans="2:17" ht="15.75" x14ac:dyDescent="0.25">
      <c r="B33" s="30">
        <v>19</v>
      </c>
      <c r="C33" s="30" t="s">
        <v>43</v>
      </c>
      <c r="D33" s="32" t="s">
        <v>44</v>
      </c>
      <c r="E33" s="33"/>
      <c r="F33" s="34">
        <f t="shared" si="0"/>
        <v>0</v>
      </c>
      <c r="G33" s="6">
        <f t="shared" si="1"/>
        <v>0</v>
      </c>
      <c r="H33" s="6">
        <f t="shared" si="2"/>
        <v>0</v>
      </c>
      <c r="I33" s="6">
        <f t="shared" si="3"/>
        <v>0</v>
      </c>
      <c r="J33" s="6">
        <f t="shared" si="4"/>
        <v>0</v>
      </c>
      <c r="K33" s="6">
        <f t="shared" si="5"/>
        <v>0</v>
      </c>
      <c r="L33" s="6">
        <f t="shared" si="6"/>
        <v>0</v>
      </c>
      <c r="M33" s="6">
        <f t="shared" si="7"/>
        <v>0</v>
      </c>
      <c r="N33" s="6">
        <f t="shared" si="8"/>
        <v>0</v>
      </c>
      <c r="O33" s="6">
        <f t="shared" si="9"/>
        <v>0</v>
      </c>
      <c r="P33" s="6">
        <f t="shared" si="10"/>
        <v>0</v>
      </c>
      <c r="Q33" s="6">
        <f t="shared" si="11"/>
        <v>0</v>
      </c>
    </row>
    <row r="34" spans="2:17" ht="15.75" x14ac:dyDescent="0.25">
      <c r="B34" s="30">
        <v>20</v>
      </c>
      <c r="C34" s="30" t="s">
        <v>45</v>
      </c>
      <c r="D34" s="32" t="s">
        <v>46</v>
      </c>
      <c r="E34" s="33"/>
      <c r="F34" s="34">
        <f t="shared" si="0"/>
        <v>0</v>
      </c>
      <c r="G34" s="6">
        <f t="shared" si="1"/>
        <v>0</v>
      </c>
      <c r="H34" s="6">
        <f t="shared" si="2"/>
        <v>0</v>
      </c>
      <c r="I34" s="6">
        <f t="shared" si="3"/>
        <v>0</v>
      </c>
      <c r="J34" s="6">
        <f t="shared" si="4"/>
        <v>0</v>
      </c>
      <c r="K34" s="6">
        <f t="shared" si="5"/>
        <v>0</v>
      </c>
      <c r="L34" s="6">
        <f t="shared" si="6"/>
        <v>0</v>
      </c>
      <c r="M34" s="6">
        <f t="shared" si="7"/>
        <v>0</v>
      </c>
      <c r="N34" s="6">
        <f t="shared" si="8"/>
        <v>0</v>
      </c>
      <c r="O34" s="6">
        <f t="shared" si="9"/>
        <v>0</v>
      </c>
      <c r="P34" s="6">
        <f t="shared" si="10"/>
        <v>0</v>
      </c>
      <c r="Q34" s="6">
        <f t="shared" si="11"/>
        <v>0</v>
      </c>
    </row>
    <row r="35" spans="2:17" ht="15.75" x14ac:dyDescent="0.25">
      <c r="B35" s="30">
        <v>21</v>
      </c>
      <c r="C35" s="30" t="s">
        <v>47</v>
      </c>
      <c r="D35" s="32" t="s">
        <v>48</v>
      </c>
      <c r="E35" s="33"/>
      <c r="F35" s="34">
        <f t="shared" si="0"/>
        <v>0</v>
      </c>
      <c r="G35" s="6">
        <f t="shared" si="1"/>
        <v>0</v>
      </c>
      <c r="H35" s="6">
        <f t="shared" si="2"/>
        <v>0</v>
      </c>
      <c r="I35" s="6">
        <f t="shared" si="3"/>
        <v>0</v>
      </c>
      <c r="J35" s="6">
        <f t="shared" si="4"/>
        <v>0</v>
      </c>
      <c r="K35" s="6">
        <f t="shared" si="5"/>
        <v>0</v>
      </c>
      <c r="L35" s="6">
        <f t="shared" si="6"/>
        <v>0</v>
      </c>
      <c r="M35" s="6">
        <f t="shared" si="7"/>
        <v>0</v>
      </c>
      <c r="N35" s="6">
        <f t="shared" si="8"/>
        <v>0</v>
      </c>
      <c r="O35" s="6">
        <f t="shared" si="9"/>
        <v>0</v>
      </c>
      <c r="P35" s="6">
        <f t="shared" si="10"/>
        <v>0</v>
      </c>
      <c r="Q35" s="6">
        <f t="shared" si="11"/>
        <v>0</v>
      </c>
    </row>
    <row r="36" spans="2:17" ht="15.75" x14ac:dyDescent="0.25">
      <c r="B36" s="30">
        <v>22</v>
      </c>
      <c r="C36" s="30" t="s">
        <v>49</v>
      </c>
      <c r="D36" s="32" t="s">
        <v>50</v>
      </c>
      <c r="E36" s="33"/>
      <c r="F36" s="34">
        <f t="shared" si="0"/>
        <v>0</v>
      </c>
      <c r="G36" s="6">
        <f t="shared" si="1"/>
        <v>0</v>
      </c>
      <c r="H36" s="6">
        <f t="shared" si="2"/>
        <v>0</v>
      </c>
      <c r="I36" s="6">
        <f t="shared" si="3"/>
        <v>0</v>
      </c>
      <c r="J36" s="6">
        <f t="shared" si="4"/>
        <v>0</v>
      </c>
      <c r="K36" s="6">
        <f t="shared" si="5"/>
        <v>0</v>
      </c>
      <c r="L36" s="6">
        <f t="shared" si="6"/>
        <v>0</v>
      </c>
      <c r="M36" s="6">
        <f t="shared" si="7"/>
        <v>0</v>
      </c>
      <c r="N36" s="6">
        <f t="shared" si="8"/>
        <v>0</v>
      </c>
      <c r="O36" s="6">
        <f t="shared" si="9"/>
        <v>0</v>
      </c>
      <c r="P36" s="6">
        <f t="shared" si="10"/>
        <v>0</v>
      </c>
      <c r="Q36" s="6">
        <f t="shared" si="11"/>
        <v>0</v>
      </c>
    </row>
    <row r="37" spans="2:17" ht="15.75" x14ac:dyDescent="0.25">
      <c r="B37" s="30">
        <v>23</v>
      </c>
      <c r="C37" s="30" t="s">
        <v>51</v>
      </c>
      <c r="D37" s="32" t="s">
        <v>52</v>
      </c>
      <c r="E37" s="33"/>
      <c r="F37" s="34">
        <f t="shared" si="0"/>
        <v>0</v>
      </c>
      <c r="G37" s="6">
        <f t="shared" si="1"/>
        <v>0</v>
      </c>
      <c r="H37" s="6">
        <f t="shared" si="2"/>
        <v>0</v>
      </c>
      <c r="I37" s="6">
        <f t="shared" si="3"/>
        <v>0</v>
      </c>
      <c r="J37" s="6">
        <f t="shared" si="4"/>
        <v>0</v>
      </c>
      <c r="K37" s="6">
        <f t="shared" si="5"/>
        <v>0</v>
      </c>
      <c r="L37" s="6">
        <f t="shared" si="6"/>
        <v>0</v>
      </c>
      <c r="M37" s="6">
        <f t="shared" si="7"/>
        <v>0</v>
      </c>
      <c r="N37" s="6">
        <f t="shared" si="8"/>
        <v>0</v>
      </c>
      <c r="O37" s="6">
        <f t="shared" si="9"/>
        <v>0</v>
      </c>
      <c r="P37" s="6">
        <f t="shared" si="10"/>
        <v>0</v>
      </c>
      <c r="Q37" s="6">
        <f t="shared" si="11"/>
        <v>0</v>
      </c>
    </row>
    <row r="38" spans="2:17" ht="15.75" x14ac:dyDescent="0.25">
      <c r="B38" s="30">
        <v>24</v>
      </c>
      <c r="C38" s="30" t="s">
        <v>53</v>
      </c>
      <c r="D38" s="32" t="s">
        <v>54</v>
      </c>
      <c r="E38" s="33">
        <v>17</v>
      </c>
      <c r="F38" s="34">
        <f t="shared" si="0"/>
        <v>1.2247838616714697E-2</v>
      </c>
      <c r="G38" s="6">
        <f t="shared" si="1"/>
        <v>12247.838616714696</v>
      </c>
      <c r="H38" s="6">
        <f t="shared" si="2"/>
        <v>1314.7895921401225</v>
      </c>
      <c r="I38" s="6">
        <f t="shared" si="3"/>
        <v>141.14095765769324</v>
      </c>
      <c r="J38" s="6">
        <f t="shared" si="4"/>
        <v>15.151298768729321</v>
      </c>
      <c r="K38" s="6">
        <f t="shared" si="5"/>
        <v>1.6264722741647464</v>
      </c>
      <c r="L38" s="6">
        <f t="shared" si="6"/>
        <v>0.1745996893735931</v>
      </c>
      <c r="M38" s="6">
        <f t="shared" si="7"/>
        <v>1.874305022814508E-2</v>
      </c>
      <c r="N38" s="6">
        <f t="shared" si="8"/>
        <v>2.0120421354420871E-3</v>
      </c>
      <c r="O38" s="6">
        <f t="shared" si="9"/>
        <v>2.159901139631635E-4</v>
      </c>
      <c r="P38" s="6">
        <f t="shared" si="10"/>
        <v>2.3186258631492336E-5</v>
      </c>
      <c r="Q38" s="6">
        <f t="shared" si="11"/>
        <v>2.4890147954555892E-6</v>
      </c>
    </row>
    <row r="39" spans="2:17" ht="15.75" x14ac:dyDescent="0.25">
      <c r="B39" s="30">
        <v>25</v>
      </c>
      <c r="C39" s="30" t="s">
        <v>55</v>
      </c>
      <c r="D39" s="32" t="s">
        <v>56</v>
      </c>
      <c r="E39" s="33"/>
      <c r="F39" s="34">
        <f t="shared" si="0"/>
        <v>0</v>
      </c>
      <c r="G39" s="6">
        <f t="shared" si="1"/>
        <v>0</v>
      </c>
      <c r="H39" s="6">
        <f t="shared" si="2"/>
        <v>0</v>
      </c>
      <c r="I39" s="6">
        <f t="shared" si="3"/>
        <v>0</v>
      </c>
      <c r="J39" s="6">
        <f t="shared" si="4"/>
        <v>0</v>
      </c>
      <c r="K39" s="6">
        <f t="shared" si="5"/>
        <v>0</v>
      </c>
      <c r="L39" s="6">
        <f t="shared" si="6"/>
        <v>0</v>
      </c>
      <c r="M39" s="6">
        <f t="shared" si="7"/>
        <v>0</v>
      </c>
      <c r="N39" s="6">
        <f t="shared" si="8"/>
        <v>0</v>
      </c>
      <c r="O39" s="6">
        <f t="shared" si="9"/>
        <v>0</v>
      </c>
      <c r="P39" s="6">
        <f t="shared" si="10"/>
        <v>0</v>
      </c>
      <c r="Q39" s="6">
        <f t="shared" si="11"/>
        <v>0</v>
      </c>
    </row>
    <row r="40" spans="2:17" ht="15.75" x14ac:dyDescent="0.25">
      <c r="B40" s="30">
        <v>26</v>
      </c>
      <c r="C40" s="30" t="s">
        <v>57</v>
      </c>
      <c r="D40" s="32" t="s">
        <v>58</v>
      </c>
      <c r="E40" s="33"/>
      <c r="F40" s="34">
        <f t="shared" si="0"/>
        <v>0</v>
      </c>
      <c r="G40" s="6">
        <f t="shared" si="1"/>
        <v>0</v>
      </c>
      <c r="H40" s="6">
        <f t="shared" si="2"/>
        <v>0</v>
      </c>
      <c r="I40" s="6">
        <f t="shared" si="3"/>
        <v>0</v>
      </c>
      <c r="J40" s="6">
        <f t="shared" si="4"/>
        <v>0</v>
      </c>
      <c r="K40" s="6">
        <f t="shared" si="5"/>
        <v>0</v>
      </c>
      <c r="L40" s="6">
        <f t="shared" si="6"/>
        <v>0</v>
      </c>
      <c r="M40" s="6">
        <f t="shared" si="7"/>
        <v>0</v>
      </c>
      <c r="N40" s="6">
        <f t="shared" si="8"/>
        <v>0</v>
      </c>
      <c r="O40" s="6">
        <f t="shared" si="9"/>
        <v>0</v>
      </c>
      <c r="P40" s="6">
        <f t="shared" si="10"/>
        <v>0</v>
      </c>
      <c r="Q40" s="6">
        <f t="shared" si="11"/>
        <v>0</v>
      </c>
    </row>
    <row r="41" spans="2:17" ht="15.75" x14ac:dyDescent="0.25">
      <c r="B41" s="30">
        <v>27</v>
      </c>
      <c r="C41" s="30" t="s">
        <v>59</v>
      </c>
      <c r="D41" s="32" t="s">
        <v>60</v>
      </c>
      <c r="E41" s="33">
        <v>2</v>
      </c>
      <c r="F41" s="34">
        <f t="shared" si="0"/>
        <v>1.440922190201729E-3</v>
      </c>
      <c r="G41" s="6">
        <f t="shared" si="1"/>
        <v>1440.9221902017291</v>
      </c>
      <c r="H41" s="6">
        <f t="shared" si="2"/>
        <v>154.68112848707321</v>
      </c>
      <c r="I41" s="6">
        <f t="shared" si="3"/>
        <v>16.604818547963909</v>
      </c>
      <c r="J41" s="6">
        <f t="shared" si="4"/>
        <v>1.782505737497567</v>
      </c>
      <c r="K41" s="6">
        <f t="shared" si="5"/>
        <v>0.19134967931349958</v>
      </c>
      <c r="L41" s="6">
        <f t="shared" si="6"/>
        <v>2.0541139926305071E-2</v>
      </c>
      <c r="M41" s="6">
        <f t="shared" si="7"/>
        <v>2.2050647327229505E-3</v>
      </c>
      <c r="N41" s="6">
        <f t="shared" si="8"/>
        <v>2.3671083946377494E-4</v>
      </c>
      <c r="O41" s="6">
        <f t="shared" si="9"/>
        <v>2.5410601642725117E-5</v>
      </c>
      <c r="P41" s="6">
        <f t="shared" si="10"/>
        <v>2.7277951331167453E-6</v>
      </c>
      <c r="Q41" s="6">
        <f t="shared" si="11"/>
        <v>2.9282527005359871E-7</v>
      </c>
    </row>
    <row r="42" spans="2:17" ht="15.75" x14ac:dyDescent="0.25">
      <c r="B42" s="30">
        <v>28</v>
      </c>
      <c r="C42" s="30" t="s">
        <v>61</v>
      </c>
      <c r="D42" s="32" t="s">
        <v>62</v>
      </c>
      <c r="E42" s="33"/>
      <c r="F42" s="34">
        <f t="shared" si="0"/>
        <v>0</v>
      </c>
      <c r="G42" s="6">
        <f t="shared" si="1"/>
        <v>0</v>
      </c>
      <c r="H42" s="6">
        <f t="shared" si="2"/>
        <v>0</v>
      </c>
      <c r="I42" s="6">
        <f t="shared" si="3"/>
        <v>0</v>
      </c>
      <c r="J42" s="6">
        <f t="shared" si="4"/>
        <v>0</v>
      </c>
      <c r="K42" s="6">
        <f t="shared" si="5"/>
        <v>0</v>
      </c>
      <c r="L42" s="6">
        <f t="shared" si="6"/>
        <v>0</v>
      </c>
      <c r="M42" s="6">
        <f t="shared" si="7"/>
        <v>0</v>
      </c>
      <c r="N42" s="6">
        <f t="shared" si="8"/>
        <v>0</v>
      </c>
      <c r="O42" s="6">
        <f t="shared" si="9"/>
        <v>0</v>
      </c>
      <c r="P42" s="6">
        <f t="shared" si="10"/>
        <v>0</v>
      </c>
      <c r="Q42" s="6">
        <f t="shared" si="11"/>
        <v>0</v>
      </c>
    </row>
    <row r="43" spans="2:17" ht="15.75" x14ac:dyDescent="0.25">
      <c r="B43" s="30">
        <v>29</v>
      </c>
      <c r="C43" s="30" t="s">
        <v>63</v>
      </c>
      <c r="D43" s="32" t="s">
        <v>64</v>
      </c>
      <c r="E43" s="33">
        <v>11</v>
      </c>
      <c r="F43" s="34">
        <f t="shared" si="0"/>
        <v>7.9250720461095103E-3</v>
      </c>
      <c r="G43" s="6">
        <f t="shared" si="1"/>
        <v>7925.0720461095107</v>
      </c>
      <c r="H43" s="6">
        <f t="shared" si="2"/>
        <v>850.74620667890281</v>
      </c>
      <c r="I43" s="6">
        <f t="shared" si="3"/>
        <v>91.326502013801516</v>
      </c>
      <c r="J43" s="6">
        <f t="shared" si="4"/>
        <v>9.8037815562366202</v>
      </c>
      <c r="K43" s="6">
        <f t="shared" si="5"/>
        <v>1.0524232362242478</v>
      </c>
      <c r="L43" s="6">
        <f t="shared" si="6"/>
        <v>0.11297626959467789</v>
      </c>
      <c r="M43" s="6">
        <f t="shared" si="7"/>
        <v>1.2127856029976227E-2</v>
      </c>
      <c r="N43" s="6">
        <f t="shared" si="8"/>
        <v>1.3019096170507622E-3</v>
      </c>
      <c r="O43" s="6">
        <f t="shared" si="9"/>
        <v>1.3975830903498816E-4</v>
      </c>
      <c r="P43" s="6">
        <f t="shared" si="10"/>
        <v>1.5002873232142101E-5</v>
      </c>
      <c r="Q43" s="6">
        <f t="shared" si="11"/>
        <v>1.6105389852947932E-6</v>
      </c>
    </row>
    <row r="44" spans="2:17" ht="15.75" x14ac:dyDescent="0.25">
      <c r="B44" s="30">
        <v>30</v>
      </c>
      <c r="C44" s="30" t="s">
        <v>65</v>
      </c>
      <c r="D44" s="32" t="s">
        <v>66</v>
      </c>
      <c r="E44" s="33"/>
      <c r="F44" s="34">
        <f t="shared" si="0"/>
        <v>0</v>
      </c>
      <c r="G44" s="6">
        <f t="shared" si="1"/>
        <v>0</v>
      </c>
      <c r="H44" s="6">
        <f t="shared" si="2"/>
        <v>0</v>
      </c>
      <c r="I44" s="6">
        <f t="shared" si="3"/>
        <v>0</v>
      </c>
      <c r="J44" s="6">
        <f t="shared" si="4"/>
        <v>0</v>
      </c>
      <c r="K44" s="6">
        <f t="shared" si="5"/>
        <v>0</v>
      </c>
      <c r="L44" s="6">
        <f t="shared" si="6"/>
        <v>0</v>
      </c>
      <c r="M44" s="6">
        <f t="shared" si="7"/>
        <v>0</v>
      </c>
      <c r="N44" s="6">
        <f t="shared" si="8"/>
        <v>0</v>
      </c>
      <c r="O44" s="6">
        <f t="shared" si="9"/>
        <v>0</v>
      </c>
      <c r="P44" s="6">
        <f t="shared" si="10"/>
        <v>0</v>
      </c>
      <c r="Q44" s="6">
        <f t="shared" si="11"/>
        <v>0</v>
      </c>
    </row>
    <row r="45" spans="2:17" ht="15.75" x14ac:dyDescent="0.25">
      <c r="B45" s="30">
        <v>31</v>
      </c>
      <c r="C45" s="30" t="s">
        <v>67</v>
      </c>
      <c r="D45" s="32" t="s">
        <v>68</v>
      </c>
      <c r="E45" s="33">
        <v>1</v>
      </c>
      <c r="F45" s="34">
        <f t="shared" si="0"/>
        <v>7.2046109510086451E-4</v>
      </c>
      <c r="G45" s="6">
        <f t="shared" si="1"/>
        <v>720.46109510086455</v>
      </c>
      <c r="H45" s="6">
        <f t="shared" si="2"/>
        <v>77.340564243536605</v>
      </c>
      <c r="I45" s="6">
        <f t="shared" si="3"/>
        <v>8.3024092739819544</v>
      </c>
      <c r="J45" s="6">
        <f t="shared" si="4"/>
        <v>0.89125286874878351</v>
      </c>
      <c r="K45" s="6">
        <f t="shared" si="5"/>
        <v>9.5674839656749791E-2</v>
      </c>
      <c r="L45" s="6">
        <f t="shared" si="6"/>
        <v>1.0270569963152535E-2</v>
      </c>
      <c r="M45" s="6">
        <f t="shared" si="7"/>
        <v>1.1025323663614753E-3</v>
      </c>
      <c r="N45" s="6">
        <f t="shared" si="8"/>
        <v>1.1835541973188747E-4</v>
      </c>
      <c r="O45" s="6">
        <f t="shared" si="9"/>
        <v>1.2705300821362559E-5</v>
      </c>
      <c r="P45" s="6">
        <f t="shared" si="10"/>
        <v>1.3638975665583726E-6</v>
      </c>
      <c r="Q45" s="6">
        <f t="shared" si="11"/>
        <v>1.4641263502679936E-7</v>
      </c>
    </row>
    <row r="46" spans="2:17" ht="15.75" x14ac:dyDescent="0.25">
      <c r="B46" s="30">
        <v>32</v>
      </c>
      <c r="C46" s="30" t="s">
        <v>69</v>
      </c>
      <c r="D46" s="32" t="s">
        <v>70</v>
      </c>
      <c r="E46" s="33">
        <v>2</v>
      </c>
      <c r="F46" s="34">
        <f t="shared" si="0"/>
        <v>1.440922190201729E-3</v>
      </c>
      <c r="G46" s="6">
        <f t="shared" si="1"/>
        <v>1440.9221902017291</v>
      </c>
      <c r="H46" s="6">
        <f t="shared" si="2"/>
        <v>154.68112848707321</v>
      </c>
      <c r="I46" s="6">
        <f t="shared" si="3"/>
        <v>16.604818547963909</v>
      </c>
      <c r="J46" s="6">
        <f t="shared" si="4"/>
        <v>1.782505737497567</v>
      </c>
      <c r="K46" s="6">
        <f t="shared" si="5"/>
        <v>0.19134967931349958</v>
      </c>
      <c r="L46" s="6">
        <f t="shared" si="6"/>
        <v>2.0541139926305071E-2</v>
      </c>
      <c r="M46" s="6">
        <f t="shared" si="7"/>
        <v>2.2050647327229505E-3</v>
      </c>
      <c r="N46" s="6">
        <f t="shared" si="8"/>
        <v>2.3671083946377494E-4</v>
      </c>
      <c r="O46" s="6">
        <f t="shared" si="9"/>
        <v>2.5410601642725117E-5</v>
      </c>
      <c r="P46" s="6">
        <f t="shared" si="10"/>
        <v>2.7277951331167453E-6</v>
      </c>
      <c r="Q46" s="6">
        <f t="shared" si="11"/>
        <v>2.9282527005359871E-7</v>
      </c>
    </row>
    <row r="47" spans="2:17" ht="15.75" x14ac:dyDescent="0.25">
      <c r="B47" s="30">
        <v>33</v>
      </c>
      <c r="C47" s="30" t="s">
        <v>71</v>
      </c>
      <c r="D47" s="32" t="s">
        <v>72</v>
      </c>
      <c r="E47" s="33"/>
      <c r="F47" s="34">
        <f t="shared" si="0"/>
        <v>0</v>
      </c>
      <c r="G47" s="6">
        <f t="shared" si="1"/>
        <v>0</v>
      </c>
      <c r="H47" s="6">
        <f t="shared" si="2"/>
        <v>0</v>
      </c>
      <c r="I47" s="6">
        <f t="shared" si="3"/>
        <v>0</v>
      </c>
      <c r="J47" s="6">
        <f t="shared" si="4"/>
        <v>0</v>
      </c>
      <c r="K47" s="6">
        <f t="shared" si="5"/>
        <v>0</v>
      </c>
      <c r="L47" s="6">
        <f t="shared" si="6"/>
        <v>0</v>
      </c>
      <c r="M47" s="6">
        <f t="shared" si="7"/>
        <v>0</v>
      </c>
      <c r="N47" s="6">
        <f t="shared" si="8"/>
        <v>0</v>
      </c>
      <c r="O47" s="6">
        <f t="shared" si="9"/>
        <v>0</v>
      </c>
      <c r="P47" s="6">
        <f t="shared" si="10"/>
        <v>0</v>
      </c>
      <c r="Q47" s="6">
        <f t="shared" si="11"/>
        <v>0</v>
      </c>
    </row>
    <row r="48" spans="2:17" ht="15.75" x14ac:dyDescent="0.25">
      <c r="B48" s="30">
        <v>34</v>
      </c>
      <c r="C48" s="30" t="s">
        <v>73</v>
      </c>
      <c r="D48" s="32" t="s">
        <v>74</v>
      </c>
      <c r="E48" s="33">
        <v>7</v>
      </c>
      <c r="F48" s="34">
        <f t="shared" si="0"/>
        <v>5.0432276657060519E-3</v>
      </c>
      <c r="G48" s="6">
        <f t="shared" si="1"/>
        <v>5043.227665706052</v>
      </c>
      <c r="H48" s="6">
        <f t="shared" si="2"/>
        <v>541.38394970475633</v>
      </c>
      <c r="I48" s="6">
        <f t="shared" si="3"/>
        <v>58.116864917873691</v>
      </c>
      <c r="J48" s="6">
        <f t="shared" si="4"/>
        <v>6.2387700812414852</v>
      </c>
      <c r="K48" s="6">
        <f t="shared" si="5"/>
        <v>0.6697238775972485</v>
      </c>
      <c r="L48" s="6">
        <f t="shared" si="6"/>
        <v>7.1893989742067746E-2</v>
      </c>
      <c r="M48" s="6">
        <f t="shared" si="7"/>
        <v>7.7177265645303264E-3</v>
      </c>
      <c r="N48" s="6">
        <f t="shared" si="8"/>
        <v>8.284879381232124E-4</v>
      </c>
      <c r="O48" s="6">
        <f t="shared" si="9"/>
        <v>8.8937105749537916E-5</v>
      </c>
      <c r="P48" s="6">
        <f t="shared" si="10"/>
        <v>9.5472829659086088E-6</v>
      </c>
      <c r="Q48" s="6">
        <f t="shared" si="11"/>
        <v>1.0248884451875956E-6</v>
      </c>
    </row>
    <row r="49" spans="2:17" ht="15.75" x14ac:dyDescent="0.25">
      <c r="B49" s="30">
        <v>35</v>
      </c>
      <c r="C49" s="30" t="s">
        <v>75</v>
      </c>
      <c r="D49" s="32" t="s">
        <v>76</v>
      </c>
      <c r="E49" s="33"/>
      <c r="F49" s="34">
        <f t="shared" si="0"/>
        <v>0</v>
      </c>
      <c r="G49" s="6">
        <f t="shared" si="1"/>
        <v>0</v>
      </c>
      <c r="H49" s="6">
        <f t="shared" si="2"/>
        <v>0</v>
      </c>
      <c r="I49" s="6">
        <f t="shared" si="3"/>
        <v>0</v>
      </c>
      <c r="J49" s="6">
        <f t="shared" si="4"/>
        <v>0</v>
      </c>
      <c r="K49" s="6">
        <f t="shared" si="5"/>
        <v>0</v>
      </c>
      <c r="L49" s="6">
        <f t="shared" si="6"/>
        <v>0</v>
      </c>
      <c r="M49" s="6">
        <f t="shared" si="7"/>
        <v>0</v>
      </c>
      <c r="N49" s="6">
        <f t="shared" si="8"/>
        <v>0</v>
      </c>
      <c r="O49" s="6">
        <f t="shared" si="9"/>
        <v>0</v>
      </c>
      <c r="P49" s="6">
        <f t="shared" si="10"/>
        <v>0</v>
      </c>
      <c r="Q49" s="6">
        <f t="shared" si="11"/>
        <v>0</v>
      </c>
    </row>
    <row r="50" spans="2:17" ht="15.75" x14ac:dyDescent="0.25">
      <c r="B50" s="30">
        <v>36</v>
      </c>
      <c r="C50" s="30" t="s">
        <v>77</v>
      </c>
      <c r="D50" s="32" t="s">
        <v>78</v>
      </c>
      <c r="E50" s="33"/>
      <c r="F50" s="34">
        <f t="shared" si="0"/>
        <v>0</v>
      </c>
      <c r="G50" s="6">
        <f t="shared" si="1"/>
        <v>0</v>
      </c>
      <c r="H50" s="6">
        <f t="shared" si="2"/>
        <v>0</v>
      </c>
      <c r="I50" s="6">
        <f t="shared" si="3"/>
        <v>0</v>
      </c>
      <c r="J50" s="6">
        <f t="shared" si="4"/>
        <v>0</v>
      </c>
      <c r="K50" s="6">
        <f t="shared" si="5"/>
        <v>0</v>
      </c>
      <c r="L50" s="6">
        <f t="shared" si="6"/>
        <v>0</v>
      </c>
      <c r="M50" s="6">
        <f t="shared" si="7"/>
        <v>0</v>
      </c>
      <c r="N50" s="6">
        <f t="shared" si="8"/>
        <v>0</v>
      </c>
      <c r="O50" s="6">
        <f t="shared" si="9"/>
        <v>0</v>
      </c>
      <c r="P50" s="6">
        <f t="shared" si="10"/>
        <v>0</v>
      </c>
      <c r="Q50" s="6">
        <f t="shared" si="11"/>
        <v>0</v>
      </c>
    </row>
    <row r="51" spans="2:17" ht="15.75" x14ac:dyDescent="0.25">
      <c r="B51" s="30">
        <v>37</v>
      </c>
      <c r="C51" s="30" t="s">
        <v>79</v>
      </c>
      <c r="D51" s="32" t="s">
        <v>80</v>
      </c>
      <c r="E51" s="33"/>
      <c r="F51" s="34">
        <f t="shared" si="0"/>
        <v>0</v>
      </c>
      <c r="G51" s="6">
        <f t="shared" si="1"/>
        <v>0</v>
      </c>
      <c r="H51" s="6">
        <f t="shared" si="2"/>
        <v>0</v>
      </c>
      <c r="I51" s="6">
        <f t="shared" si="3"/>
        <v>0</v>
      </c>
      <c r="J51" s="6">
        <f t="shared" si="4"/>
        <v>0</v>
      </c>
      <c r="K51" s="6">
        <f t="shared" si="5"/>
        <v>0</v>
      </c>
      <c r="L51" s="6">
        <f t="shared" si="6"/>
        <v>0</v>
      </c>
      <c r="M51" s="6">
        <f t="shared" si="7"/>
        <v>0</v>
      </c>
      <c r="N51" s="6">
        <f t="shared" si="8"/>
        <v>0</v>
      </c>
      <c r="O51" s="6">
        <f t="shared" si="9"/>
        <v>0</v>
      </c>
      <c r="P51" s="6">
        <f t="shared" si="10"/>
        <v>0</v>
      </c>
      <c r="Q51" s="6">
        <f t="shared" si="11"/>
        <v>0</v>
      </c>
    </row>
    <row r="52" spans="2:17" ht="15.75" x14ac:dyDescent="0.25">
      <c r="B52" s="30">
        <v>38</v>
      </c>
      <c r="C52" s="30" t="s">
        <v>81</v>
      </c>
      <c r="D52" s="32" t="s">
        <v>82</v>
      </c>
      <c r="E52" s="33">
        <v>11</v>
      </c>
      <c r="F52" s="34">
        <f t="shared" si="0"/>
        <v>7.9250720461095103E-3</v>
      </c>
      <c r="G52" s="6">
        <f t="shared" si="1"/>
        <v>7925.0720461095107</v>
      </c>
      <c r="H52" s="6">
        <f t="shared" si="2"/>
        <v>850.74620667890281</v>
      </c>
      <c r="I52" s="6">
        <f t="shared" si="3"/>
        <v>91.326502013801516</v>
      </c>
      <c r="J52" s="6">
        <f t="shared" si="4"/>
        <v>9.8037815562366202</v>
      </c>
      <c r="K52" s="6">
        <f t="shared" si="5"/>
        <v>1.0524232362242478</v>
      </c>
      <c r="L52" s="6">
        <f t="shared" si="6"/>
        <v>0.11297626959467789</v>
      </c>
      <c r="M52" s="6">
        <f t="shared" si="7"/>
        <v>1.2127856029976227E-2</v>
      </c>
      <c r="N52" s="6">
        <f t="shared" si="8"/>
        <v>1.3019096170507622E-3</v>
      </c>
      <c r="O52" s="6">
        <f t="shared" si="9"/>
        <v>1.3975830903498816E-4</v>
      </c>
      <c r="P52" s="6">
        <f t="shared" si="10"/>
        <v>1.5002873232142101E-5</v>
      </c>
      <c r="Q52" s="6">
        <f t="shared" si="11"/>
        <v>1.6105389852947932E-6</v>
      </c>
    </row>
    <row r="53" spans="2:17" ht="15.75" x14ac:dyDescent="0.25">
      <c r="B53" s="30">
        <v>39</v>
      </c>
      <c r="C53" s="30" t="s">
        <v>83</v>
      </c>
      <c r="D53" s="32" t="s">
        <v>84</v>
      </c>
      <c r="E53" s="33"/>
      <c r="F53" s="34">
        <f t="shared" si="0"/>
        <v>0</v>
      </c>
      <c r="G53" s="6">
        <f t="shared" si="1"/>
        <v>0</v>
      </c>
      <c r="H53" s="6">
        <f t="shared" si="2"/>
        <v>0</v>
      </c>
      <c r="I53" s="6">
        <f t="shared" si="3"/>
        <v>0</v>
      </c>
      <c r="J53" s="6">
        <f t="shared" si="4"/>
        <v>0</v>
      </c>
      <c r="K53" s="6">
        <f t="shared" si="5"/>
        <v>0</v>
      </c>
      <c r="L53" s="6">
        <f t="shared" si="6"/>
        <v>0</v>
      </c>
      <c r="M53" s="6">
        <f t="shared" si="7"/>
        <v>0</v>
      </c>
      <c r="N53" s="6">
        <f t="shared" si="8"/>
        <v>0</v>
      </c>
      <c r="O53" s="6">
        <f t="shared" si="9"/>
        <v>0</v>
      </c>
      <c r="P53" s="6">
        <f t="shared" si="10"/>
        <v>0</v>
      </c>
      <c r="Q53" s="6">
        <f t="shared" si="11"/>
        <v>0</v>
      </c>
    </row>
    <row r="54" spans="2:17" ht="15.75" x14ac:dyDescent="0.25">
      <c r="B54" s="30">
        <v>40</v>
      </c>
      <c r="C54" s="30" t="s">
        <v>85</v>
      </c>
      <c r="D54" s="32" t="s">
        <v>86</v>
      </c>
      <c r="E54" s="33">
        <v>10</v>
      </c>
      <c r="F54" s="34">
        <f t="shared" si="0"/>
        <v>7.2046109510086453E-3</v>
      </c>
      <c r="G54" s="6">
        <f t="shared" si="1"/>
        <v>7204.6109510086453</v>
      </c>
      <c r="H54" s="6">
        <f t="shared" si="2"/>
        <v>773.40564243536608</v>
      </c>
      <c r="I54" s="6">
        <f t="shared" si="3"/>
        <v>83.024092739819551</v>
      </c>
      <c r="J54" s="6">
        <f t="shared" si="4"/>
        <v>8.9125286874878356</v>
      </c>
      <c r="K54" s="6">
        <f t="shared" si="5"/>
        <v>0.95674839656749788</v>
      </c>
      <c r="L54" s="6">
        <f t="shared" si="6"/>
        <v>0.10270569963152536</v>
      </c>
      <c r="M54" s="6">
        <f t="shared" si="7"/>
        <v>1.1025323663614752E-2</v>
      </c>
      <c r="N54" s="6">
        <f t="shared" si="8"/>
        <v>1.1835541973188746E-3</v>
      </c>
      <c r="O54" s="6">
        <f t="shared" si="9"/>
        <v>1.270530082136256E-4</v>
      </c>
      <c r="P54" s="6">
        <f t="shared" si="10"/>
        <v>1.3638975665583727E-5</v>
      </c>
      <c r="Q54" s="6">
        <f t="shared" si="11"/>
        <v>1.4641263502679938E-6</v>
      </c>
    </row>
    <row r="55" spans="2:17" ht="15.75" x14ac:dyDescent="0.25">
      <c r="B55" s="30">
        <v>41</v>
      </c>
      <c r="C55" s="30" t="s">
        <v>87</v>
      </c>
      <c r="D55" s="32" t="s">
        <v>88</v>
      </c>
      <c r="E55" s="33"/>
      <c r="F55" s="34">
        <f t="shared" si="0"/>
        <v>0</v>
      </c>
      <c r="G55" s="6">
        <f t="shared" si="1"/>
        <v>0</v>
      </c>
      <c r="H55" s="6">
        <f t="shared" si="2"/>
        <v>0</v>
      </c>
      <c r="I55" s="6">
        <f t="shared" si="3"/>
        <v>0</v>
      </c>
      <c r="J55" s="6">
        <f t="shared" si="4"/>
        <v>0</v>
      </c>
      <c r="K55" s="6">
        <f t="shared" si="5"/>
        <v>0</v>
      </c>
      <c r="L55" s="6">
        <f t="shared" si="6"/>
        <v>0</v>
      </c>
      <c r="M55" s="6">
        <f t="shared" si="7"/>
        <v>0</v>
      </c>
      <c r="N55" s="6">
        <f t="shared" si="8"/>
        <v>0</v>
      </c>
      <c r="O55" s="6">
        <f t="shared" si="9"/>
        <v>0</v>
      </c>
      <c r="P55" s="6">
        <f t="shared" si="10"/>
        <v>0</v>
      </c>
      <c r="Q55" s="6">
        <f t="shared" si="11"/>
        <v>0</v>
      </c>
    </row>
    <row r="56" spans="2:17" ht="15.75" x14ac:dyDescent="0.25">
      <c r="B56" s="30">
        <v>42</v>
      </c>
      <c r="C56" s="30" t="s">
        <v>89</v>
      </c>
      <c r="D56" s="32" t="s">
        <v>90</v>
      </c>
      <c r="E56" s="33">
        <v>16</v>
      </c>
      <c r="F56" s="34">
        <f t="shared" si="0"/>
        <v>1.1527377521613832E-2</v>
      </c>
      <c r="G56" s="6">
        <f t="shared" si="1"/>
        <v>11527.377521613833</v>
      </c>
      <c r="H56" s="6">
        <f t="shared" si="2"/>
        <v>1237.4490278965857</v>
      </c>
      <c r="I56" s="6">
        <f t="shared" si="3"/>
        <v>132.83854838371127</v>
      </c>
      <c r="J56" s="6">
        <f t="shared" si="4"/>
        <v>14.260045899980536</v>
      </c>
      <c r="K56" s="6">
        <f t="shared" si="5"/>
        <v>1.5307974345079967</v>
      </c>
      <c r="L56" s="6">
        <f t="shared" si="6"/>
        <v>0.16432911941044057</v>
      </c>
      <c r="M56" s="6">
        <f t="shared" si="7"/>
        <v>1.7640517861783604E-2</v>
      </c>
      <c r="N56" s="6">
        <f t="shared" si="8"/>
        <v>1.8936867157101995E-3</v>
      </c>
      <c r="O56" s="6">
        <f t="shared" si="9"/>
        <v>2.0328481314180094E-4</v>
      </c>
      <c r="P56" s="6">
        <f t="shared" si="10"/>
        <v>2.1822361064933962E-5</v>
      </c>
      <c r="Q56" s="6">
        <f t="shared" si="11"/>
        <v>2.3426021604287897E-6</v>
      </c>
    </row>
    <row r="57" spans="2:17" ht="15.75" x14ac:dyDescent="0.25">
      <c r="B57" s="30">
        <v>43</v>
      </c>
      <c r="C57" s="30" t="s">
        <v>91</v>
      </c>
      <c r="D57" s="32" t="s">
        <v>92</v>
      </c>
      <c r="E57" s="33"/>
      <c r="F57" s="34">
        <f t="shared" si="0"/>
        <v>0</v>
      </c>
      <c r="G57" s="6">
        <f t="shared" si="1"/>
        <v>0</v>
      </c>
      <c r="H57" s="6">
        <f t="shared" si="2"/>
        <v>0</v>
      </c>
      <c r="I57" s="6">
        <f t="shared" si="3"/>
        <v>0</v>
      </c>
      <c r="J57" s="6">
        <f t="shared" si="4"/>
        <v>0</v>
      </c>
      <c r="K57" s="6">
        <f t="shared" si="5"/>
        <v>0</v>
      </c>
      <c r="L57" s="6">
        <f t="shared" si="6"/>
        <v>0</v>
      </c>
      <c r="M57" s="6">
        <f t="shared" si="7"/>
        <v>0</v>
      </c>
      <c r="N57" s="6">
        <f t="shared" si="8"/>
        <v>0</v>
      </c>
      <c r="O57" s="6">
        <f t="shared" si="9"/>
        <v>0</v>
      </c>
      <c r="P57" s="6">
        <f t="shared" si="10"/>
        <v>0</v>
      </c>
      <c r="Q57" s="6">
        <f t="shared" si="11"/>
        <v>0</v>
      </c>
    </row>
    <row r="58" spans="2:17" ht="15.75" x14ac:dyDescent="0.25">
      <c r="B58" s="30">
        <v>44</v>
      </c>
      <c r="C58" s="30" t="s">
        <v>93</v>
      </c>
      <c r="D58" s="32" t="s">
        <v>94</v>
      </c>
      <c r="E58" s="33"/>
      <c r="F58" s="34">
        <f t="shared" si="0"/>
        <v>0</v>
      </c>
      <c r="G58" s="6">
        <f t="shared" si="1"/>
        <v>0</v>
      </c>
      <c r="H58" s="6">
        <f t="shared" si="2"/>
        <v>0</v>
      </c>
      <c r="I58" s="6">
        <f t="shared" si="3"/>
        <v>0</v>
      </c>
      <c r="J58" s="6">
        <f t="shared" si="4"/>
        <v>0</v>
      </c>
      <c r="K58" s="6">
        <f t="shared" si="5"/>
        <v>0</v>
      </c>
      <c r="L58" s="6">
        <f t="shared" si="6"/>
        <v>0</v>
      </c>
      <c r="M58" s="6">
        <f t="shared" si="7"/>
        <v>0</v>
      </c>
      <c r="N58" s="6">
        <f t="shared" si="8"/>
        <v>0</v>
      </c>
      <c r="O58" s="6">
        <f t="shared" si="9"/>
        <v>0</v>
      </c>
      <c r="P58" s="6">
        <f t="shared" si="10"/>
        <v>0</v>
      </c>
      <c r="Q58" s="6">
        <f t="shared" si="11"/>
        <v>0</v>
      </c>
    </row>
    <row r="59" spans="2:17" ht="15.75" x14ac:dyDescent="0.25">
      <c r="B59" s="30">
        <v>45</v>
      </c>
      <c r="C59" s="30" t="s">
        <v>95</v>
      </c>
      <c r="D59" s="32" t="s">
        <v>96</v>
      </c>
      <c r="E59" s="33"/>
      <c r="F59" s="34">
        <f t="shared" si="0"/>
        <v>0</v>
      </c>
      <c r="G59" s="6">
        <f t="shared" si="1"/>
        <v>0</v>
      </c>
      <c r="H59" s="6">
        <f t="shared" si="2"/>
        <v>0</v>
      </c>
      <c r="I59" s="6">
        <f t="shared" si="3"/>
        <v>0</v>
      </c>
      <c r="J59" s="6">
        <f t="shared" si="4"/>
        <v>0</v>
      </c>
      <c r="K59" s="6">
        <f t="shared" si="5"/>
        <v>0</v>
      </c>
      <c r="L59" s="6">
        <f t="shared" si="6"/>
        <v>0</v>
      </c>
      <c r="M59" s="6">
        <f t="shared" si="7"/>
        <v>0</v>
      </c>
      <c r="N59" s="6">
        <f t="shared" si="8"/>
        <v>0</v>
      </c>
      <c r="O59" s="6">
        <f t="shared" si="9"/>
        <v>0</v>
      </c>
      <c r="P59" s="6">
        <f t="shared" si="10"/>
        <v>0</v>
      </c>
      <c r="Q59" s="6">
        <f t="shared" si="11"/>
        <v>0</v>
      </c>
    </row>
    <row r="60" spans="2:17" ht="15.75" x14ac:dyDescent="0.25">
      <c r="B60" s="30">
        <v>46</v>
      </c>
      <c r="C60" s="30" t="s">
        <v>97</v>
      </c>
      <c r="D60" s="32" t="s">
        <v>98</v>
      </c>
      <c r="E60" s="33">
        <v>6</v>
      </c>
      <c r="F60" s="34">
        <f t="shared" si="0"/>
        <v>4.3227665706051877E-3</v>
      </c>
      <c r="G60" s="6">
        <f t="shared" si="1"/>
        <v>4322.7665706051876</v>
      </c>
      <c r="H60" s="6">
        <f t="shared" si="2"/>
        <v>464.04338546121971</v>
      </c>
      <c r="I60" s="6">
        <f t="shared" si="3"/>
        <v>49.814455643891741</v>
      </c>
      <c r="J60" s="6">
        <f t="shared" si="4"/>
        <v>5.3475172124927015</v>
      </c>
      <c r="K60" s="6">
        <f t="shared" si="5"/>
        <v>0.57404903794049877</v>
      </c>
      <c r="L60" s="6">
        <f t="shared" si="6"/>
        <v>6.1623419778915223E-2</v>
      </c>
      <c r="M60" s="6">
        <f t="shared" si="7"/>
        <v>6.6151941981688516E-3</v>
      </c>
      <c r="N60" s="6">
        <f t="shared" si="8"/>
        <v>7.1013251839132491E-4</v>
      </c>
      <c r="O60" s="6">
        <f t="shared" si="9"/>
        <v>7.6231804928175365E-5</v>
      </c>
      <c r="P60" s="6">
        <f t="shared" si="10"/>
        <v>8.1833853993502366E-6</v>
      </c>
      <c r="Q60" s="6">
        <f t="shared" si="11"/>
        <v>8.7847581016079635E-7</v>
      </c>
    </row>
    <row r="61" spans="2:17" ht="15.75" x14ac:dyDescent="0.25">
      <c r="B61" s="30">
        <v>47</v>
      </c>
      <c r="C61" s="30" t="s">
        <v>99</v>
      </c>
      <c r="D61" s="32" t="s">
        <v>100</v>
      </c>
      <c r="E61" s="33"/>
      <c r="F61" s="34">
        <f t="shared" si="0"/>
        <v>0</v>
      </c>
      <c r="G61" s="6">
        <f t="shared" si="1"/>
        <v>0</v>
      </c>
      <c r="H61" s="6">
        <f t="shared" si="2"/>
        <v>0</v>
      </c>
      <c r="I61" s="6">
        <f t="shared" si="3"/>
        <v>0</v>
      </c>
      <c r="J61" s="6">
        <f t="shared" si="4"/>
        <v>0</v>
      </c>
      <c r="K61" s="6">
        <f t="shared" si="5"/>
        <v>0</v>
      </c>
      <c r="L61" s="6">
        <f t="shared" si="6"/>
        <v>0</v>
      </c>
      <c r="M61" s="6">
        <f t="shared" si="7"/>
        <v>0</v>
      </c>
      <c r="N61" s="6">
        <f t="shared" si="8"/>
        <v>0</v>
      </c>
      <c r="O61" s="6">
        <f t="shared" si="9"/>
        <v>0</v>
      </c>
      <c r="P61" s="6">
        <f t="shared" si="10"/>
        <v>0</v>
      </c>
      <c r="Q61" s="6">
        <f t="shared" si="11"/>
        <v>0</v>
      </c>
    </row>
    <row r="62" spans="2:17" ht="15.75" x14ac:dyDescent="0.25">
      <c r="B62" s="30">
        <v>48</v>
      </c>
      <c r="C62" s="30" t="s">
        <v>101</v>
      </c>
      <c r="D62" s="32" t="s">
        <v>102</v>
      </c>
      <c r="E62" s="33">
        <v>22</v>
      </c>
      <c r="F62" s="34">
        <f t="shared" si="0"/>
        <v>1.5850144092219021E-2</v>
      </c>
      <c r="G62" s="6">
        <f t="shared" si="1"/>
        <v>15850.144092219021</v>
      </c>
      <c r="H62" s="6">
        <f t="shared" si="2"/>
        <v>1701.4924133578056</v>
      </c>
      <c r="I62" s="6">
        <f t="shared" si="3"/>
        <v>182.65300402760303</v>
      </c>
      <c r="J62" s="6">
        <f t="shared" si="4"/>
        <v>19.60756311247324</v>
      </c>
      <c r="K62" s="6">
        <f t="shared" si="5"/>
        <v>2.1048464724484957</v>
      </c>
      <c r="L62" s="6">
        <f t="shared" si="6"/>
        <v>0.22595253918935579</v>
      </c>
      <c r="M62" s="6">
        <f t="shared" si="7"/>
        <v>2.4255712059952455E-2</v>
      </c>
      <c r="N62" s="6">
        <f t="shared" si="8"/>
        <v>2.6038192341015245E-3</v>
      </c>
      <c r="O62" s="6">
        <f t="shared" si="9"/>
        <v>2.7951661806997633E-4</v>
      </c>
      <c r="P62" s="6">
        <f t="shared" si="10"/>
        <v>3.0005746464284202E-5</v>
      </c>
      <c r="Q62" s="6">
        <f t="shared" si="11"/>
        <v>3.2210779705895865E-6</v>
      </c>
    </row>
    <row r="63" spans="2:17" ht="15.75" x14ac:dyDescent="0.25">
      <c r="B63" s="30">
        <v>49</v>
      </c>
      <c r="C63" s="30" t="s">
        <v>103</v>
      </c>
      <c r="D63" s="32" t="s">
        <v>104</v>
      </c>
      <c r="E63" s="33"/>
      <c r="F63" s="34">
        <f t="shared" si="0"/>
        <v>0</v>
      </c>
      <c r="G63" s="6">
        <f t="shared" si="1"/>
        <v>0</v>
      </c>
      <c r="H63" s="6">
        <f t="shared" si="2"/>
        <v>0</v>
      </c>
      <c r="I63" s="6">
        <f t="shared" si="3"/>
        <v>0</v>
      </c>
      <c r="J63" s="6">
        <f t="shared" si="4"/>
        <v>0</v>
      </c>
      <c r="K63" s="6">
        <f t="shared" si="5"/>
        <v>0</v>
      </c>
      <c r="L63" s="6">
        <f t="shared" si="6"/>
        <v>0</v>
      </c>
      <c r="M63" s="6">
        <f t="shared" si="7"/>
        <v>0</v>
      </c>
      <c r="N63" s="6">
        <f t="shared" si="8"/>
        <v>0</v>
      </c>
      <c r="O63" s="6">
        <f t="shared" si="9"/>
        <v>0</v>
      </c>
      <c r="P63" s="6">
        <f t="shared" si="10"/>
        <v>0</v>
      </c>
      <c r="Q63" s="6">
        <f t="shared" si="11"/>
        <v>0</v>
      </c>
    </row>
    <row r="64" spans="2:17" ht="15.75" x14ac:dyDescent="0.25">
      <c r="B64" s="30">
        <v>50</v>
      </c>
      <c r="C64" s="30" t="s">
        <v>105</v>
      </c>
      <c r="D64" s="32" t="s">
        <v>106</v>
      </c>
      <c r="E64" s="33"/>
      <c r="F64" s="34">
        <f t="shared" si="0"/>
        <v>0</v>
      </c>
      <c r="G64" s="6">
        <f t="shared" si="1"/>
        <v>0</v>
      </c>
      <c r="H64" s="6">
        <f t="shared" si="2"/>
        <v>0</v>
      </c>
      <c r="I64" s="6">
        <f t="shared" si="3"/>
        <v>0</v>
      </c>
      <c r="J64" s="6">
        <f t="shared" si="4"/>
        <v>0</v>
      </c>
      <c r="K64" s="6">
        <f t="shared" si="5"/>
        <v>0</v>
      </c>
      <c r="L64" s="6">
        <f t="shared" si="6"/>
        <v>0</v>
      </c>
      <c r="M64" s="6">
        <f t="shared" si="7"/>
        <v>0</v>
      </c>
      <c r="N64" s="6">
        <f t="shared" si="8"/>
        <v>0</v>
      </c>
      <c r="O64" s="6">
        <f t="shared" si="9"/>
        <v>0</v>
      </c>
      <c r="P64" s="6">
        <f t="shared" si="10"/>
        <v>0</v>
      </c>
      <c r="Q64" s="6">
        <f t="shared" si="11"/>
        <v>0</v>
      </c>
    </row>
    <row r="65" spans="2:17" ht="15.75" x14ac:dyDescent="0.25">
      <c r="B65" s="30">
        <v>51</v>
      </c>
      <c r="C65" s="30" t="s">
        <v>107</v>
      </c>
      <c r="D65" s="32" t="s">
        <v>108</v>
      </c>
      <c r="E65" s="33"/>
      <c r="F65" s="34">
        <f t="shared" si="0"/>
        <v>0</v>
      </c>
      <c r="G65" s="6">
        <f t="shared" si="1"/>
        <v>0</v>
      </c>
      <c r="H65" s="6">
        <f t="shared" si="2"/>
        <v>0</v>
      </c>
      <c r="I65" s="6">
        <f t="shared" si="3"/>
        <v>0</v>
      </c>
      <c r="J65" s="6">
        <f t="shared" si="4"/>
        <v>0</v>
      </c>
      <c r="K65" s="6">
        <f t="shared" si="5"/>
        <v>0</v>
      </c>
      <c r="L65" s="6">
        <f t="shared" si="6"/>
        <v>0</v>
      </c>
      <c r="M65" s="6">
        <f t="shared" si="7"/>
        <v>0</v>
      </c>
      <c r="N65" s="6">
        <f t="shared" si="8"/>
        <v>0</v>
      </c>
      <c r="O65" s="6">
        <f t="shared" si="9"/>
        <v>0</v>
      </c>
      <c r="P65" s="6">
        <f t="shared" si="10"/>
        <v>0</v>
      </c>
      <c r="Q65" s="6">
        <f t="shared" si="11"/>
        <v>0</v>
      </c>
    </row>
    <row r="66" spans="2:17" ht="15.75" x14ac:dyDescent="0.25">
      <c r="B66" s="30">
        <v>52</v>
      </c>
      <c r="C66" s="30" t="s">
        <v>109</v>
      </c>
      <c r="D66" s="32" t="s">
        <v>110</v>
      </c>
      <c r="E66" s="33"/>
      <c r="F66" s="34">
        <f t="shared" si="0"/>
        <v>0</v>
      </c>
      <c r="G66" s="6">
        <f t="shared" si="1"/>
        <v>0</v>
      </c>
      <c r="H66" s="6">
        <f t="shared" si="2"/>
        <v>0</v>
      </c>
      <c r="I66" s="6">
        <f t="shared" si="3"/>
        <v>0</v>
      </c>
      <c r="J66" s="6">
        <f t="shared" si="4"/>
        <v>0</v>
      </c>
      <c r="K66" s="6">
        <f t="shared" si="5"/>
        <v>0</v>
      </c>
      <c r="L66" s="6">
        <f t="shared" si="6"/>
        <v>0</v>
      </c>
      <c r="M66" s="6">
        <f t="shared" si="7"/>
        <v>0</v>
      </c>
      <c r="N66" s="6">
        <f t="shared" si="8"/>
        <v>0</v>
      </c>
      <c r="O66" s="6">
        <f t="shared" si="9"/>
        <v>0</v>
      </c>
      <c r="P66" s="6">
        <f t="shared" si="10"/>
        <v>0</v>
      </c>
      <c r="Q66" s="6">
        <f t="shared" si="11"/>
        <v>0</v>
      </c>
    </row>
    <row r="67" spans="2:17" ht="15.75" x14ac:dyDescent="0.25">
      <c r="B67" s="30">
        <v>53</v>
      </c>
      <c r="C67" s="30" t="s">
        <v>111</v>
      </c>
      <c r="D67" s="32" t="s">
        <v>112</v>
      </c>
      <c r="E67" s="33"/>
      <c r="F67" s="34">
        <f t="shared" si="0"/>
        <v>0</v>
      </c>
      <c r="G67" s="6">
        <f t="shared" si="1"/>
        <v>0</v>
      </c>
      <c r="H67" s="6">
        <f t="shared" si="2"/>
        <v>0</v>
      </c>
      <c r="I67" s="6">
        <f t="shared" si="3"/>
        <v>0</v>
      </c>
      <c r="J67" s="6">
        <f t="shared" si="4"/>
        <v>0</v>
      </c>
      <c r="K67" s="6">
        <f t="shared" si="5"/>
        <v>0</v>
      </c>
      <c r="L67" s="6">
        <f t="shared" si="6"/>
        <v>0</v>
      </c>
      <c r="M67" s="6">
        <f t="shared" si="7"/>
        <v>0</v>
      </c>
      <c r="N67" s="6">
        <f t="shared" si="8"/>
        <v>0</v>
      </c>
      <c r="O67" s="6">
        <f t="shared" si="9"/>
        <v>0</v>
      </c>
      <c r="P67" s="6">
        <f t="shared" si="10"/>
        <v>0</v>
      </c>
      <c r="Q67" s="6">
        <f t="shared" si="11"/>
        <v>0</v>
      </c>
    </row>
    <row r="68" spans="2:17" ht="15.75" x14ac:dyDescent="0.25">
      <c r="B68" s="30">
        <v>54</v>
      </c>
      <c r="C68" s="30" t="s">
        <v>113</v>
      </c>
      <c r="D68" s="32" t="s">
        <v>114</v>
      </c>
      <c r="E68" s="33"/>
      <c r="F68" s="34">
        <f t="shared" si="0"/>
        <v>0</v>
      </c>
      <c r="G68" s="6">
        <f t="shared" si="1"/>
        <v>0</v>
      </c>
      <c r="H68" s="6">
        <f t="shared" si="2"/>
        <v>0</v>
      </c>
      <c r="I68" s="6">
        <f t="shared" si="3"/>
        <v>0</v>
      </c>
      <c r="J68" s="6">
        <f t="shared" si="4"/>
        <v>0</v>
      </c>
      <c r="K68" s="6">
        <f t="shared" si="5"/>
        <v>0</v>
      </c>
      <c r="L68" s="6">
        <f t="shared" si="6"/>
        <v>0</v>
      </c>
      <c r="M68" s="6">
        <f t="shared" si="7"/>
        <v>0</v>
      </c>
      <c r="N68" s="6">
        <f t="shared" si="8"/>
        <v>0</v>
      </c>
      <c r="O68" s="6">
        <f t="shared" si="9"/>
        <v>0</v>
      </c>
      <c r="P68" s="6">
        <f t="shared" si="10"/>
        <v>0</v>
      </c>
      <c r="Q68" s="6">
        <f t="shared" si="11"/>
        <v>0</v>
      </c>
    </row>
    <row r="69" spans="2:17" ht="15.75" x14ac:dyDescent="0.25">
      <c r="B69" s="30">
        <v>55</v>
      </c>
      <c r="C69" s="30" t="s">
        <v>115</v>
      </c>
      <c r="D69" s="32" t="s">
        <v>116</v>
      </c>
      <c r="E69" s="33"/>
      <c r="F69" s="34">
        <f t="shared" si="0"/>
        <v>0</v>
      </c>
      <c r="G69" s="6">
        <f t="shared" si="1"/>
        <v>0</v>
      </c>
      <c r="H69" s="6">
        <f t="shared" si="2"/>
        <v>0</v>
      </c>
      <c r="I69" s="6">
        <f t="shared" si="3"/>
        <v>0</v>
      </c>
      <c r="J69" s="6">
        <f t="shared" si="4"/>
        <v>0</v>
      </c>
      <c r="K69" s="6">
        <f t="shared" si="5"/>
        <v>0</v>
      </c>
      <c r="L69" s="6">
        <f t="shared" si="6"/>
        <v>0</v>
      </c>
      <c r="M69" s="6">
        <f t="shared" si="7"/>
        <v>0</v>
      </c>
      <c r="N69" s="6">
        <f t="shared" si="8"/>
        <v>0</v>
      </c>
      <c r="O69" s="6">
        <f t="shared" si="9"/>
        <v>0</v>
      </c>
      <c r="P69" s="6">
        <f t="shared" si="10"/>
        <v>0</v>
      </c>
      <c r="Q69" s="6">
        <f t="shared" si="11"/>
        <v>0</v>
      </c>
    </row>
    <row r="70" spans="2:17" ht="15.75" x14ac:dyDescent="0.25">
      <c r="B70" s="30">
        <v>56</v>
      </c>
      <c r="C70" s="30" t="s">
        <v>117</v>
      </c>
      <c r="D70" s="32" t="s">
        <v>118</v>
      </c>
      <c r="E70" s="33">
        <v>35</v>
      </c>
      <c r="F70" s="34">
        <f t="shared" si="0"/>
        <v>2.5216138328530261E-2</v>
      </c>
      <c r="G70" s="6">
        <f t="shared" si="1"/>
        <v>25216.138328530262</v>
      </c>
      <c r="H70" s="6">
        <f t="shared" si="2"/>
        <v>2706.9197485237819</v>
      </c>
      <c r="I70" s="6">
        <f t="shared" si="3"/>
        <v>290.58432458936846</v>
      </c>
      <c r="J70" s="6">
        <f t="shared" si="4"/>
        <v>31.193850406207428</v>
      </c>
      <c r="K70" s="6">
        <f t="shared" si="5"/>
        <v>3.3486193879862429</v>
      </c>
      <c r="L70" s="6">
        <f t="shared" si="6"/>
        <v>0.35946994871033877</v>
      </c>
      <c r="M70" s="6">
        <f t="shared" si="7"/>
        <v>3.8588632822651639E-2</v>
      </c>
      <c r="N70" s="6">
        <f t="shared" si="8"/>
        <v>4.1424396906160621E-3</v>
      </c>
      <c r="O70" s="6">
        <f t="shared" si="9"/>
        <v>4.4468552874768962E-4</v>
      </c>
      <c r="P70" s="6">
        <f t="shared" si="10"/>
        <v>4.7736414829543049E-5</v>
      </c>
      <c r="Q70" s="6">
        <f t="shared" si="11"/>
        <v>5.1244422259379786E-6</v>
      </c>
    </row>
    <row r="71" spans="2:17" ht="15.75" x14ac:dyDescent="0.25">
      <c r="B71" s="30">
        <v>57</v>
      </c>
      <c r="C71" s="30" t="s">
        <v>119</v>
      </c>
      <c r="D71" s="32" t="s">
        <v>120</v>
      </c>
      <c r="E71" s="33"/>
      <c r="F71" s="34">
        <f t="shared" si="0"/>
        <v>0</v>
      </c>
      <c r="G71" s="6">
        <f t="shared" si="1"/>
        <v>0</v>
      </c>
      <c r="H71" s="6">
        <f t="shared" si="2"/>
        <v>0</v>
      </c>
      <c r="I71" s="6">
        <f t="shared" si="3"/>
        <v>0</v>
      </c>
      <c r="J71" s="6">
        <f t="shared" si="4"/>
        <v>0</v>
      </c>
      <c r="K71" s="6">
        <f t="shared" si="5"/>
        <v>0</v>
      </c>
      <c r="L71" s="6">
        <f t="shared" si="6"/>
        <v>0</v>
      </c>
      <c r="M71" s="6">
        <f t="shared" si="7"/>
        <v>0</v>
      </c>
      <c r="N71" s="6">
        <f t="shared" si="8"/>
        <v>0</v>
      </c>
      <c r="O71" s="6">
        <f t="shared" si="9"/>
        <v>0</v>
      </c>
      <c r="P71" s="6">
        <f t="shared" si="10"/>
        <v>0</v>
      </c>
      <c r="Q71" s="6">
        <f t="shared" si="11"/>
        <v>0</v>
      </c>
    </row>
    <row r="72" spans="2:17" ht="15.75" x14ac:dyDescent="0.25">
      <c r="B72" s="30">
        <v>58</v>
      </c>
      <c r="C72" s="30" t="s">
        <v>121</v>
      </c>
      <c r="D72" s="32" t="s">
        <v>122</v>
      </c>
      <c r="E72" s="33">
        <v>2</v>
      </c>
      <c r="F72" s="34">
        <f t="shared" si="0"/>
        <v>1.440922190201729E-3</v>
      </c>
      <c r="G72" s="6">
        <f t="shared" si="1"/>
        <v>1440.9221902017291</v>
      </c>
      <c r="H72" s="6">
        <f t="shared" si="2"/>
        <v>154.68112848707321</v>
      </c>
      <c r="I72" s="6">
        <f t="shared" si="3"/>
        <v>16.604818547963909</v>
      </c>
      <c r="J72" s="6">
        <f t="shared" si="4"/>
        <v>1.782505737497567</v>
      </c>
      <c r="K72" s="6">
        <f t="shared" si="5"/>
        <v>0.19134967931349958</v>
      </c>
      <c r="L72" s="6">
        <f t="shared" si="6"/>
        <v>2.0541139926305071E-2</v>
      </c>
      <c r="M72" s="6">
        <f t="shared" si="7"/>
        <v>2.2050647327229505E-3</v>
      </c>
      <c r="N72" s="6">
        <f t="shared" si="8"/>
        <v>2.3671083946377494E-4</v>
      </c>
      <c r="O72" s="6">
        <f t="shared" si="9"/>
        <v>2.5410601642725117E-5</v>
      </c>
      <c r="P72" s="6">
        <f t="shared" si="10"/>
        <v>2.7277951331167453E-6</v>
      </c>
      <c r="Q72" s="6">
        <f t="shared" si="11"/>
        <v>2.9282527005359871E-7</v>
      </c>
    </row>
    <row r="73" spans="2:17" ht="15.75" x14ac:dyDescent="0.25">
      <c r="B73" s="30">
        <v>59</v>
      </c>
      <c r="C73" s="30" t="s">
        <v>123</v>
      </c>
      <c r="D73" s="32" t="s">
        <v>124</v>
      </c>
      <c r="E73" s="33">
        <v>0</v>
      </c>
      <c r="F73" s="34">
        <f t="shared" si="0"/>
        <v>0</v>
      </c>
      <c r="G73" s="6">
        <f t="shared" si="1"/>
        <v>0</v>
      </c>
      <c r="H73" s="6">
        <f t="shared" si="2"/>
        <v>0</v>
      </c>
      <c r="I73" s="6">
        <f t="shared" si="3"/>
        <v>0</v>
      </c>
      <c r="J73" s="6">
        <f t="shared" si="4"/>
        <v>0</v>
      </c>
      <c r="K73" s="6">
        <f t="shared" si="5"/>
        <v>0</v>
      </c>
      <c r="L73" s="6">
        <f t="shared" si="6"/>
        <v>0</v>
      </c>
      <c r="M73" s="6">
        <f t="shared" si="7"/>
        <v>0</v>
      </c>
      <c r="N73" s="6">
        <f t="shared" si="8"/>
        <v>0</v>
      </c>
      <c r="O73" s="6">
        <f t="shared" si="9"/>
        <v>0</v>
      </c>
      <c r="P73" s="6">
        <f t="shared" si="10"/>
        <v>0</v>
      </c>
      <c r="Q73" s="6">
        <f t="shared" si="11"/>
        <v>0</v>
      </c>
    </row>
    <row r="74" spans="2:17" ht="15.75" x14ac:dyDescent="0.25">
      <c r="B74" s="30">
        <v>60</v>
      </c>
      <c r="C74" s="30" t="s">
        <v>125</v>
      </c>
      <c r="D74" s="32" t="s">
        <v>126</v>
      </c>
      <c r="E74" s="33">
        <v>0</v>
      </c>
      <c r="F74" s="34">
        <f t="shared" si="0"/>
        <v>0</v>
      </c>
      <c r="G74" s="6">
        <f t="shared" si="1"/>
        <v>0</v>
      </c>
      <c r="H74" s="6">
        <f t="shared" si="2"/>
        <v>0</v>
      </c>
      <c r="I74" s="6">
        <f t="shared" si="3"/>
        <v>0</v>
      </c>
      <c r="J74" s="6">
        <f t="shared" si="4"/>
        <v>0</v>
      </c>
      <c r="K74" s="6">
        <f t="shared" si="5"/>
        <v>0</v>
      </c>
      <c r="L74" s="6">
        <f t="shared" si="6"/>
        <v>0</v>
      </c>
      <c r="M74" s="6">
        <f t="shared" si="7"/>
        <v>0</v>
      </c>
      <c r="N74" s="6">
        <f t="shared" si="8"/>
        <v>0</v>
      </c>
      <c r="O74" s="6">
        <f t="shared" si="9"/>
        <v>0</v>
      </c>
      <c r="P74" s="6">
        <f t="shared" si="10"/>
        <v>0</v>
      </c>
      <c r="Q74" s="6">
        <f t="shared" si="11"/>
        <v>0</v>
      </c>
    </row>
    <row r="75" spans="2:17" ht="15.75" x14ac:dyDescent="0.25">
      <c r="B75" s="30">
        <v>61</v>
      </c>
      <c r="C75" s="30" t="s">
        <v>127</v>
      </c>
      <c r="D75" s="32" t="s">
        <v>128</v>
      </c>
      <c r="E75" s="33">
        <v>0</v>
      </c>
      <c r="F75" s="34">
        <f t="shared" si="0"/>
        <v>0</v>
      </c>
      <c r="G75" s="6">
        <f t="shared" si="1"/>
        <v>0</v>
      </c>
      <c r="H75" s="6">
        <f t="shared" si="2"/>
        <v>0</v>
      </c>
      <c r="I75" s="6">
        <f t="shared" si="3"/>
        <v>0</v>
      </c>
      <c r="J75" s="6">
        <f t="shared" si="4"/>
        <v>0</v>
      </c>
      <c r="K75" s="6">
        <f t="shared" si="5"/>
        <v>0</v>
      </c>
      <c r="L75" s="6">
        <f t="shared" si="6"/>
        <v>0</v>
      </c>
      <c r="M75" s="6">
        <f t="shared" si="7"/>
        <v>0</v>
      </c>
      <c r="N75" s="6">
        <f t="shared" si="8"/>
        <v>0</v>
      </c>
      <c r="O75" s="6">
        <f t="shared" si="9"/>
        <v>0</v>
      </c>
      <c r="P75" s="6">
        <f t="shared" si="10"/>
        <v>0</v>
      </c>
      <c r="Q75" s="6">
        <f t="shared" si="11"/>
        <v>0</v>
      </c>
    </row>
    <row r="76" spans="2:17" ht="15.75" x14ac:dyDescent="0.25">
      <c r="B76" s="30">
        <v>62</v>
      </c>
      <c r="C76" s="30" t="s">
        <v>129</v>
      </c>
      <c r="D76" s="32" t="s">
        <v>130</v>
      </c>
      <c r="E76" s="33">
        <v>0</v>
      </c>
      <c r="F76" s="34">
        <f t="shared" si="0"/>
        <v>0</v>
      </c>
      <c r="G76" s="6">
        <f t="shared" si="1"/>
        <v>0</v>
      </c>
      <c r="H76" s="6">
        <f t="shared" si="2"/>
        <v>0</v>
      </c>
      <c r="I76" s="6">
        <f t="shared" si="3"/>
        <v>0</v>
      </c>
      <c r="J76" s="6">
        <f t="shared" si="4"/>
        <v>0</v>
      </c>
      <c r="K76" s="6">
        <f t="shared" si="5"/>
        <v>0</v>
      </c>
      <c r="L76" s="6">
        <f t="shared" si="6"/>
        <v>0</v>
      </c>
      <c r="M76" s="6">
        <f t="shared" si="7"/>
        <v>0</v>
      </c>
      <c r="N76" s="6">
        <f t="shared" si="8"/>
        <v>0</v>
      </c>
      <c r="O76" s="6">
        <f t="shared" si="9"/>
        <v>0</v>
      </c>
      <c r="P76" s="6">
        <f t="shared" si="10"/>
        <v>0</v>
      </c>
      <c r="Q76" s="6">
        <f t="shared" si="11"/>
        <v>0</v>
      </c>
    </row>
    <row r="77" spans="2:17" ht="15.75" x14ac:dyDescent="0.25">
      <c r="B77" s="30">
        <v>63</v>
      </c>
      <c r="C77" s="30" t="s">
        <v>131</v>
      </c>
      <c r="D77" s="32" t="s">
        <v>132</v>
      </c>
      <c r="E77" s="33">
        <v>0</v>
      </c>
      <c r="F77" s="34">
        <f t="shared" si="0"/>
        <v>0</v>
      </c>
      <c r="G77" s="6">
        <f t="shared" si="1"/>
        <v>0</v>
      </c>
      <c r="H77" s="6">
        <f t="shared" si="2"/>
        <v>0</v>
      </c>
      <c r="I77" s="6">
        <f t="shared" si="3"/>
        <v>0</v>
      </c>
      <c r="J77" s="6">
        <f t="shared" si="4"/>
        <v>0</v>
      </c>
      <c r="K77" s="6">
        <f t="shared" si="5"/>
        <v>0</v>
      </c>
      <c r="L77" s="6">
        <f t="shared" si="6"/>
        <v>0</v>
      </c>
      <c r="M77" s="6">
        <f t="shared" si="7"/>
        <v>0</v>
      </c>
      <c r="N77" s="6">
        <f t="shared" si="8"/>
        <v>0</v>
      </c>
      <c r="O77" s="6">
        <f t="shared" si="9"/>
        <v>0</v>
      </c>
      <c r="P77" s="6">
        <f t="shared" si="10"/>
        <v>0</v>
      </c>
      <c r="Q77" s="6">
        <f t="shared" si="11"/>
        <v>0</v>
      </c>
    </row>
    <row r="78" spans="2:17" ht="15.75" x14ac:dyDescent="0.25">
      <c r="B78" s="30">
        <v>64</v>
      </c>
      <c r="C78" s="30" t="s">
        <v>133</v>
      </c>
      <c r="D78" s="32" t="s">
        <v>134</v>
      </c>
      <c r="E78" s="33">
        <v>0</v>
      </c>
      <c r="F78" s="34">
        <f t="shared" si="0"/>
        <v>0</v>
      </c>
      <c r="G78" s="6">
        <f t="shared" si="1"/>
        <v>0</v>
      </c>
      <c r="H78" s="6">
        <f t="shared" si="2"/>
        <v>0</v>
      </c>
      <c r="I78" s="6">
        <f t="shared" si="3"/>
        <v>0</v>
      </c>
      <c r="J78" s="6">
        <f t="shared" si="4"/>
        <v>0</v>
      </c>
      <c r="K78" s="6">
        <f t="shared" si="5"/>
        <v>0</v>
      </c>
      <c r="L78" s="6">
        <f t="shared" si="6"/>
        <v>0</v>
      </c>
      <c r="M78" s="6">
        <f t="shared" si="7"/>
        <v>0</v>
      </c>
      <c r="N78" s="6">
        <f t="shared" si="8"/>
        <v>0</v>
      </c>
      <c r="O78" s="6">
        <f t="shared" si="9"/>
        <v>0</v>
      </c>
      <c r="P78" s="6">
        <f t="shared" si="10"/>
        <v>0</v>
      </c>
      <c r="Q78" s="6">
        <f t="shared" si="11"/>
        <v>0</v>
      </c>
    </row>
    <row r="79" spans="2:17" ht="15.75" x14ac:dyDescent="0.25">
      <c r="B79" s="30">
        <v>65</v>
      </c>
      <c r="C79" s="30" t="s">
        <v>135</v>
      </c>
      <c r="D79" s="32" t="s">
        <v>136</v>
      </c>
      <c r="E79" s="33">
        <v>0</v>
      </c>
      <c r="F79" s="34">
        <f t="shared" ref="F79:F142" si="12">IF($E$174=0,0,E79/$E$174)</f>
        <v>0</v>
      </c>
      <c r="G79" s="6">
        <f t="shared" si="1"/>
        <v>0</v>
      </c>
      <c r="H79" s="6">
        <f t="shared" si="2"/>
        <v>0</v>
      </c>
      <c r="I79" s="6">
        <f t="shared" si="3"/>
        <v>0</v>
      </c>
      <c r="J79" s="6">
        <f t="shared" si="4"/>
        <v>0</v>
      </c>
      <c r="K79" s="6">
        <f t="shared" si="5"/>
        <v>0</v>
      </c>
      <c r="L79" s="6">
        <f t="shared" si="6"/>
        <v>0</v>
      </c>
      <c r="M79" s="6">
        <f t="shared" si="7"/>
        <v>0</v>
      </c>
      <c r="N79" s="6">
        <f t="shared" si="8"/>
        <v>0</v>
      </c>
      <c r="O79" s="6">
        <f t="shared" si="9"/>
        <v>0</v>
      </c>
      <c r="P79" s="6">
        <f t="shared" si="10"/>
        <v>0</v>
      </c>
      <c r="Q79" s="6">
        <f t="shared" si="11"/>
        <v>0</v>
      </c>
    </row>
    <row r="80" spans="2:17" ht="15.75" x14ac:dyDescent="0.25">
      <c r="B80" s="30">
        <v>66</v>
      </c>
      <c r="C80" s="30" t="s">
        <v>137</v>
      </c>
      <c r="D80" s="32" t="s">
        <v>138</v>
      </c>
      <c r="E80" s="33">
        <v>0</v>
      </c>
      <c r="F80" s="34">
        <f t="shared" si="12"/>
        <v>0</v>
      </c>
      <c r="G80" s="6">
        <f t="shared" ref="G80:G143" si="13">+F80*$G$174</f>
        <v>0</v>
      </c>
      <c r="H80" s="6">
        <f t="shared" ref="H80:H143" si="14">+F80*$H$174</f>
        <v>0</v>
      </c>
      <c r="I80" s="6">
        <f t="shared" ref="I80:I143" si="15">+F80*$I$174</f>
        <v>0</v>
      </c>
      <c r="J80" s="6">
        <f t="shared" ref="J80:J143" si="16">+F80*$J$174</f>
        <v>0</v>
      </c>
      <c r="K80" s="6">
        <f t="shared" ref="K80:K143" si="17">+F80*$K$174</f>
        <v>0</v>
      </c>
      <c r="L80" s="6">
        <f t="shared" ref="L80:L143" si="18">+F80*$L$174</f>
        <v>0</v>
      </c>
      <c r="M80" s="6">
        <f t="shared" ref="M80:M143" si="19">+F80*$M$174</f>
        <v>0</v>
      </c>
      <c r="N80" s="6">
        <f t="shared" ref="N80:N143" si="20">+F80*$N$174</f>
        <v>0</v>
      </c>
      <c r="O80" s="6">
        <f t="shared" ref="O80:O143" si="21">+F80*$O$174</f>
        <v>0</v>
      </c>
      <c r="P80" s="6">
        <f t="shared" ref="P80:P143" si="22">+F80*$P$174</f>
        <v>0</v>
      </c>
      <c r="Q80" s="6">
        <f t="shared" ref="Q80:Q143" si="23">+F80*$Q$174</f>
        <v>0</v>
      </c>
    </row>
    <row r="81" spans="2:17" ht="15.75" x14ac:dyDescent="0.25">
      <c r="B81" s="30">
        <v>67</v>
      </c>
      <c r="C81" s="30" t="s">
        <v>139</v>
      </c>
      <c r="D81" s="32" t="s">
        <v>140</v>
      </c>
      <c r="E81" s="33">
        <v>0</v>
      </c>
      <c r="F81" s="34">
        <f t="shared" si="12"/>
        <v>0</v>
      </c>
      <c r="G81" s="6">
        <f t="shared" si="13"/>
        <v>0</v>
      </c>
      <c r="H81" s="6">
        <f t="shared" si="14"/>
        <v>0</v>
      </c>
      <c r="I81" s="6">
        <f t="shared" si="15"/>
        <v>0</v>
      </c>
      <c r="J81" s="6">
        <f t="shared" si="16"/>
        <v>0</v>
      </c>
      <c r="K81" s="6">
        <f t="shared" si="17"/>
        <v>0</v>
      </c>
      <c r="L81" s="6">
        <f t="shared" si="18"/>
        <v>0</v>
      </c>
      <c r="M81" s="6">
        <f t="shared" si="19"/>
        <v>0</v>
      </c>
      <c r="N81" s="6">
        <f t="shared" si="20"/>
        <v>0</v>
      </c>
      <c r="O81" s="6">
        <f t="shared" si="21"/>
        <v>0</v>
      </c>
      <c r="P81" s="6">
        <f t="shared" si="22"/>
        <v>0</v>
      </c>
      <c r="Q81" s="6">
        <f t="shared" si="23"/>
        <v>0</v>
      </c>
    </row>
    <row r="82" spans="2:17" ht="15.75" x14ac:dyDescent="0.25">
      <c r="B82" s="30">
        <v>68</v>
      </c>
      <c r="C82" s="30" t="s">
        <v>141</v>
      </c>
      <c r="D82" s="32" t="s">
        <v>142</v>
      </c>
      <c r="E82" s="33">
        <v>0</v>
      </c>
      <c r="F82" s="34">
        <f t="shared" si="12"/>
        <v>0</v>
      </c>
      <c r="G82" s="6">
        <f t="shared" si="13"/>
        <v>0</v>
      </c>
      <c r="H82" s="6">
        <f t="shared" si="14"/>
        <v>0</v>
      </c>
      <c r="I82" s="6">
        <f t="shared" si="15"/>
        <v>0</v>
      </c>
      <c r="J82" s="6">
        <f t="shared" si="16"/>
        <v>0</v>
      </c>
      <c r="K82" s="6">
        <f t="shared" si="17"/>
        <v>0</v>
      </c>
      <c r="L82" s="6">
        <f t="shared" si="18"/>
        <v>0</v>
      </c>
      <c r="M82" s="6">
        <f t="shared" si="19"/>
        <v>0</v>
      </c>
      <c r="N82" s="6">
        <f t="shared" si="20"/>
        <v>0</v>
      </c>
      <c r="O82" s="6">
        <f t="shared" si="21"/>
        <v>0</v>
      </c>
      <c r="P82" s="6">
        <f t="shared" si="22"/>
        <v>0</v>
      </c>
      <c r="Q82" s="6">
        <f t="shared" si="23"/>
        <v>0</v>
      </c>
    </row>
    <row r="83" spans="2:17" ht="15.75" x14ac:dyDescent="0.25">
      <c r="B83" s="30">
        <v>69</v>
      </c>
      <c r="C83" s="30" t="s">
        <v>143</v>
      </c>
      <c r="D83" s="32" t="s">
        <v>144</v>
      </c>
      <c r="E83" s="33">
        <v>0</v>
      </c>
      <c r="F83" s="34">
        <f t="shared" si="12"/>
        <v>0</v>
      </c>
      <c r="G83" s="6">
        <f t="shared" si="13"/>
        <v>0</v>
      </c>
      <c r="H83" s="6">
        <f t="shared" si="14"/>
        <v>0</v>
      </c>
      <c r="I83" s="6">
        <f t="shared" si="15"/>
        <v>0</v>
      </c>
      <c r="J83" s="6">
        <f t="shared" si="16"/>
        <v>0</v>
      </c>
      <c r="K83" s="6">
        <f t="shared" si="17"/>
        <v>0</v>
      </c>
      <c r="L83" s="6">
        <f t="shared" si="18"/>
        <v>0</v>
      </c>
      <c r="M83" s="6">
        <f t="shared" si="19"/>
        <v>0</v>
      </c>
      <c r="N83" s="6">
        <f t="shared" si="20"/>
        <v>0</v>
      </c>
      <c r="O83" s="6">
        <f t="shared" si="21"/>
        <v>0</v>
      </c>
      <c r="P83" s="6">
        <f t="shared" si="22"/>
        <v>0</v>
      </c>
      <c r="Q83" s="6">
        <f t="shared" si="23"/>
        <v>0</v>
      </c>
    </row>
    <row r="84" spans="2:17" ht="15.75" x14ac:dyDescent="0.25">
      <c r="B84" s="30">
        <v>70</v>
      </c>
      <c r="C84" s="30" t="s">
        <v>145</v>
      </c>
      <c r="D84" s="32" t="s">
        <v>146</v>
      </c>
      <c r="E84" s="33">
        <v>0</v>
      </c>
      <c r="F84" s="34">
        <f t="shared" si="12"/>
        <v>0</v>
      </c>
      <c r="G84" s="6">
        <f t="shared" si="13"/>
        <v>0</v>
      </c>
      <c r="H84" s="6">
        <f t="shared" si="14"/>
        <v>0</v>
      </c>
      <c r="I84" s="6">
        <f t="shared" si="15"/>
        <v>0</v>
      </c>
      <c r="J84" s="6">
        <f t="shared" si="16"/>
        <v>0</v>
      </c>
      <c r="K84" s="6">
        <f t="shared" si="17"/>
        <v>0</v>
      </c>
      <c r="L84" s="6">
        <f t="shared" si="18"/>
        <v>0</v>
      </c>
      <c r="M84" s="6">
        <f t="shared" si="19"/>
        <v>0</v>
      </c>
      <c r="N84" s="6">
        <f t="shared" si="20"/>
        <v>0</v>
      </c>
      <c r="O84" s="6">
        <f t="shared" si="21"/>
        <v>0</v>
      </c>
      <c r="P84" s="6">
        <f t="shared" si="22"/>
        <v>0</v>
      </c>
      <c r="Q84" s="6">
        <f t="shared" si="23"/>
        <v>0</v>
      </c>
    </row>
    <row r="85" spans="2:17" ht="15.75" x14ac:dyDescent="0.25">
      <c r="B85" s="30">
        <v>71</v>
      </c>
      <c r="C85" s="30" t="s">
        <v>147</v>
      </c>
      <c r="D85" s="32" t="s">
        <v>148</v>
      </c>
      <c r="E85" s="33">
        <v>0</v>
      </c>
      <c r="F85" s="34">
        <f t="shared" si="12"/>
        <v>0</v>
      </c>
      <c r="G85" s="6">
        <f t="shared" si="13"/>
        <v>0</v>
      </c>
      <c r="H85" s="6">
        <f t="shared" si="14"/>
        <v>0</v>
      </c>
      <c r="I85" s="6">
        <f t="shared" si="15"/>
        <v>0</v>
      </c>
      <c r="J85" s="6">
        <f t="shared" si="16"/>
        <v>0</v>
      </c>
      <c r="K85" s="6">
        <f t="shared" si="17"/>
        <v>0</v>
      </c>
      <c r="L85" s="6">
        <f t="shared" si="18"/>
        <v>0</v>
      </c>
      <c r="M85" s="6">
        <f t="shared" si="19"/>
        <v>0</v>
      </c>
      <c r="N85" s="6">
        <f t="shared" si="20"/>
        <v>0</v>
      </c>
      <c r="O85" s="6">
        <f t="shared" si="21"/>
        <v>0</v>
      </c>
      <c r="P85" s="6">
        <f t="shared" si="22"/>
        <v>0</v>
      </c>
      <c r="Q85" s="6">
        <f t="shared" si="23"/>
        <v>0</v>
      </c>
    </row>
    <row r="86" spans="2:17" ht="15.75" x14ac:dyDescent="0.25">
      <c r="B86" s="30">
        <v>72</v>
      </c>
      <c r="C86" s="30" t="s">
        <v>149</v>
      </c>
      <c r="D86" s="32" t="s">
        <v>150</v>
      </c>
      <c r="E86" s="33">
        <v>0</v>
      </c>
      <c r="F86" s="34">
        <f t="shared" si="12"/>
        <v>0</v>
      </c>
      <c r="G86" s="6">
        <f t="shared" si="13"/>
        <v>0</v>
      </c>
      <c r="H86" s="6">
        <f t="shared" si="14"/>
        <v>0</v>
      </c>
      <c r="I86" s="6">
        <f t="shared" si="15"/>
        <v>0</v>
      </c>
      <c r="J86" s="6">
        <f t="shared" si="16"/>
        <v>0</v>
      </c>
      <c r="K86" s="6">
        <f t="shared" si="17"/>
        <v>0</v>
      </c>
      <c r="L86" s="6">
        <f t="shared" si="18"/>
        <v>0</v>
      </c>
      <c r="M86" s="6">
        <f t="shared" si="19"/>
        <v>0</v>
      </c>
      <c r="N86" s="6">
        <f t="shared" si="20"/>
        <v>0</v>
      </c>
      <c r="O86" s="6">
        <f t="shared" si="21"/>
        <v>0</v>
      </c>
      <c r="P86" s="6">
        <f t="shared" si="22"/>
        <v>0</v>
      </c>
      <c r="Q86" s="6">
        <f t="shared" si="23"/>
        <v>0</v>
      </c>
    </row>
    <row r="87" spans="2:17" ht="15.75" x14ac:dyDescent="0.25">
      <c r="B87" s="30">
        <v>73</v>
      </c>
      <c r="C87" s="30" t="s">
        <v>151</v>
      </c>
      <c r="D87" s="32" t="s">
        <v>152</v>
      </c>
      <c r="E87" s="33">
        <v>0</v>
      </c>
      <c r="F87" s="34">
        <f t="shared" si="12"/>
        <v>0</v>
      </c>
      <c r="G87" s="6">
        <f t="shared" si="13"/>
        <v>0</v>
      </c>
      <c r="H87" s="6">
        <f t="shared" si="14"/>
        <v>0</v>
      </c>
      <c r="I87" s="6">
        <f t="shared" si="15"/>
        <v>0</v>
      </c>
      <c r="J87" s="6">
        <f t="shared" si="16"/>
        <v>0</v>
      </c>
      <c r="K87" s="6">
        <f t="shared" si="17"/>
        <v>0</v>
      </c>
      <c r="L87" s="6">
        <f t="shared" si="18"/>
        <v>0</v>
      </c>
      <c r="M87" s="6">
        <f t="shared" si="19"/>
        <v>0</v>
      </c>
      <c r="N87" s="6">
        <f t="shared" si="20"/>
        <v>0</v>
      </c>
      <c r="O87" s="6">
        <f t="shared" si="21"/>
        <v>0</v>
      </c>
      <c r="P87" s="6">
        <f t="shared" si="22"/>
        <v>0</v>
      </c>
      <c r="Q87" s="6">
        <f t="shared" si="23"/>
        <v>0</v>
      </c>
    </row>
    <row r="88" spans="2:17" ht="15.75" x14ac:dyDescent="0.25">
      <c r="B88" s="30">
        <v>74</v>
      </c>
      <c r="C88" s="30" t="s">
        <v>153</v>
      </c>
      <c r="D88" s="32" t="s">
        <v>154</v>
      </c>
      <c r="E88" s="33">
        <v>0</v>
      </c>
      <c r="F88" s="34">
        <f t="shared" si="12"/>
        <v>0</v>
      </c>
      <c r="G88" s="6">
        <f t="shared" si="13"/>
        <v>0</v>
      </c>
      <c r="H88" s="6">
        <f t="shared" si="14"/>
        <v>0</v>
      </c>
      <c r="I88" s="6">
        <f t="shared" si="15"/>
        <v>0</v>
      </c>
      <c r="J88" s="6">
        <f t="shared" si="16"/>
        <v>0</v>
      </c>
      <c r="K88" s="6">
        <f t="shared" si="17"/>
        <v>0</v>
      </c>
      <c r="L88" s="6">
        <f t="shared" si="18"/>
        <v>0</v>
      </c>
      <c r="M88" s="6">
        <f t="shared" si="19"/>
        <v>0</v>
      </c>
      <c r="N88" s="6">
        <f t="shared" si="20"/>
        <v>0</v>
      </c>
      <c r="O88" s="6">
        <f t="shared" si="21"/>
        <v>0</v>
      </c>
      <c r="P88" s="6">
        <f t="shared" si="22"/>
        <v>0</v>
      </c>
      <c r="Q88" s="6">
        <f t="shared" si="23"/>
        <v>0</v>
      </c>
    </row>
    <row r="89" spans="2:17" ht="15.75" x14ac:dyDescent="0.25">
      <c r="B89" s="30">
        <v>75</v>
      </c>
      <c r="C89" s="30" t="s">
        <v>155</v>
      </c>
      <c r="D89" s="32" t="s">
        <v>156</v>
      </c>
      <c r="E89" s="33">
        <v>0</v>
      </c>
      <c r="F89" s="34">
        <f t="shared" si="12"/>
        <v>0</v>
      </c>
      <c r="G89" s="6">
        <f t="shared" si="13"/>
        <v>0</v>
      </c>
      <c r="H89" s="6">
        <f t="shared" si="14"/>
        <v>0</v>
      </c>
      <c r="I89" s="6">
        <f t="shared" si="15"/>
        <v>0</v>
      </c>
      <c r="J89" s="6">
        <f t="shared" si="16"/>
        <v>0</v>
      </c>
      <c r="K89" s="6">
        <f t="shared" si="17"/>
        <v>0</v>
      </c>
      <c r="L89" s="6">
        <f t="shared" si="18"/>
        <v>0</v>
      </c>
      <c r="M89" s="6">
        <f t="shared" si="19"/>
        <v>0</v>
      </c>
      <c r="N89" s="6">
        <f t="shared" si="20"/>
        <v>0</v>
      </c>
      <c r="O89" s="6">
        <f t="shared" si="21"/>
        <v>0</v>
      </c>
      <c r="P89" s="6">
        <f t="shared" si="22"/>
        <v>0</v>
      </c>
      <c r="Q89" s="6">
        <f t="shared" si="23"/>
        <v>0</v>
      </c>
    </row>
    <row r="90" spans="2:17" ht="15.75" x14ac:dyDescent="0.25">
      <c r="B90" s="30">
        <v>76</v>
      </c>
      <c r="C90" s="30" t="s">
        <v>157</v>
      </c>
      <c r="D90" s="32" t="s">
        <v>158</v>
      </c>
      <c r="E90" s="33">
        <v>1</v>
      </c>
      <c r="F90" s="34">
        <f t="shared" si="12"/>
        <v>7.2046109510086451E-4</v>
      </c>
      <c r="G90" s="6">
        <f t="shared" si="13"/>
        <v>720.46109510086455</v>
      </c>
      <c r="H90" s="6">
        <f t="shared" si="14"/>
        <v>77.340564243536605</v>
      </c>
      <c r="I90" s="6">
        <f t="shared" si="15"/>
        <v>8.3024092739819544</v>
      </c>
      <c r="J90" s="6">
        <f t="shared" si="16"/>
        <v>0.89125286874878351</v>
      </c>
      <c r="K90" s="6">
        <f t="shared" si="17"/>
        <v>9.5674839656749791E-2</v>
      </c>
      <c r="L90" s="6">
        <f t="shared" si="18"/>
        <v>1.0270569963152535E-2</v>
      </c>
      <c r="M90" s="6">
        <f t="shared" si="19"/>
        <v>1.1025323663614753E-3</v>
      </c>
      <c r="N90" s="6">
        <f t="shared" si="20"/>
        <v>1.1835541973188747E-4</v>
      </c>
      <c r="O90" s="6">
        <f t="shared" si="21"/>
        <v>1.2705300821362559E-5</v>
      </c>
      <c r="P90" s="6">
        <f t="shared" si="22"/>
        <v>1.3638975665583726E-6</v>
      </c>
      <c r="Q90" s="6">
        <f t="shared" si="23"/>
        <v>1.4641263502679936E-7</v>
      </c>
    </row>
    <row r="91" spans="2:17" ht="15.75" x14ac:dyDescent="0.25">
      <c r="B91" s="30">
        <v>77</v>
      </c>
      <c r="C91" s="30" t="s">
        <v>159</v>
      </c>
      <c r="D91" s="32" t="s">
        <v>160</v>
      </c>
      <c r="E91" s="33">
        <v>4</v>
      </c>
      <c r="F91" s="34">
        <f t="shared" si="12"/>
        <v>2.881844380403458E-3</v>
      </c>
      <c r="G91" s="6">
        <f t="shared" si="13"/>
        <v>2881.8443804034582</v>
      </c>
      <c r="H91" s="6">
        <f t="shared" si="14"/>
        <v>309.36225697414642</v>
      </c>
      <c r="I91" s="6">
        <f t="shared" si="15"/>
        <v>33.209637095927818</v>
      </c>
      <c r="J91" s="6">
        <f t="shared" si="16"/>
        <v>3.565011474995134</v>
      </c>
      <c r="K91" s="6">
        <f t="shared" si="17"/>
        <v>0.38269935862699916</v>
      </c>
      <c r="L91" s="6">
        <f t="shared" si="18"/>
        <v>4.1082279852610142E-2</v>
      </c>
      <c r="M91" s="6">
        <f t="shared" si="19"/>
        <v>4.4101294654459011E-3</v>
      </c>
      <c r="N91" s="6">
        <f t="shared" si="20"/>
        <v>4.7342167892754989E-4</v>
      </c>
      <c r="O91" s="6">
        <f t="shared" si="21"/>
        <v>5.0821203285450234E-5</v>
      </c>
      <c r="P91" s="6">
        <f t="shared" si="22"/>
        <v>5.4555902662334905E-6</v>
      </c>
      <c r="Q91" s="6">
        <f t="shared" si="23"/>
        <v>5.8565054010719743E-7</v>
      </c>
    </row>
    <row r="92" spans="2:17" ht="15.75" x14ac:dyDescent="0.25">
      <c r="B92" s="30">
        <v>78</v>
      </c>
      <c r="C92" s="30" t="s">
        <v>161</v>
      </c>
      <c r="D92" s="32" t="s">
        <v>162</v>
      </c>
      <c r="E92" s="33">
        <v>2</v>
      </c>
      <c r="F92" s="34">
        <f t="shared" si="12"/>
        <v>1.440922190201729E-3</v>
      </c>
      <c r="G92" s="6">
        <f t="shared" si="13"/>
        <v>1440.9221902017291</v>
      </c>
      <c r="H92" s="6">
        <f t="shared" si="14"/>
        <v>154.68112848707321</v>
      </c>
      <c r="I92" s="6">
        <f t="shared" si="15"/>
        <v>16.604818547963909</v>
      </c>
      <c r="J92" s="6">
        <f t="shared" si="16"/>
        <v>1.782505737497567</v>
      </c>
      <c r="K92" s="6">
        <f t="shared" si="17"/>
        <v>0.19134967931349958</v>
      </c>
      <c r="L92" s="6">
        <f t="shared" si="18"/>
        <v>2.0541139926305071E-2</v>
      </c>
      <c r="M92" s="6">
        <f t="shared" si="19"/>
        <v>2.2050647327229505E-3</v>
      </c>
      <c r="N92" s="6">
        <f t="shared" si="20"/>
        <v>2.3671083946377494E-4</v>
      </c>
      <c r="O92" s="6">
        <f t="shared" si="21"/>
        <v>2.5410601642725117E-5</v>
      </c>
      <c r="P92" s="6">
        <f t="shared" si="22"/>
        <v>2.7277951331167453E-6</v>
      </c>
      <c r="Q92" s="6">
        <f t="shared" si="23"/>
        <v>2.9282527005359871E-7</v>
      </c>
    </row>
    <row r="93" spans="2:17" ht="15.75" x14ac:dyDescent="0.25">
      <c r="B93" s="30">
        <v>79</v>
      </c>
      <c r="C93" s="30" t="s">
        <v>163</v>
      </c>
      <c r="D93" s="32" t="s">
        <v>164</v>
      </c>
      <c r="E93" s="33">
        <v>18</v>
      </c>
      <c r="F93" s="34">
        <f t="shared" si="12"/>
        <v>1.2968299711815562E-2</v>
      </c>
      <c r="G93" s="6">
        <f t="shared" si="13"/>
        <v>12968.299711815562</v>
      </c>
      <c r="H93" s="6">
        <f t="shared" si="14"/>
        <v>1392.1301563836591</v>
      </c>
      <c r="I93" s="6">
        <f t="shared" si="15"/>
        <v>149.4433669316752</v>
      </c>
      <c r="J93" s="6">
        <f t="shared" si="16"/>
        <v>16.042551637478105</v>
      </c>
      <c r="K93" s="6">
        <f t="shared" si="17"/>
        <v>1.7221471138214963</v>
      </c>
      <c r="L93" s="6">
        <f t="shared" si="18"/>
        <v>0.18487025933674564</v>
      </c>
      <c r="M93" s="6">
        <f t="shared" si="19"/>
        <v>1.9845582594506556E-2</v>
      </c>
      <c r="N93" s="6">
        <f t="shared" si="20"/>
        <v>2.1303975551739745E-3</v>
      </c>
      <c r="O93" s="6">
        <f t="shared" si="21"/>
        <v>2.2869541478452607E-4</v>
      </c>
      <c r="P93" s="6">
        <f t="shared" si="22"/>
        <v>2.455015619805071E-5</v>
      </c>
      <c r="Q93" s="6">
        <f t="shared" si="23"/>
        <v>2.6354274304823886E-6</v>
      </c>
    </row>
    <row r="94" spans="2:17" ht="15.75" x14ac:dyDescent="0.25">
      <c r="B94" s="30">
        <v>80</v>
      </c>
      <c r="C94" s="30" t="s">
        <v>165</v>
      </c>
      <c r="D94" s="32" t="s">
        <v>166</v>
      </c>
      <c r="E94" s="33">
        <v>287</v>
      </c>
      <c r="F94" s="34">
        <f t="shared" si="12"/>
        <v>0.20677233429394812</v>
      </c>
      <c r="G94" s="6">
        <f t="shared" si="13"/>
        <v>206772.33429394811</v>
      </c>
      <c r="H94" s="6">
        <f t="shared" si="14"/>
        <v>22196.741937895007</v>
      </c>
      <c r="I94" s="6">
        <f t="shared" si="15"/>
        <v>2382.7914616328212</v>
      </c>
      <c r="J94" s="6">
        <f t="shared" si="16"/>
        <v>255.78957333090088</v>
      </c>
      <c r="K94" s="6">
        <f t="shared" si="17"/>
        <v>27.458678981487189</v>
      </c>
      <c r="L94" s="6">
        <f t="shared" si="18"/>
        <v>2.9476535794247778</v>
      </c>
      <c r="M94" s="6">
        <f t="shared" si="19"/>
        <v>0.3164267891457434</v>
      </c>
      <c r="N94" s="6">
        <f t="shared" si="20"/>
        <v>3.3968005463051704E-2</v>
      </c>
      <c r="O94" s="6">
        <f t="shared" si="21"/>
        <v>3.6464213357310545E-3</v>
      </c>
      <c r="P94" s="6">
        <f t="shared" si="22"/>
        <v>3.9143860160225296E-4</v>
      </c>
      <c r="Q94" s="6">
        <f t="shared" si="23"/>
        <v>4.2020426252691422E-5</v>
      </c>
    </row>
    <row r="95" spans="2:17" ht="15.75" x14ac:dyDescent="0.25">
      <c r="B95" s="30">
        <v>81</v>
      </c>
      <c r="C95" s="30" t="s">
        <v>167</v>
      </c>
      <c r="D95" s="32" t="s">
        <v>168</v>
      </c>
      <c r="E95" s="33">
        <v>3</v>
      </c>
      <c r="F95" s="34">
        <f t="shared" si="12"/>
        <v>2.1613832853025938E-3</v>
      </c>
      <c r="G95" s="6">
        <f t="shared" si="13"/>
        <v>2161.3832853025938</v>
      </c>
      <c r="H95" s="6">
        <f t="shared" si="14"/>
        <v>232.02169273060986</v>
      </c>
      <c r="I95" s="6">
        <f t="shared" si="15"/>
        <v>24.90722782194587</v>
      </c>
      <c r="J95" s="6">
        <f t="shared" si="16"/>
        <v>2.6737586062463508</v>
      </c>
      <c r="K95" s="6">
        <f t="shared" si="17"/>
        <v>0.28702451897024939</v>
      </c>
      <c r="L95" s="6">
        <f t="shared" si="18"/>
        <v>3.0811709889457611E-2</v>
      </c>
      <c r="M95" s="6">
        <f t="shared" si="19"/>
        <v>3.3075970990844258E-3</v>
      </c>
      <c r="N95" s="6">
        <f t="shared" si="20"/>
        <v>3.5506625919566246E-4</v>
      </c>
      <c r="O95" s="6">
        <f t="shared" si="21"/>
        <v>3.8115902464087682E-5</v>
      </c>
      <c r="P95" s="6">
        <f t="shared" si="22"/>
        <v>4.0916926996751183E-6</v>
      </c>
      <c r="Q95" s="6">
        <f t="shared" si="23"/>
        <v>4.3923790508039818E-7</v>
      </c>
    </row>
    <row r="96" spans="2:17" ht="15.75" x14ac:dyDescent="0.25">
      <c r="B96" s="30">
        <v>82</v>
      </c>
      <c r="C96" s="31" t="s">
        <v>169</v>
      </c>
      <c r="D96" s="32" t="s">
        <v>170</v>
      </c>
      <c r="E96" s="33">
        <v>0</v>
      </c>
      <c r="F96" s="34">
        <f t="shared" si="12"/>
        <v>0</v>
      </c>
      <c r="G96" s="6">
        <f t="shared" si="13"/>
        <v>0</v>
      </c>
      <c r="H96" s="6">
        <f t="shared" si="14"/>
        <v>0</v>
      </c>
      <c r="I96" s="6">
        <f t="shared" si="15"/>
        <v>0</v>
      </c>
      <c r="J96" s="6">
        <f t="shared" si="16"/>
        <v>0</v>
      </c>
      <c r="K96" s="6">
        <f t="shared" si="17"/>
        <v>0</v>
      </c>
      <c r="L96" s="6">
        <f t="shared" si="18"/>
        <v>0</v>
      </c>
      <c r="M96" s="6">
        <f t="shared" si="19"/>
        <v>0</v>
      </c>
      <c r="N96" s="6">
        <f t="shared" si="20"/>
        <v>0</v>
      </c>
      <c r="O96" s="6">
        <f t="shared" si="21"/>
        <v>0</v>
      </c>
      <c r="P96" s="6">
        <f t="shared" si="22"/>
        <v>0</v>
      </c>
      <c r="Q96" s="6">
        <f t="shared" si="23"/>
        <v>0</v>
      </c>
    </row>
    <row r="97" spans="2:20" ht="15.75" x14ac:dyDescent="0.25">
      <c r="B97" s="30">
        <v>83</v>
      </c>
      <c r="C97" s="31" t="s">
        <v>171</v>
      </c>
      <c r="D97" s="32" t="s">
        <v>172</v>
      </c>
      <c r="E97" s="33">
        <v>0</v>
      </c>
      <c r="F97" s="34">
        <f t="shared" si="12"/>
        <v>0</v>
      </c>
      <c r="G97" s="6">
        <f t="shared" si="13"/>
        <v>0</v>
      </c>
      <c r="H97" s="6">
        <f t="shared" si="14"/>
        <v>0</v>
      </c>
      <c r="I97" s="6">
        <f t="shared" si="15"/>
        <v>0</v>
      </c>
      <c r="J97" s="6">
        <f t="shared" si="16"/>
        <v>0</v>
      </c>
      <c r="K97" s="6">
        <f t="shared" si="17"/>
        <v>0</v>
      </c>
      <c r="L97" s="6">
        <f t="shared" si="18"/>
        <v>0</v>
      </c>
      <c r="M97" s="6">
        <f t="shared" si="19"/>
        <v>0</v>
      </c>
      <c r="N97" s="6">
        <f t="shared" si="20"/>
        <v>0</v>
      </c>
      <c r="O97" s="6">
        <f t="shared" si="21"/>
        <v>0</v>
      </c>
      <c r="P97" s="6">
        <f t="shared" si="22"/>
        <v>0</v>
      </c>
      <c r="Q97" s="6">
        <f t="shared" si="23"/>
        <v>0</v>
      </c>
    </row>
    <row r="98" spans="2:20" ht="15.75" x14ac:dyDescent="0.25">
      <c r="B98" s="30">
        <v>84</v>
      </c>
      <c r="C98" s="31" t="s">
        <v>173</v>
      </c>
      <c r="D98" s="32" t="s">
        <v>174</v>
      </c>
      <c r="E98" s="33">
        <v>0</v>
      </c>
      <c r="F98" s="34">
        <f t="shared" si="12"/>
        <v>0</v>
      </c>
      <c r="G98" s="6">
        <f t="shared" si="13"/>
        <v>0</v>
      </c>
      <c r="H98" s="6">
        <f t="shared" si="14"/>
        <v>0</v>
      </c>
      <c r="I98" s="6">
        <f t="shared" si="15"/>
        <v>0</v>
      </c>
      <c r="J98" s="6">
        <f t="shared" si="16"/>
        <v>0</v>
      </c>
      <c r="K98" s="6">
        <f t="shared" si="17"/>
        <v>0</v>
      </c>
      <c r="L98" s="6">
        <f t="shared" si="18"/>
        <v>0</v>
      </c>
      <c r="M98" s="6">
        <f t="shared" si="19"/>
        <v>0</v>
      </c>
      <c r="N98" s="6">
        <f t="shared" si="20"/>
        <v>0</v>
      </c>
      <c r="O98" s="6">
        <f t="shared" si="21"/>
        <v>0</v>
      </c>
      <c r="P98" s="6">
        <f t="shared" si="22"/>
        <v>0</v>
      </c>
      <c r="Q98" s="6">
        <f t="shared" si="23"/>
        <v>0</v>
      </c>
    </row>
    <row r="99" spans="2:20" ht="15.75" x14ac:dyDescent="0.25">
      <c r="B99" s="30">
        <v>85</v>
      </c>
      <c r="C99" s="30" t="s">
        <v>175</v>
      </c>
      <c r="D99" s="32" t="s">
        <v>176</v>
      </c>
      <c r="E99" s="33">
        <v>7</v>
      </c>
      <c r="F99" s="34">
        <f t="shared" si="12"/>
        <v>5.0432276657060519E-3</v>
      </c>
      <c r="G99" s="6">
        <f t="shared" si="13"/>
        <v>5043.227665706052</v>
      </c>
      <c r="H99" s="6">
        <f t="shared" si="14"/>
        <v>541.38394970475633</v>
      </c>
      <c r="I99" s="6">
        <f t="shared" si="15"/>
        <v>58.116864917873691</v>
      </c>
      <c r="J99" s="6">
        <f t="shared" si="16"/>
        <v>6.2387700812414852</v>
      </c>
      <c r="K99" s="6">
        <f t="shared" si="17"/>
        <v>0.6697238775972485</v>
      </c>
      <c r="L99" s="6">
        <f t="shared" si="18"/>
        <v>7.1893989742067746E-2</v>
      </c>
      <c r="M99" s="6">
        <f t="shared" si="19"/>
        <v>7.7177265645303264E-3</v>
      </c>
      <c r="N99" s="6">
        <f t="shared" si="20"/>
        <v>8.284879381232124E-4</v>
      </c>
      <c r="O99" s="6">
        <f t="shared" si="21"/>
        <v>8.8937105749537916E-5</v>
      </c>
      <c r="P99" s="6">
        <f t="shared" si="22"/>
        <v>9.5472829659086088E-6</v>
      </c>
      <c r="Q99" s="6">
        <f t="shared" si="23"/>
        <v>1.0248884451875956E-6</v>
      </c>
    </row>
    <row r="100" spans="2:20" ht="15.75" x14ac:dyDescent="0.25">
      <c r="B100" s="30">
        <v>86</v>
      </c>
      <c r="C100" s="30" t="s">
        <v>177</v>
      </c>
      <c r="D100" s="32" t="s">
        <v>178</v>
      </c>
      <c r="E100" s="33">
        <v>7</v>
      </c>
      <c r="F100" s="34">
        <f t="shared" si="12"/>
        <v>5.0432276657060519E-3</v>
      </c>
      <c r="G100" s="6">
        <f t="shared" si="13"/>
        <v>5043.227665706052</v>
      </c>
      <c r="H100" s="6">
        <f t="shared" si="14"/>
        <v>541.38394970475633</v>
      </c>
      <c r="I100" s="6">
        <f t="shared" si="15"/>
        <v>58.116864917873691</v>
      </c>
      <c r="J100" s="6">
        <f t="shared" si="16"/>
        <v>6.2387700812414852</v>
      </c>
      <c r="K100" s="6">
        <f t="shared" si="17"/>
        <v>0.6697238775972485</v>
      </c>
      <c r="L100" s="6">
        <f t="shared" si="18"/>
        <v>7.1893989742067746E-2</v>
      </c>
      <c r="M100" s="6">
        <f t="shared" si="19"/>
        <v>7.7177265645303264E-3</v>
      </c>
      <c r="N100" s="6">
        <f t="shared" si="20"/>
        <v>8.284879381232124E-4</v>
      </c>
      <c r="O100" s="6">
        <f t="shared" si="21"/>
        <v>8.8937105749537916E-5</v>
      </c>
      <c r="P100" s="6">
        <f t="shared" si="22"/>
        <v>9.5472829659086088E-6</v>
      </c>
      <c r="Q100" s="6">
        <f t="shared" si="23"/>
        <v>1.0248884451875956E-6</v>
      </c>
    </row>
    <row r="101" spans="2:20" ht="15.75" x14ac:dyDescent="0.25">
      <c r="B101" s="30">
        <v>87</v>
      </c>
      <c r="C101" s="30" t="s">
        <v>179</v>
      </c>
      <c r="D101" s="32" t="s">
        <v>180</v>
      </c>
      <c r="E101" s="33">
        <v>3</v>
      </c>
      <c r="F101" s="34">
        <f t="shared" si="12"/>
        <v>2.1613832853025938E-3</v>
      </c>
      <c r="G101" s="6">
        <f t="shared" si="13"/>
        <v>2161.3832853025938</v>
      </c>
      <c r="H101" s="6">
        <f t="shared" si="14"/>
        <v>232.02169273060986</v>
      </c>
      <c r="I101" s="6">
        <f t="shared" si="15"/>
        <v>24.90722782194587</v>
      </c>
      <c r="J101" s="6">
        <f t="shared" si="16"/>
        <v>2.6737586062463508</v>
      </c>
      <c r="K101" s="6">
        <f t="shared" si="17"/>
        <v>0.28702451897024939</v>
      </c>
      <c r="L101" s="6">
        <f t="shared" si="18"/>
        <v>3.0811709889457611E-2</v>
      </c>
      <c r="M101" s="6">
        <f t="shared" si="19"/>
        <v>3.3075970990844258E-3</v>
      </c>
      <c r="N101" s="6">
        <f t="shared" si="20"/>
        <v>3.5506625919566246E-4</v>
      </c>
      <c r="O101" s="6">
        <f t="shared" si="21"/>
        <v>3.8115902464087682E-5</v>
      </c>
      <c r="P101" s="6">
        <f t="shared" si="22"/>
        <v>4.0916926996751183E-6</v>
      </c>
      <c r="Q101" s="6">
        <f t="shared" si="23"/>
        <v>4.3923790508039818E-7</v>
      </c>
    </row>
    <row r="102" spans="2:20" ht="15.75" x14ac:dyDescent="0.25">
      <c r="B102" s="30">
        <v>88</v>
      </c>
      <c r="C102" s="30" t="s">
        <v>181</v>
      </c>
      <c r="D102" s="32" t="s">
        <v>182</v>
      </c>
      <c r="E102" s="33">
        <v>13</v>
      </c>
      <c r="F102" s="34">
        <f t="shared" si="12"/>
        <v>9.3659942363112387E-3</v>
      </c>
      <c r="G102" s="6">
        <f t="shared" si="13"/>
        <v>9365.9942363112386</v>
      </c>
      <c r="H102" s="6">
        <f t="shared" si="14"/>
        <v>1005.4273351659759</v>
      </c>
      <c r="I102" s="6">
        <f t="shared" si="15"/>
        <v>107.93132056176542</v>
      </c>
      <c r="J102" s="6">
        <f t="shared" si="16"/>
        <v>11.586287293734186</v>
      </c>
      <c r="K102" s="6">
        <f t="shared" si="17"/>
        <v>1.2437729155377473</v>
      </c>
      <c r="L102" s="6">
        <f t="shared" si="18"/>
        <v>0.13351740952098295</v>
      </c>
      <c r="M102" s="6">
        <f t="shared" si="19"/>
        <v>1.4332920762699177E-2</v>
      </c>
      <c r="N102" s="6">
        <f t="shared" si="20"/>
        <v>1.5386204565145372E-3</v>
      </c>
      <c r="O102" s="6">
        <f t="shared" si="21"/>
        <v>1.6516891067771327E-4</v>
      </c>
      <c r="P102" s="6">
        <f t="shared" si="22"/>
        <v>1.7730668365258844E-5</v>
      </c>
      <c r="Q102" s="6">
        <f t="shared" si="23"/>
        <v>1.9033642553483917E-6</v>
      </c>
    </row>
    <row r="103" spans="2:20" ht="15.75" x14ac:dyDescent="0.25">
      <c r="B103" s="30">
        <v>89</v>
      </c>
      <c r="C103" s="30" t="s">
        <v>183</v>
      </c>
      <c r="D103" s="32" t="s">
        <v>184</v>
      </c>
      <c r="E103" s="33">
        <v>0</v>
      </c>
      <c r="F103" s="34">
        <f t="shared" si="12"/>
        <v>0</v>
      </c>
      <c r="G103" s="6">
        <f t="shared" si="13"/>
        <v>0</v>
      </c>
      <c r="H103" s="6">
        <f t="shared" si="14"/>
        <v>0</v>
      </c>
      <c r="I103" s="6">
        <f t="shared" si="15"/>
        <v>0</v>
      </c>
      <c r="J103" s="6">
        <f t="shared" si="16"/>
        <v>0</v>
      </c>
      <c r="K103" s="6">
        <f t="shared" si="17"/>
        <v>0</v>
      </c>
      <c r="L103" s="6">
        <f t="shared" si="18"/>
        <v>0</v>
      </c>
      <c r="M103" s="6">
        <f t="shared" si="19"/>
        <v>0</v>
      </c>
      <c r="N103" s="6">
        <f t="shared" si="20"/>
        <v>0</v>
      </c>
      <c r="O103" s="6">
        <f t="shared" si="21"/>
        <v>0</v>
      </c>
      <c r="P103" s="6">
        <f t="shared" si="22"/>
        <v>0</v>
      </c>
      <c r="Q103" s="6">
        <f t="shared" si="23"/>
        <v>0</v>
      </c>
    </row>
    <row r="104" spans="2:20" ht="15.75" x14ac:dyDescent="0.25">
      <c r="B104" s="30">
        <v>90</v>
      </c>
      <c r="C104" s="30" t="s">
        <v>185</v>
      </c>
      <c r="D104" s="32" t="s">
        <v>186</v>
      </c>
      <c r="E104" s="33">
        <v>0</v>
      </c>
      <c r="F104" s="34">
        <f t="shared" si="12"/>
        <v>0</v>
      </c>
      <c r="G104" s="6">
        <f t="shared" si="13"/>
        <v>0</v>
      </c>
      <c r="H104" s="6">
        <f t="shared" si="14"/>
        <v>0</v>
      </c>
      <c r="I104" s="6">
        <f t="shared" si="15"/>
        <v>0</v>
      </c>
      <c r="J104" s="6">
        <f t="shared" si="16"/>
        <v>0</v>
      </c>
      <c r="K104" s="6">
        <f t="shared" si="17"/>
        <v>0</v>
      </c>
      <c r="L104" s="6">
        <f t="shared" si="18"/>
        <v>0</v>
      </c>
      <c r="M104" s="6">
        <f t="shared" si="19"/>
        <v>0</v>
      </c>
      <c r="N104" s="6">
        <f t="shared" si="20"/>
        <v>0</v>
      </c>
      <c r="O104" s="6">
        <f t="shared" si="21"/>
        <v>0</v>
      </c>
      <c r="P104" s="6">
        <f t="shared" si="22"/>
        <v>0</v>
      </c>
      <c r="Q104" s="6">
        <f t="shared" si="23"/>
        <v>0</v>
      </c>
    </row>
    <row r="105" spans="2:20" ht="15.75" x14ac:dyDescent="0.25">
      <c r="B105" s="30">
        <v>91</v>
      </c>
      <c r="C105" s="30" t="s">
        <v>187</v>
      </c>
      <c r="D105" s="32" t="s">
        <v>188</v>
      </c>
      <c r="E105" s="33">
        <v>0</v>
      </c>
      <c r="F105" s="34">
        <f t="shared" si="12"/>
        <v>0</v>
      </c>
      <c r="G105" s="6">
        <f t="shared" si="13"/>
        <v>0</v>
      </c>
      <c r="H105" s="6">
        <f t="shared" si="14"/>
        <v>0</v>
      </c>
      <c r="I105" s="6">
        <f t="shared" si="15"/>
        <v>0</v>
      </c>
      <c r="J105" s="6">
        <f t="shared" si="16"/>
        <v>0</v>
      </c>
      <c r="K105" s="6">
        <f t="shared" si="17"/>
        <v>0</v>
      </c>
      <c r="L105" s="6">
        <f t="shared" si="18"/>
        <v>0</v>
      </c>
      <c r="M105" s="6">
        <f t="shared" si="19"/>
        <v>0</v>
      </c>
      <c r="N105" s="6">
        <f t="shared" si="20"/>
        <v>0</v>
      </c>
      <c r="O105" s="6">
        <f t="shared" si="21"/>
        <v>0</v>
      </c>
      <c r="P105" s="6">
        <f t="shared" si="22"/>
        <v>0</v>
      </c>
      <c r="Q105" s="6">
        <f t="shared" si="23"/>
        <v>0</v>
      </c>
    </row>
    <row r="106" spans="2:20" ht="15.75" x14ac:dyDescent="0.25">
      <c r="B106" s="30">
        <v>92</v>
      </c>
      <c r="C106" s="30" t="s">
        <v>189</v>
      </c>
      <c r="D106" s="32" t="s">
        <v>190</v>
      </c>
      <c r="E106" s="33">
        <v>0</v>
      </c>
      <c r="F106" s="34">
        <f t="shared" si="12"/>
        <v>0</v>
      </c>
      <c r="G106" s="6">
        <f t="shared" si="13"/>
        <v>0</v>
      </c>
      <c r="H106" s="6">
        <f t="shared" si="14"/>
        <v>0</v>
      </c>
      <c r="I106" s="6">
        <f t="shared" si="15"/>
        <v>0</v>
      </c>
      <c r="J106" s="6">
        <f t="shared" si="16"/>
        <v>0</v>
      </c>
      <c r="K106" s="6">
        <f t="shared" si="17"/>
        <v>0</v>
      </c>
      <c r="L106" s="6">
        <f t="shared" si="18"/>
        <v>0</v>
      </c>
      <c r="M106" s="6">
        <f t="shared" si="19"/>
        <v>0</v>
      </c>
      <c r="N106" s="6">
        <f t="shared" si="20"/>
        <v>0</v>
      </c>
      <c r="O106" s="6">
        <f t="shared" si="21"/>
        <v>0</v>
      </c>
      <c r="P106" s="6">
        <f t="shared" si="22"/>
        <v>0</v>
      </c>
      <c r="Q106" s="6">
        <f t="shared" si="23"/>
        <v>0</v>
      </c>
    </row>
    <row r="107" spans="2:20" ht="15.75" x14ac:dyDescent="0.25">
      <c r="B107" s="30">
        <v>93</v>
      </c>
      <c r="C107" s="30" t="s">
        <v>191</v>
      </c>
      <c r="D107" s="32" t="s">
        <v>192</v>
      </c>
      <c r="E107" s="33">
        <v>18</v>
      </c>
      <c r="F107" s="34">
        <f t="shared" si="12"/>
        <v>1.2968299711815562E-2</v>
      </c>
      <c r="G107" s="6">
        <f t="shared" si="13"/>
        <v>12968.299711815562</v>
      </c>
      <c r="H107" s="6">
        <f t="shared" si="14"/>
        <v>1392.1301563836591</v>
      </c>
      <c r="I107" s="6">
        <f t="shared" si="15"/>
        <v>149.4433669316752</v>
      </c>
      <c r="J107" s="6">
        <f t="shared" si="16"/>
        <v>16.042551637478105</v>
      </c>
      <c r="K107" s="6">
        <f t="shared" si="17"/>
        <v>1.7221471138214963</v>
      </c>
      <c r="L107" s="6">
        <f t="shared" si="18"/>
        <v>0.18487025933674564</v>
      </c>
      <c r="M107" s="6">
        <f t="shared" si="19"/>
        <v>1.9845582594506556E-2</v>
      </c>
      <c r="N107" s="6">
        <f t="shared" si="20"/>
        <v>2.1303975551739745E-3</v>
      </c>
      <c r="O107" s="6">
        <f t="shared" si="21"/>
        <v>2.2869541478452607E-4</v>
      </c>
      <c r="P107" s="6">
        <f t="shared" si="22"/>
        <v>2.455015619805071E-5</v>
      </c>
      <c r="Q107" s="6">
        <f t="shared" si="23"/>
        <v>2.6354274304823886E-6</v>
      </c>
    </row>
    <row r="108" spans="2:20" ht="15.75" x14ac:dyDescent="0.25">
      <c r="B108" s="30">
        <v>94</v>
      </c>
      <c r="C108" s="30" t="s">
        <v>193</v>
      </c>
      <c r="D108" s="32" t="s">
        <v>194</v>
      </c>
      <c r="E108" s="33">
        <v>1</v>
      </c>
      <c r="F108" s="34">
        <f t="shared" si="12"/>
        <v>7.2046109510086451E-4</v>
      </c>
      <c r="G108" s="6">
        <f t="shared" si="13"/>
        <v>720.46109510086455</v>
      </c>
      <c r="H108" s="6">
        <f t="shared" si="14"/>
        <v>77.340564243536605</v>
      </c>
      <c r="I108" s="6">
        <f t="shared" si="15"/>
        <v>8.3024092739819544</v>
      </c>
      <c r="J108" s="6">
        <f t="shared" si="16"/>
        <v>0.89125286874878351</v>
      </c>
      <c r="K108" s="6">
        <f t="shared" si="17"/>
        <v>9.5674839656749791E-2</v>
      </c>
      <c r="L108" s="6">
        <f t="shared" si="18"/>
        <v>1.0270569963152535E-2</v>
      </c>
      <c r="M108" s="6">
        <f t="shared" si="19"/>
        <v>1.1025323663614753E-3</v>
      </c>
      <c r="N108" s="6">
        <f t="shared" si="20"/>
        <v>1.1835541973188747E-4</v>
      </c>
      <c r="O108" s="6">
        <f t="shared" si="21"/>
        <v>1.2705300821362559E-5</v>
      </c>
      <c r="P108" s="6">
        <f t="shared" si="22"/>
        <v>1.3638975665583726E-6</v>
      </c>
      <c r="Q108" s="6">
        <f t="shared" si="23"/>
        <v>1.4641263502679936E-7</v>
      </c>
    </row>
    <row r="109" spans="2:20" ht="15.75" x14ac:dyDescent="0.25">
      <c r="B109" s="30">
        <v>95</v>
      </c>
      <c r="C109" s="30" t="s">
        <v>195</v>
      </c>
      <c r="D109" s="32" t="s">
        <v>196</v>
      </c>
      <c r="E109" s="33">
        <v>0</v>
      </c>
      <c r="F109" s="34">
        <f t="shared" si="12"/>
        <v>0</v>
      </c>
      <c r="G109" s="6">
        <f t="shared" si="13"/>
        <v>0</v>
      </c>
      <c r="H109" s="6">
        <f t="shared" si="14"/>
        <v>0</v>
      </c>
      <c r="I109" s="6">
        <f t="shared" si="15"/>
        <v>0</v>
      </c>
      <c r="J109" s="6">
        <f t="shared" si="16"/>
        <v>0</v>
      </c>
      <c r="K109" s="6">
        <f t="shared" si="17"/>
        <v>0</v>
      </c>
      <c r="L109" s="6">
        <f t="shared" si="18"/>
        <v>0</v>
      </c>
      <c r="M109" s="6">
        <f t="shared" si="19"/>
        <v>0</v>
      </c>
      <c r="N109" s="6">
        <f t="shared" si="20"/>
        <v>0</v>
      </c>
      <c r="O109" s="6">
        <f t="shared" si="21"/>
        <v>0</v>
      </c>
      <c r="P109" s="6">
        <f t="shared" si="22"/>
        <v>0</v>
      </c>
      <c r="Q109" s="6">
        <f t="shared" si="23"/>
        <v>0</v>
      </c>
    </row>
    <row r="110" spans="2:20" ht="15.75" x14ac:dyDescent="0.25">
      <c r="B110" s="30">
        <v>96</v>
      </c>
      <c r="C110" s="30" t="s">
        <v>197</v>
      </c>
      <c r="D110" s="32" t="s">
        <v>198</v>
      </c>
      <c r="E110" s="33">
        <v>0</v>
      </c>
      <c r="F110" s="34">
        <f t="shared" si="12"/>
        <v>0</v>
      </c>
      <c r="G110" s="6">
        <f t="shared" si="13"/>
        <v>0</v>
      </c>
      <c r="H110" s="6">
        <f t="shared" si="14"/>
        <v>0</v>
      </c>
      <c r="I110" s="6">
        <f t="shared" si="15"/>
        <v>0</v>
      </c>
      <c r="J110" s="6">
        <f t="shared" si="16"/>
        <v>0</v>
      </c>
      <c r="K110" s="6">
        <f t="shared" si="17"/>
        <v>0</v>
      </c>
      <c r="L110" s="6">
        <f t="shared" si="18"/>
        <v>0</v>
      </c>
      <c r="M110" s="6">
        <f t="shared" si="19"/>
        <v>0</v>
      </c>
      <c r="N110" s="6">
        <f t="shared" si="20"/>
        <v>0</v>
      </c>
      <c r="O110" s="6">
        <f t="shared" si="21"/>
        <v>0</v>
      </c>
      <c r="P110" s="6">
        <f t="shared" si="22"/>
        <v>0</v>
      </c>
      <c r="Q110" s="6">
        <f t="shared" si="23"/>
        <v>0</v>
      </c>
    </row>
    <row r="111" spans="2:20" s="10" customFormat="1" ht="15.75" x14ac:dyDescent="0.25">
      <c r="B111" s="30">
        <v>97</v>
      </c>
      <c r="C111" s="30" t="s">
        <v>199</v>
      </c>
      <c r="D111" s="32" t="s">
        <v>200</v>
      </c>
      <c r="E111" s="33">
        <v>0</v>
      </c>
      <c r="F111" s="34">
        <f t="shared" si="12"/>
        <v>0</v>
      </c>
      <c r="G111" s="6">
        <f t="shared" si="13"/>
        <v>0</v>
      </c>
      <c r="H111" s="6">
        <f t="shared" si="14"/>
        <v>0</v>
      </c>
      <c r="I111" s="6">
        <f t="shared" si="15"/>
        <v>0</v>
      </c>
      <c r="J111" s="6">
        <f t="shared" si="16"/>
        <v>0</v>
      </c>
      <c r="K111" s="6">
        <f t="shared" si="17"/>
        <v>0</v>
      </c>
      <c r="L111" s="6">
        <f t="shared" si="18"/>
        <v>0</v>
      </c>
      <c r="M111" s="6">
        <f t="shared" si="19"/>
        <v>0</v>
      </c>
      <c r="N111" s="6">
        <f t="shared" si="20"/>
        <v>0</v>
      </c>
      <c r="O111" s="6">
        <f t="shared" si="21"/>
        <v>0</v>
      </c>
      <c r="P111" s="6">
        <f t="shared" si="22"/>
        <v>0</v>
      </c>
      <c r="Q111" s="6">
        <f t="shared" si="23"/>
        <v>0</v>
      </c>
      <c r="R111" s="9"/>
      <c r="S111" s="9"/>
      <c r="T111" s="9"/>
    </row>
    <row r="112" spans="2:20" ht="15.75" x14ac:dyDescent="0.25">
      <c r="B112" s="30">
        <v>98</v>
      </c>
      <c r="C112" s="30" t="s">
        <v>201</v>
      </c>
      <c r="D112" s="32" t="s">
        <v>202</v>
      </c>
      <c r="E112" s="33">
        <v>0</v>
      </c>
      <c r="F112" s="34">
        <f t="shared" si="12"/>
        <v>0</v>
      </c>
      <c r="G112" s="6">
        <f t="shared" si="13"/>
        <v>0</v>
      </c>
      <c r="H112" s="6">
        <f t="shared" si="14"/>
        <v>0</v>
      </c>
      <c r="I112" s="6">
        <f t="shared" si="15"/>
        <v>0</v>
      </c>
      <c r="J112" s="6">
        <f t="shared" si="16"/>
        <v>0</v>
      </c>
      <c r="K112" s="6">
        <f t="shared" si="17"/>
        <v>0</v>
      </c>
      <c r="L112" s="6">
        <f t="shared" si="18"/>
        <v>0</v>
      </c>
      <c r="M112" s="6">
        <f t="shared" si="19"/>
        <v>0</v>
      </c>
      <c r="N112" s="6">
        <f t="shared" si="20"/>
        <v>0</v>
      </c>
      <c r="O112" s="6">
        <f t="shared" si="21"/>
        <v>0</v>
      </c>
      <c r="P112" s="6">
        <f t="shared" si="22"/>
        <v>0</v>
      </c>
      <c r="Q112" s="6">
        <f t="shared" si="23"/>
        <v>0</v>
      </c>
    </row>
    <row r="113" spans="2:17" ht="15.75" x14ac:dyDescent="0.25">
      <c r="B113" s="30">
        <v>99</v>
      </c>
      <c r="C113" s="30" t="s">
        <v>203</v>
      </c>
      <c r="D113" s="32" t="s">
        <v>204</v>
      </c>
      <c r="E113" s="33">
        <v>0</v>
      </c>
      <c r="F113" s="34">
        <f t="shared" si="12"/>
        <v>0</v>
      </c>
      <c r="G113" s="6">
        <f t="shared" si="13"/>
        <v>0</v>
      </c>
      <c r="H113" s="6">
        <f t="shared" si="14"/>
        <v>0</v>
      </c>
      <c r="I113" s="6">
        <f t="shared" si="15"/>
        <v>0</v>
      </c>
      <c r="J113" s="6">
        <f t="shared" si="16"/>
        <v>0</v>
      </c>
      <c r="K113" s="6">
        <f t="shared" si="17"/>
        <v>0</v>
      </c>
      <c r="L113" s="6">
        <f t="shared" si="18"/>
        <v>0</v>
      </c>
      <c r="M113" s="6">
        <f t="shared" si="19"/>
        <v>0</v>
      </c>
      <c r="N113" s="6">
        <f t="shared" si="20"/>
        <v>0</v>
      </c>
      <c r="O113" s="6">
        <f t="shared" si="21"/>
        <v>0</v>
      </c>
      <c r="P113" s="6">
        <f t="shared" si="22"/>
        <v>0</v>
      </c>
      <c r="Q113" s="6">
        <f t="shared" si="23"/>
        <v>0</v>
      </c>
    </row>
    <row r="114" spans="2:17" ht="15.75" x14ac:dyDescent="0.25">
      <c r="B114" s="30">
        <v>100</v>
      </c>
      <c r="C114" s="30" t="s">
        <v>205</v>
      </c>
      <c r="D114" s="32" t="s">
        <v>206</v>
      </c>
      <c r="E114" s="33">
        <v>0</v>
      </c>
      <c r="F114" s="34">
        <f t="shared" si="12"/>
        <v>0</v>
      </c>
      <c r="G114" s="6">
        <f t="shared" si="13"/>
        <v>0</v>
      </c>
      <c r="H114" s="6">
        <f t="shared" si="14"/>
        <v>0</v>
      </c>
      <c r="I114" s="6">
        <f t="shared" si="15"/>
        <v>0</v>
      </c>
      <c r="J114" s="6">
        <f t="shared" si="16"/>
        <v>0</v>
      </c>
      <c r="K114" s="6">
        <f t="shared" si="17"/>
        <v>0</v>
      </c>
      <c r="L114" s="6">
        <f t="shared" si="18"/>
        <v>0</v>
      </c>
      <c r="M114" s="6">
        <f t="shared" si="19"/>
        <v>0</v>
      </c>
      <c r="N114" s="6">
        <f t="shared" si="20"/>
        <v>0</v>
      </c>
      <c r="O114" s="6">
        <f t="shared" si="21"/>
        <v>0</v>
      </c>
      <c r="P114" s="6">
        <f t="shared" si="22"/>
        <v>0</v>
      </c>
      <c r="Q114" s="6">
        <f t="shared" si="23"/>
        <v>0</v>
      </c>
    </row>
    <row r="115" spans="2:17" ht="15.75" x14ac:dyDescent="0.25">
      <c r="B115" s="38">
        <v>101</v>
      </c>
      <c r="C115" s="38" t="s">
        <v>207</v>
      </c>
      <c r="D115" s="39" t="s">
        <v>208</v>
      </c>
      <c r="E115" s="40">
        <v>0</v>
      </c>
      <c r="F115" s="41">
        <f t="shared" si="12"/>
        <v>0</v>
      </c>
      <c r="G115" s="6">
        <f t="shared" si="13"/>
        <v>0</v>
      </c>
      <c r="H115" s="6">
        <f t="shared" si="14"/>
        <v>0</v>
      </c>
      <c r="I115" s="6">
        <f t="shared" si="15"/>
        <v>0</v>
      </c>
      <c r="J115" s="6">
        <f t="shared" si="16"/>
        <v>0</v>
      </c>
      <c r="K115" s="6">
        <f t="shared" si="17"/>
        <v>0</v>
      </c>
      <c r="L115" s="6">
        <f t="shared" si="18"/>
        <v>0</v>
      </c>
      <c r="M115" s="6">
        <f t="shared" si="19"/>
        <v>0</v>
      </c>
      <c r="N115" s="6">
        <f t="shared" si="20"/>
        <v>0</v>
      </c>
      <c r="O115" s="6">
        <f t="shared" si="21"/>
        <v>0</v>
      </c>
      <c r="P115" s="6">
        <f t="shared" si="22"/>
        <v>0</v>
      </c>
      <c r="Q115" s="6">
        <f t="shared" si="23"/>
        <v>0</v>
      </c>
    </row>
    <row r="116" spans="2:17" ht="15.75" x14ac:dyDescent="0.25">
      <c r="B116" s="30">
        <v>102</v>
      </c>
      <c r="C116" s="30" t="s">
        <v>209</v>
      </c>
      <c r="D116" s="32" t="s">
        <v>210</v>
      </c>
      <c r="E116" s="33">
        <v>0</v>
      </c>
      <c r="F116" s="34">
        <f t="shared" si="12"/>
        <v>0</v>
      </c>
      <c r="G116" s="6">
        <f t="shared" si="13"/>
        <v>0</v>
      </c>
      <c r="H116" s="6">
        <f t="shared" si="14"/>
        <v>0</v>
      </c>
      <c r="I116" s="6">
        <f t="shared" si="15"/>
        <v>0</v>
      </c>
      <c r="J116" s="6">
        <f t="shared" si="16"/>
        <v>0</v>
      </c>
      <c r="K116" s="6">
        <f t="shared" si="17"/>
        <v>0</v>
      </c>
      <c r="L116" s="6">
        <f t="shared" si="18"/>
        <v>0</v>
      </c>
      <c r="M116" s="6">
        <f t="shared" si="19"/>
        <v>0</v>
      </c>
      <c r="N116" s="6">
        <f t="shared" si="20"/>
        <v>0</v>
      </c>
      <c r="O116" s="6">
        <f t="shared" si="21"/>
        <v>0</v>
      </c>
      <c r="P116" s="6">
        <f t="shared" si="22"/>
        <v>0</v>
      </c>
      <c r="Q116" s="6">
        <f t="shared" si="23"/>
        <v>0</v>
      </c>
    </row>
    <row r="117" spans="2:17" ht="15.75" x14ac:dyDescent="0.25">
      <c r="B117" s="30">
        <v>103</v>
      </c>
      <c r="C117" s="30" t="s">
        <v>211</v>
      </c>
      <c r="D117" s="32" t="s">
        <v>212</v>
      </c>
      <c r="E117" s="33">
        <v>0</v>
      </c>
      <c r="F117" s="34">
        <f t="shared" si="12"/>
        <v>0</v>
      </c>
      <c r="G117" s="6">
        <f t="shared" si="13"/>
        <v>0</v>
      </c>
      <c r="H117" s="6">
        <f t="shared" si="14"/>
        <v>0</v>
      </c>
      <c r="I117" s="6">
        <f t="shared" si="15"/>
        <v>0</v>
      </c>
      <c r="J117" s="6">
        <f t="shared" si="16"/>
        <v>0</v>
      </c>
      <c r="K117" s="6">
        <f t="shared" si="17"/>
        <v>0</v>
      </c>
      <c r="L117" s="6">
        <f t="shared" si="18"/>
        <v>0</v>
      </c>
      <c r="M117" s="6">
        <f t="shared" si="19"/>
        <v>0</v>
      </c>
      <c r="N117" s="6">
        <f t="shared" si="20"/>
        <v>0</v>
      </c>
      <c r="O117" s="6">
        <f t="shared" si="21"/>
        <v>0</v>
      </c>
      <c r="P117" s="6">
        <f t="shared" si="22"/>
        <v>0</v>
      </c>
      <c r="Q117" s="6">
        <f t="shared" si="23"/>
        <v>0</v>
      </c>
    </row>
    <row r="118" spans="2:17" ht="15.75" x14ac:dyDescent="0.25">
      <c r="B118" s="30">
        <v>104</v>
      </c>
      <c r="C118" s="30" t="s">
        <v>213</v>
      </c>
      <c r="D118" s="32" t="s">
        <v>214</v>
      </c>
      <c r="E118" s="33">
        <v>0</v>
      </c>
      <c r="F118" s="34">
        <f t="shared" si="12"/>
        <v>0</v>
      </c>
      <c r="G118" s="6">
        <f t="shared" si="13"/>
        <v>0</v>
      </c>
      <c r="H118" s="6">
        <f t="shared" si="14"/>
        <v>0</v>
      </c>
      <c r="I118" s="6">
        <f t="shared" si="15"/>
        <v>0</v>
      </c>
      <c r="J118" s="6">
        <f t="shared" si="16"/>
        <v>0</v>
      </c>
      <c r="K118" s="6">
        <f t="shared" si="17"/>
        <v>0</v>
      </c>
      <c r="L118" s="6">
        <f t="shared" si="18"/>
        <v>0</v>
      </c>
      <c r="M118" s="6">
        <f t="shared" si="19"/>
        <v>0</v>
      </c>
      <c r="N118" s="6">
        <f t="shared" si="20"/>
        <v>0</v>
      </c>
      <c r="O118" s="6">
        <f t="shared" si="21"/>
        <v>0</v>
      </c>
      <c r="P118" s="6">
        <f t="shared" si="22"/>
        <v>0</v>
      </c>
      <c r="Q118" s="6">
        <f t="shared" si="23"/>
        <v>0</v>
      </c>
    </row>
    <row r="119" spans="2:17" ht="15.75" x14ac:dyDescent="0.25">
      <c r="B119" s="30">
        <v>105</v>
      </c>
      <c r="C119" s="30" t="s">
        <v>215</v>
      </c>
      <c r="D119" s="32" t="s">
        <v>216</v>
      </c>
      <c r="E119" s="33">
        <v>0</v>
      </c>
      <c r="F119" s="34">
        <f t="shared" si="12"/>
        <v>0</v>
      </c>
      <c r="G119" s="6">
        <f t="shared" si="13"/>
        <v>0</v>
      </c>
      <c r="H119" s="6">
        <f t="shared" si="14"/>
        <v>0</v>
      </c>
      <c r="I119" s="6">
        <f t="shared" si="15"/>
        <v>0</v>
      </c>
      <c r="J119" s="6">
        <f t="shared" si="16"/>
        <v>0</v>
      </c>
      <c r="K119" s="6">
        <f t="shared" si="17"/>
        <v>0</v>
      </c>
      <c r="L119" s="6">
        <f t="shared" si="18"/>
        <v>0</v>
      </c>
      <c r="M119" s="6">
        <f t="shared" si="19"/>
        <v>0</v>
      </c>
      <c r="N119" s="6">
        <f t="shared" si="20"/>
        <v>0</v>
      </c>
      <c r="O119" s="6">
        <f t="shared" si="21"/>
        <v>0</v>
      </c>
      <c r="P119" s="6">
        <f t="shared" si="22"/>
        <v>0</v>
      </c>
      <c r="Q119" s="6">
        <f t="shared" si="23"/>
        <v>0</v>
      </c>
    </row>
    <row r="120" spans="2:17" ht="15.75" x14ac:dyDescent="0.25">
      <c r="B120" s="30">
        <v>106</v>
      </c>
      <c r="C120" s="30" t="s">
        <v>217</v>
      </c>
      <c r="D120" s="32" t="s">
        <v>218</v>
      </c>
      <c r="E120" s="33">
        <v>0</v>
      </c>
      <c r="F120" s="34">
        <f t="shared" si="12"/>
        <v>0</v>
      </c>
      <c r="G120" s="6">
        <f t="shared" si="13"/>
        <v>0</v>
      </c>
      <c r="H120" s="6">
        <f t="shared" si="14"/>
        <v>0</v>
      </c>
      <c r="I120" s="6">
        <f t="shared" si="15"/>
        <v>0</v>
      </c>
      <c r="J120" s="6">
        <f t="shared" si="16"/>
        <v>0</v>
      </c>
      <c r="K120" s="6">
        <f t="shared" si="17"/>
        <v>0</v>
      </c>
      <c r="L120" s="6">
        <f t="shared" si="18"/>
        <v>0</v>
      </c>
      <c r="M120" s="6">
        <f t="shared" si="19"/>
        <v>0</v>
      </c>
      <c r="N120" s="6">
        <f t="shared" si="20"/>
        <v>0</v>
      </c>
      <c r="O120" s="6">
        <f t="shared" si="21"/>
        <v>0</v>
      </c>
      <c r="P120" s="6">
        <f t="shared" si="22"/>
        <v>0</v>
      </c>
      <c r="Q120" s="6">
        <f t="shared" si="23"/>
        <v>0</v>
      </c>
    </row>
    <row r="121" spans="2:17" ht="15.75" x14ac:dyDescent="0.25">
      <c r="B121" s="30">
        <v>107</v>
      </c>
      <c r="C121" s="30" t="s">
        <v>219</v>
      </c>
      <c r="D121" s="32" t="s">
        <v>220</v>
      </c>
      <c r="E121" s="33">
        <v>17</v>
      </c>
      <c r="F121" s="34">
        <f t="shared" si="12"/>
        <v>1.2247838616714697E-2</v>
      </c>
      <c r="G121" s="6">
        <f t="shared" si="13"/>
        <v>12247.838616714696</v>
      </c>
      <c r="H121" s="6">
        <f t="shared" si="14"/>
        <v>1314.7895921401225</v>
      </c>
      <c r="I121" s="6">
        <f t="shared" si="15"/>
        <v>141.14095765769324</v>
      </c>
      <c r="J121" s="6">
        <f t="shared" si="16"/>
        <v>15.151298768729321</v>
      </c>
      <c r="K121" s="6">
        <f t="shared" si="17"/>
        <v>1.6264722741647464</v>
      </c>
      <c r="L121" s="6">
        <f t="shared" si="18"/>
        <v>0.1745996893735931</v>
      </c>
      <c r="M121" s="6">
        <f t="shared" si="19"/>
        <v>1.874305022814508E-2</v>
      </c>
      <c r="N121" s="6">
        <f t="shared" si="20"/>
        <v>2.0120421354420871E-3</v>
      </c>
      <c r="O121" s="6">
        <f t="shared" si="21"/>
        <v>2.159901139631635E-4</v>
      </c>
      <c r="P121" s="6">
        <f t="shared" si="22"/>
        <v>2.3186258631492336E-5</v>
      </c>
      <c r="Q121" s="6">
        <f t="shared" si="23"/>
        <v>2.4890147954555892E-6</v>
      </c>
    </row>
    <row r="122" spans="2:17" ht="15.75" x14ac:dyDescent="0.25">
      <c r="B122" s="30">
        <v>108</v>
      </c>
      <c r="C122" s="30" t="s">
        <v>221</v>
      </c>
      <c r="D122" s="32" t="s">
        <v>222</v>
      </c>
      <c r="E122" s="33">
        <v>68</v>
      </c>
      <c r="F122" s="34">
        <f t="shared" si="12"/>
        <v>4.8991354466858789E-2</v>
      </c>
      <c r="G122" s="6">
        <f t="shared" si="13"/>
        <v>48991.354466858786</v>
      </c>
      <c r="H122" s="6">
        <f t="shared" si="14"/>
        <v>5259.1583685604901</v>
      </c>
      <c r="I122" s="6">
        <f t="shared" si="15"/>
        <v>564.56383063077294</v>
      </c>
      <c r="J122" s="6">
        <f t="shared" si="16"/>
        <v>60.605195074917283</v>
      </c>
      <c r="K122" s="6">
        <f t="shared" si="17"/>
        <v>6.5058890966589855</v>
      </c>
      <c r="L122" s="6">
        <f t="shared" si="18"/>
        <v>0.69839875749437241</v>
      </c>
      <c r="M122" s="6">
        <f t="shared" si="19"/>
        <v>7.497220091258032E-2</v>
      </c>
      <c r="N122" s="6">
        <f t="shared" si="20"/>
        <v>8.0481685417683486E-3</v>
      </c>
      <c r="O122" s="6">
        <f t="shared" si="21"/>
        <v>8.6396045585265401E-4</v>
      </c>
      <c r="P122" s="6">
        <f t="shared" si="22"/>
        <v>9.2745034525969344E-5</v>
      </c>
      <c r="Q122" s="6">
        <f t="shared" si="23"/>
        <v>9.9560591818223567E-6</v>
      </c>
    </row>
    <row r="123" spans="2:17" ht="15.75" x14ac:dyDescent="0.25">
      <c r="B123" s="30">
        <v>109</v>
      </c>
      <c r="C123" s="30" t="s">
        <v>223</v>
      </c>
      <c r="D123" s="32" t="s">
        <v>224</v>
      </c>
      <c r="E123" s="33">
        <v>21</v>
      </c>
      <c r="F123" s="34">
        <f t="shared" si="12"/>
        <v>1.5129682997118156E-2</v>
      </c>
      <c r="G123" s="6">
        <f t="shared" si="13"/>
        <v>15129.682997118156</v>
      </c>
      <c r="H123" s="6">
        <f t="shared" si="14"/>
        <v>1624.151849114269</v>
      </c>
      <c r="I123" s="6">
        <f t="shared" si="15"/>
        <v>174.35059475362107</v>
      </c>
      <c r="J123" s="6">
        <f t="shared" si="16"/>
        <v>18.716310243724454</v>
      </c>
      <c r="K123" s="6">
        <f t="shared" si="17"/>
        <v>2.0091716327917455</v>
      </c>
      <c r="L123" s="6">
        <f t="shared" si="18"/>
        <v>0.21568196922620325</v>
      </c>
      <c r="M123" s="6">
        <f t="shared" si="19"/>
        <v>2.3153179693590979E-2</v>
      </c>
      <c r="N123" s="6">
        <f t="shared" si="20"/>
        <v>2.4854638143696371E-3</v>
      </c>
      <c r="O123" s="6">
        <f t="shared" si="21"/>
        <v>2.6681131724861376E-4</v>
      </c>
      <c r="P123" s="6">
        <f t="shared" si="22"/>
        <v>2.8641848897725828E-5</v>
      </c>
      <c r="Q123" s="6">
        <f t="shared" si="23"/>
        <v>3.074665335562787E-6</v>
      </c>
    </row>
    <row r="124" spans="2:17" ht="15.75" x14ac:dyDescent="0.25">
      <c r="B124" s="30">
        <v>110</v>
      </c>
      <c r="C124" s="30" t="s">
        <v>225</v>
      </c>
      <c r="D124" s="32" t="s">
        <v>226</v>
      </c>
      <c r="E124" s="33">
        <v>9</v>
      </c>
      <c r="F124" s="34">
        <f t="shared" si="12"/>
        <v>6.4841498559077811E-3</v>
      </c>
      <c r="G124" s="6">
        <f t="shared" si="13"/>
        <v>6484.1498559077809</v>
      </c>
      <c r="H124" s="6">
        <f t="shared" si="14"/>
        <v>696.06507819182957</v>
      </c>
      <c r="I124" s="6">
        <f t="shared" si="15"/>
        <v>74.7216834658376</v>
      </c>
      <c r="J124" s="6">
        <f t="shared" si="16"/>
        <v>8.0212758187390527</v>
      </c>
      <c r="K124" s="6">
        <f t="shared" si="17"/>
        <v>0.86107355691074816</v>
      </c>
      <c r="L124" s="6">
        <f t="shared" si="18"/>
        <v>9.243512966837282E-2</v>
      </c>
      <c r="M124" s="6">
        <f t="shared" si="19"/>
        <v>9.9227912972532778E-3</v>
      </c>
      <c r="N124" s="6">
        <f t="shared" si="20"/>
        <v>1.0651987775869873E-3</v>
      </c>
      <c r="O124" s="6">
        <f t="shared" si="21"/>
        <v>1.1434770739226303E-4</v>
      </c>
      <c r="P124" s="6">
        <f t="shared" si="22"/>
        <v>1.2275078099025355E-5</v>
      </c>
      <c r="Q124" s="6">
        <f t="shared" si="23"/>
        <v>1.3177137152411943E-6</v>
      </c>
    </row>
    <row r="125" spans="2:17" ht="15.75" x14ac:dyDescent="0.25">
      <c r="B125" s="30">
        <v>111</v>
      </c>
      <c r="C125" s="30" t="s">
        <v>227</v>
      </c>
      <c r="D125" s="32" t="s">
        <v>228</v>
      </c>
      <c r="E125" s="33">
        <v>30</v>
      </c>
      <c r="F125" s="34">
        <f t="shared" si="12"/>
        <v>2.1613832853025938E-2</v>
      </c>
      <c r="G125" s="6">
        <f t="shared" si="13"/>
        <v>21613.832853025939</v>
      </c>
      <c r="H125" s="6">
        <f t="shared" si="14"/>
        <v>2320.2169273060986</v>
      </c>
      <c r="I125" s="6">
        <f t="shared" si="15"/>
        <v>249.07227821945867</v>
      </c>
      <c r="J125" s="6">
        <f t="shared" si="16"/>
        <v>26.737586062463507</v>
      </c>
      <c r="K125" s="6">
        <f t="shared" si="17"/>
        <v>2.8702451897024939</v>
      </c>
      <c r="L125" s="6">
        <f t="shared" si="18"/>
        <v>0.30811709889457611</v>
      </c>
      <c r="M125" s="6">
        <f t="shared" si="19"/>
        <v>3.3075970990844257E-2</v>
      </c>
      <c r="N125" s="6">
        <f t="shared" si="20"/>
        <v>3.5506625919566243E-3</v>
      </c>
      <c r="O125" s="6">
        <f t="shared" si="21"/>
        <v>3.811590246408768E-4</v>
      </c>
      <c r="P125" s="6">
        <f t="shared" si="22"/>
        <v>4.0916926996751183E-5</v>
      </c>
      <c r="Q125" s="6">
        <f t="shared" si="23"/>
        <v>4.3923790508039813E-6</v>
      </c>
    </row>
    <row r="126" spans="2:17" ht="15.75" x14ac:dyDescent="0.25">
      <c r="B126" s="30">
        <v>112</v>
      </c>
      <c r="C126" s="30" t="s">
        <v>229</v>
      </c>
      <c r="D126" s="32" t="s">
        <v>230</v>
      </c>
      <c r="E126" s="33">
        <v>35</v>
      </c>
      <c r="F126" s="34">
        <f t="shared" si="12"/>
        <v>2.5216138328530261E-2</v>
      </c>
      <c r="G126" s="6">
        <f t="shared" si="13"/>
        <v>25216.138328530262</v>
      </c>
      <c r="H126" s="6">
        <f t="shared" si="14"/>
        <v>2706.9197485237819</v>
      </c>
      <c r="I126" s="6">
        <f t="shared" si="15"/>
        <v>290.58432458936846</v>
      </c>
      <c r="J126" s="6">
        <f t="shared" si="16"/>
        <v>31.193850406207428</v>
      </c>
      <c r="K126" s="6">
        <f t="shared" si="17"/>
        <v>3.3486193879862429</v>
      </c>
      <c r="L126" s="6">
        <f t="shared" si="18"/>
        <v>0.35946994871033877</v>
      </c>
      <c r="M126" s="6">
        <f t="shared" si="19"/>
        <v>3.8588632822651639E-2</v>
      </c>
      <c r="N126" s="6">
        <f t="shared" si="20"/>
        <v>4.1424396906160621E-3</v>
      </c>
      <c r="O126" s="6">
        <f t="shared" si="21"/>
        <v>4.4468552874768962E-4</v>
      </c>
      <c r="P126" s="6">
        <f t="shared" si="22"/>
        <v>4.7736414829543049E-5</v>
      </c>
      <c r="Q126" s="6">
        <f t="shared" si="23"/>
        <v>5.1244422259379786E-6</v>
      </c>
    </row>
    <row r="127" spans="2:17" ht="15.75" x14ac:dyDescent="0.25">
      <c r="B127" s="30">
        <v>113</v>
      </c>
      <c r="C127" s="30" t="s">
        <v>231</v>
      </c>
      <c r="D127" s="32" t="s">
        <v>232</v>
      </c>
      <c r="E127" s="33">
        <v>6</v>
      </c>
      <c r="F127" s="34">
        <f t="shared" si="12"/>
        <v>4.3227665706051877E-3</v>
      </c>
      <c r="G127" s="6">
        <f t="shared" si="13"/>
        <v>4322.7665706051876</v>
      </c>
      <c r="H127" s="6">
        <f t="shared" si="14"/>
        <v>464.04338546121971</v>
      </c>
      <c r="I127" s="6">
        <f t="shared" si="15"/>
        <v>49.814455643891741</v>
      </c>
      <c r="J127" s="6">
        <f t="shared" si="16"/>
        <v>5.3475172124927015</v>
      </c>
      <c r="K127" s="6">
        <f t="shared" si="17"/>
        <v>0.57404903794049877</v>
      </c>
      <c r="L127" s="6">
        <f t="shared" si="18"/>
        <v>6.1623419778915223E-2</v>
      </c>
      <c r="M127" s="6">
        <f t="shared" si="19"/>
        <v>6.6151941981688516E-3</v>
      </c>
      <c r="N127" s="6">
        <f t="shared" si="20"/>
        <v>7.1013251839132491E-4</v>
      </c>
      <c r="O127" s="6">
        <f t="shared" si="21"/>
        <v>7.6231804928175365E-5</v>
      </c>
      <c r="P127" s="6">
        <f t="shared" si="22"/>
        <v>8.1833853993502366E-6</v>
      </c>
      <c r="Q127" s="6">
        <f t="shared" si="23"/>
        <v>8.7847581016079635E-7</v>
      </c>
    </row>
    <row r="128" spans="2:17" ht="15.75" x14ac:dyDescent="0.25">
      <c r="B128" s="30">
        <v>114</v>
      </c>
      <c r="C128" s="30" t="s">
        <v>233</v>
      </c>
      <c r="D128" s="32" t="s">
        <v>234</v>
      </c>
      <c r="E128" s="33">
        <v>5</v>
      </c>
      <c r="F128" s="34">
        <f t="shared" si="12"/>
        <v>3.6023054755043226E-3</v>
      </c>
      <c r="G128" s="6">
        <f t="shared" si="13"/>
        <v>3602.3054755043227</v>
      </c>
      <c r="H128" s="6">
        <f t="shared" si="14"/>
        <v>386.70282121768304</v>
      </c>
      <c r="I128" s="6">
        <f t="shared" si="15"/>
        <v>41.512046369909775</v>
      </c>
      <c r="J128" s="6">
        <f t="shared" si="16"/>
        <v>4.4562643437439178</v>
      </c>
      <c r="K128" s="6">
        <f t="shared" si="17"/>
        <v>0.47837419828374894</v>
      </c>
      <c r="L128" s="6">
        <f t="shared" si="18"/>
        <v>5.1352849815762679E-2</v>
      </c>
      <c r="M128" s="6">
        <f t="shared" si="19"/>
        <v>5.5126618318073759E-3</v>
      </c>
      <c r="N128" s="6">
        <f t="shared" si="20"/>
        <v>5.9177709865943732E-4</v>
      </c>
      <c r="O128" s="6">
        <f t="shared" si="21"/>
        <v>6.3526504106812799E-5</v>
      </c>
      <c r="P128" s="6">
        <f t="shared" si="22"/>
        <v>6.8194878327918636E-6</v>
      </c>
      <c r="Q128" s="6">
        <f t="shared" si="23"/>
        <v>7.3206317513399689E-7</v>
      </c>
    </row>
    <row r="129" spans="2:17" ht="15.75" x14ac:dyDescent="0.25">
      <c r="B129" s="30">
        <v>115</v>
      </c>
      <c r="C129" s="30" t="s">
        <v>235</v>
      </c>
      <c r="D129" s="32" t="s">
        <v>236</v>
      </c>
      <c r="E129" s="33">
        <v>3</v>
      </c>
      <c r="F129" s="34">
        <f t="shared" si="12"/>
        <v>2.1613832853025938E-3</v>
      </c>
      <c r="G129" s="6">
        <f t="shared" si="13"/>
        <v>2161.3832853025938</v>
      </c>
      <c r="H129" s="6">
        <f t="shared" si="14"/>
        <v>232.02169273060986</v>
      </c>
      <c r="I129" s="6">
        <f t="shared" si="15"/>
        <v>24.90722782194587</v>
      </c>
      <c r="J129" s="6">
        <f t="shared" si="16"/>
        <v>2.6737586062463508</v>
      </c>
      <c r="K129" s="6">
        <f t="shared" si="17"/>
        <v>0.28702451897024939</v>
      </c>
      <c r="L129" s="6">
        <f t="shared" si="18"/>
        <v>3.0811709889457611E-2</v>
      </c>
      <c r="M129" s="6">
        <f t="shared" si="19"/>
        <v>3.3075970990844258E-3</v>
      </c>
      <c r="N129" s="6">
        <f t="shared" si="20"/>
        <v>3.5506625919566246E-4</v>
      </c>
      <c r="O129" s="6">
        <f t="shared" si="21"/>
        <v>3.8115902464087682E-5</v>
      </c>
      <c r="P129" s="6">
        <f t="shared" si="22"/>
        <v>4.0916926996751183E-6</v>
      </c>
      <c r="Q129" s="6">
        <f t="shared" si="23"/>
        <v>4.3923790508039818E-7</v>
      </c>
    </row>
    <row r="130" spans="2:17" ht="15.75" x14ac:dyDescent="0.25">
      <c r="B130" s="30">
        <v>116</v>
      </c>
      <c r="C130" s="30" t="s">
        <v>237</v>
      </c>
      <c r="D130" s="32" t="s">
        <v>238</v>
      </c>
      <c r="E130" s="33">
        <v>15</v>
      </c>
      <c r="F130" s="34">
        <f t="shared" si="12"/>
        <v>1.0806916426512969E-2</v>
      </c>
      <c r="G130" s="6">
        <f t="shared" si="13"/>
        <v>10806.916426512969</v>
      </c>
      <c r="H130" s="6">
        <f t="shared" si="14"/>
        <v>1160.1084636530493</v>
      </c>
      <c r="I130" s="6">
        <f t="shared" si="15"/>
        <v>124.53613910972933</v>
      </c>
      <c r="J130" s="6">
        <f t="shared" si="16"/>
        <v>13.368793031231753</v>
      </c>
      <c r="K130" s="6">
        <f t="shared" si="17"/>
        <v>1.4351225948512469</v>
      </c>
      <c r="L130" s="6">
        <f t="shared" si="18"/>
        <v>0.15405854944728806</v>
      </c>
      <c r="M130" s="6">
        <f t="shared" si="19"/>
        <v>1.6537985495422129E-2</v>
      </c>
      <c r="N130" s="6">
        <f t="shared" si="20"/>
        <v>1.7753312959783122E-3</v>
      </c>
      <c r="O130" s="6">
        <f t="shared" si="21"/>
        <v>1.905795123204384E-4</v>
      </c>
      <c r="P130" s="6">
        <f t="shared" si="22"/>
        <v>2.0458463498375592E-5</v>
      </c>
      <c r="Q130" s="6">
        <f t="shared" si="23"/>
        <v>2.1961895254019907E-6</v>
      </c>
    </row>
    <row r="131" spans="2:17" ht="15.75" x14ac:dyDescent="0.25">
      <c r="B131" s="30">
        <v>117</v>
      </c>
      <c r="C131" s="30" t="s">
        <v>239</v>
      </c>
      <c r="D131" s="32" t="s">
        <v>238</v>
      </c>
      <c r="E131" s="33">
        <v>7</v>
      </c>
      <c r="F131" s="34">
        <f t="shared" si="12"/>
        <v>5.0432276657060519E-3</v>
      </c>
      <c r="G131" s="6">
        <f t="shared" si="13"/>
        <v>5043.227665706052</v>
      </c>
      <c r="H131" s="6">
        <f t="shared" si="14"/>
        <v>541.38394970475633</v>
      </c>
      <c r="I131" s="6">
        <f t="shared" si="15"/>
        <v>58.116864917873691</v>
      </c>
      <c r="J131" s="6">
        <f t="shared" si="16"/>
        <v>6.2387700812414852</v>
      </c>
      <c r="K131" s="6">
        <f t="shared" si="17"/>
        <v>0.6697238775972485</v>
      </c>
      <c r="L131" s="6">
        <f t="shared" si="18"/>
        <v>7.1893989742067746E-2</v>
      </c>
      <c r="M131" s="6">
        <f t="shared" si="19"/>
        <v>7.7177265645303264E-3</v>
      </c>
      <c r="N131" s="6">
        <f t="shared" si="20"/>
        <v>8.284879381232124E-4</v>
      </c>
      <c r="O131" s="6">
        <f t="shared" si="21"/>
        <v>8.8937105749537916E-5</v>
      </c>
      <c r="P131" s="6">
        <f t="shared" si="22"/>
        <v>9.5472829659086088E-6</v>
      </c>
      <c r="Q131" s="6">
        <f t="shared" si="23"/>
        <v>1.0248884451875956E-6</v>
      </c>
    </row>
    <row r="132" spans="2:17" ht="15.75" x14ac:dyDescent="0.25">
      <c r="B132" s="30">
        <v>118</v>
      </c>
      <c r="C132" s="30" t="s">
        <v>240</v>
      </c>
      <c r="D132" s="32" t="s">
        <v>241</v>
      </c>
      <c r="E132" s="33">
        <v>0</v>
      </c>
      <c r="F132" s="34">
        <f t="shared" si="12"/>
        <v>0</v>
      </c>
      <c r="G132" s="6">
        <f t="shared" si="13"/>
        <v>0</v>
      </c>
      <c r="H132" s="6">
        <f t="shared" si="14"/>
        <v>0</v>
      </c>
      <c r="I132" s="6">
        <f t="shared" si="15"/>
        <v>0</v>
      </c>
      <c r="J132" s="6">
        <f t="shared" si="16"/>
        <v>0</v>
      </c>
      <c r="K132" s="6">
        <f t="shared" si="17"/>
        <v>0</v>
      </c>
      <c r="L132" s="6">
        <f t="shared" si="18"/>
        <v>0</v>
      </c>
      <c r="M132" s="6">
        <f t="shared" si="19"/>
        <v>0</v>
      </c>
      <c r="N132" s="6">
        <f t="shared" si="20"/>
        <v>0</v>
      </c>
      <c r="O132" s="6">
        <f t="shared" si="21"/>
        <v>0</v>
      </c>
      <c r="P132" s="6">
        <f t="shared" si="22"/>
        <v>0</v>
      </c>
      <c r="Q132" s="6">
        <f t="shared" si="23"/>
        <v>0</v>
      </c>
    </row>
    <row r="133" spans="2:17" ht="15.75" x14ac:dyDescent="0.25">
      <c r="B133" s="30">
        <v>119</v>
      </c>
      <c r="C133" s="30" t="s">
        <v>242</v>
      </c>
      <c r="D133" s="32" t="s">
        <v>243</v>
      </c>
      <c r="E133" s="33">
        <v>3</v>
      </c>
      <c r="F133" s="34">
        <f t="shared" si="12"/>
        <v>2.1613832853025938E-3</v>
      </c>
      <c r="G133" s="6">
        <f t="shared" si="13"/>
        <v>2161.3832853025938</v>
      </c>
      <c r="H133" s="6">
        <f t="shared" si="14"/>
        <v>232.02169273060986</v>
      </c>
      <c r="I133" s="6">
        <f t="shared" si="15"/>
        <v>24.90722782194587</v>
      </c>
      <c r="J133" s="6">
        <f t="shared" si="16"/>
        <v>2.6737586062463508</v>
      </c>
      <c r="K133" s="6">
        <f t="shared" si="17"/>
        <v>0.28702451897024939</v>
      </c>
      <c r="L133" s="6">
        <f t="shared" si="18"/>
        <v>3.0811709889457611E-2</v>
      </c>
      <c r="M133" s="6">
        <f t="shared" si="19"/>
        <v>3.3075970990844258E-3</v>
      </c>
      <c r="N133" s="6">
        <f t="shared" si="20"/>
        <v>3.5506625919566246E-4</v>
      </c>
      <c r="O133" s="6">
        <f t="shared" si="21"/>
        <v>3.8115902464087682E-5</v>
      </c>
      <c r="P133" s="6">
        <f t="shared" si="22"/>
        <v>4.0916926996751183E-6</v>
      </c>
      <c r="Q133" s="6">
        <f t="shared" si="23"/>
        <v>4.3923790508039818E-7</v>
      </c>
    </row>
    <row r="134" spans="2:17" ht="15.75" x14ac:dyDescent="0.25">
      <c r="B134" s="30">
        <v>120</v>
      </c>
      <c r="C134" s="30" t="s">
        <v>244</v>
      </c>
      <c r="D134" s="32" t="s">
        <v>245</v>
      </c>
      <c r="E134" s="33">
        <v>8</v>
      </c>
      <c r="F134" s="34">
        <f t="shared" si="12"/>
        <v>5.763688760806916E-3</v>
      </c>
      <c r="G134" s="6">
        <f t="shared" si="13"/>
        <v>5763.6887608069164</v>
      </c>
      <c r="H134" s="6">
        <f t="shared" si="14"/>
        <v>618.72451394829284</v>
      </c>
      <c r="I134" s="6">
        <f t="shared" si="15"/>
        <v>66.419274191855635</v>
      </c>
      <c r="J134" s="6">
        <f t="shared" si="16"/>
        <v>7.1300229499902681</v>
      </c>
      <c r="K134" s="6">
        <f t="shared" si="17"/>
        <v>0.76539871725399833</v>
      </c>
      <c r="L134" s="6">
        <f t="shared" si="18"/>
        <v>8.2164559705220283E-2</v>
      </c>
      <c r="M134" s="6">
        <f t="shared" si="19"/>
        <v>8.8202589308918021E-3</v>
      </c>
      <c r="N134" s="6">
        <f t="shared" si="20"/>
        <v>9.4684335785509977E-4</v>
      </c>
      <c r="O134" s="6">
        <f t="shared" si="21"/>
        <v>1.0164240657090047E-4</v>
      </c>
      <c r="P134" s="6">
        <f t="shared" si="22"/>
        <v>1.0911180532466981E-5</v>
      </c>
      <c r="Q134" s="6">
        <f t="shared" si="23"/>
        <v>1.1713010802143949E-6</v>
      </c>
    </row>
    <row r="135" spans="2:17" ht="15.75" x14ac:dyDescent="0.25">
      <c r="B135" s="30">
        <v>121</v>
      </c>
      <c r="C135" s="30" t="s">
        <v>246</v>
      </c>
      <c r="D135" s="32" t="s">
        <v>245</v>
      </c>
      <c r="E135" s="33">
        <v>3</v>
      </c>
      <c r="F135" s="34">
        <f t="shared" si="12"/>
        <v>2.1613832853025938E-3</v>
      </c>
      <c r="G135" s="6">
        <f t="shared" si="13"/>
        <v>2161.3832853025938</v>
      </c>
      <c r="H135" s="6">
        <f t="shared" si="14"/>
        <v>232.02169273060986</v>
      </c>
      <c r="I135" s="6">
        <f t="shared" si="15"/>
        <v>24.90722782194587</v>
      </c>
      <c r="J135" s="6">
        <f t="shared" si="16"/>
        <v>2.6737586062463508</v>
      </c>
      <c r="K135" s="6">
        <f t="shared" si="17"/>
        <v>0.28702451897024939</v>
      </c>
      <c r="L135" s="6">
        <f t="shared" si="18"/>
        <v>3.0811709889457611E-2</v>
      </c>
      <c r="M135" s="6">
        <f t="shared" si="19"/>
        <v>3.3075970990844258E-3</v>
      </c>
      <c r="N135" s="6">
        <f t="shared" si="20"/>
        <v>3.5506625919566246E-4</v>
      </c>
      <c r="O135" s="6">
        <f t="shared" si="21"/>
        <v>3.8115902464087682E-5</v>
      </c>
      <c r="P135" s="6">
        <f t="shared" si="22"/>
        <v>4.0916926996751183E-6</v>
      </c>
      <c r="Q135" s="6">
        <f t="shared" si="23"/>
        <v>4.3923790508039818E-7</v>
      </c>
    </row>
    <row r="136" spans="2:17" ht="15.75" x14ac:dyDescent="0.25">
      <c r="B136" s="30">
        <v>122</v>
      </c>
      <c r="C136" s="30" t="s">
        <v>247</v>
      </c>
      <c r="D136" s="32" t="s">
        <v>248</v>
      </c>
      <c r="E136" s="33">
        <v>0</v>
      </c>
      <c r="F136" s="34">
        <f t="shared" si="12"/>
        <v>0</v>
      </c>
      <c r="G136" s="6">
        <f t="shared" si="13"/>
        <v>0</v>
      </c>
      <c r="H136" s="6">
        <f t="shared" si="14"/>
        <v>0</v>
      </c>
      <c r="I136" s="6">
        <f t="shared" si="15"/>
        <v>0</v>
      </c>
      <c r="J136" s="6">
        <f t="shared" si="16"/>
        <v>0</v>
      </c>
      <c r="K136" s="6">
        <f t="shared" si="17"/>
        <v>0</v>
      </c>
      <c r="L136" s="6">
        <f t="shared" si="18"/>
        <v>0</v>
      </c>
      <c r="M136" s="6">
        <f t="shared" si="19"/>
        <v>0</v>
      </c>
      <c r="N136" s="6">
        <f t="shared" si="20"/>
        <v>0</v>
      </c>
      <c r="O136" s="6">
        <f t="shared" si="21"/>
        <v>0</v>
      </c>
      <c r="P136" s="6">
        <f t="shared" si="22"/>
        <v>0</v>
      </c>
      <c r="Q136" s="6">
        <f t="shared" si="23"/>
        <v>0</v>
      </c>
    </row>
    <row r="137" spans="2:17" ht="15.75" x14ac:dyDescent="0.25">
      <c r="B137" s="30">
        <v>123</v>
      </c>
      <c r="C137" s="30" t="s">
        <v>249</v>
      </c>
      <c r="D137" s="32" t="s">
        <v>248</v>
      </c>
      <c r="E137" s="33">
        <v>3</v>
      </c>
      <c r="F137" s="34">
        <f t="shared" si="12"/>
        <v>2.1613832853025938E-3</v>
      </c>
      <c r="G137" s="6">
        <f t="shared" si="13"/>
        <v>2161.3832853025938</v>
      </c>
      <c r="H137" s="6">
        <f t="shared" si="14"/>
        <v>232.02169273060986</v>
      </c>
      <c r="I137" s="6">
        <f t="shared" si="15"/>
        <v>24.90722782194587</v>
      </c>
      <c r="J137" s="6">
        <f t="shared" si="16"/>
        <v>2.6737586062463508</v>
      </c>
      <c r="K137" s="6">
        <f t="shared" si="17"/>
        <v>0.28702451897024939</v>
      </c>
      <c r="L137" s="6">
        <f t="shared" si="18"/>
        <v>3.0811709889457611E-2</v>
      </c>
      <c r="M137" s="6">
        <f t="shared" si="19"/>
        <v>3.3075970990844258E-3</v>
      </c>
      <c r="N137" s="6">
        <f t="shared" si="20"/>
        <v>3.5506625919566246E-4</v>
      </c>
      <c r="O137" s="6">
        <f t="shared" si="21"/>
        <v>3.8115902464087682E-5</v>
      </c>
      <c r="P137" s="6">
        <f t="shared" si="22"/>
        <v>4.0916926996751183E-6</v>
      </c>
      <c r="Q137" s="6">
        <f t="shared" si="23"/>
        <v>4.3923790508039818E-7</v>
      </c>
    </row>
    <row r="138" spans="2:17" ht="15.75" x14ac:dyDescent="0.25">
      <c r="B138" s="30">
        <v>124</v>
      </c>
      <c r="C138" s="30" t="s">
        <v>250</v>
      </c>
      <c r="D138" s="32" t="s">
        <v>251</v>
      </c>
      <c r="E138" s="33">
        <v>0</v>
      </c>
      <c r="F138" s="34">
        <f t="shared" si="12"/>
        <v>0</v>
      </c>
      <c r="G138" s="6">
        <f t="shared" si="13"/>
        <v>0</v>
      </c>
      <c r="H138" s="6">
        <f t="shared" si="14"/>
        <v>0</v>
      </c>
      <c r="I138" s="6">
        <f t="shared" si="15"/>
        <v>0</v>
      </c>
      <c r="J138" s="6">
        <f t="shared" si="16"/>
        <v>0</v>
      </c>
      <c r="K138" s="6">
        <f t="shared" si="17"/>
        <v>0</v>
      </c>
      <c r="L138" s="6">
        <f t="shared" si="18"/>
        <v>0</v>
      </c>
      <c r="M138" s="6">
        <f t="shared" si="19"/>
        <v>0</v>
      </c>
      <c r="N138" s="6">
        <f t="shared" si="20"/>
        <v>0</v>
      </c>
      <c r="O138" s="6">
        <f t="shared" si="21"/>
        <v>0</v>
      </c>
      <c r="P138" s="6">
        <f t="shared" si="22"/>
        <v>0</v>
      </c>
      <c r="Q138" s="6">
        <f t="shared" si="23"/>
        <v>0</v>
      </c>
    </row>
    <row r="139" spans="2:17" ht="15.75" x14ac:dyDescent="0.25">
      <c r="B139" s="30">
        <v>125</v>
      </c>
      <c r="C139" s="30" t="s">
        <v>252</v>
      </c>
      <c r="D139" s="32" t="s">
        <v>253</v>
      </c>
      <c r="E139" s="33">
        <v>0</v>
      </c>
      <c r="F139" s="34">
        <f t="shared" si="12"/>
        <v>0</v>
      </c>
      <c r="G139" s="6">
        <f t="shared" si="13"/>
        <v>0</v>
      </c>
      <c r="H139" s="6">
        <f t="shared" si="14"/>
        <v>0</v>
      </c>
      <c r="I139" s="6">
        <f t="shared" si="15"/>
        <v>0</v>
      </c>
      <c r="J139" s="6">
        <f t="shared" si="16"/>
        <v>0</v>
      </c>
      <c r="K139" s="6">
        <f t="shared" si="17"/>
        <v>0</v>
      </c>
      <c r="L139" s="6">
        <f t="shared" si="18"/>
        <v>0</v>
      </c>
      <c r="M139" s="6">
        <f t="shared" si="19"/>
        <v>0</v>
      </c>
      <c r="N139" s="6">
        <f t="shared" si="20"/>
        <v>0</v>
      </c>
      <c r="O139" s="6">
        <f t="shared" si="21"/>
        <v>0</v>
      </c>
      <c r="P139" s="6">
        <f t="shared" si="22"/>
        <v>0</v>
      </c>
      <c r="Q139" s="6">
        <f t="shared" si="23"/>
        <v>0</v>
      </c>
    </row>
    <row r="140" spans="2:17" ht="15.75" x14ac:dyDescent="0.25">
      <c r="B140" s="30">
        <v>126</v>
      </c>
      <c r="C140" s="30" t="s">
        <v>254</v>
      </c>
      <c r="D140" s="32" t="s">
        <v>255</v>
      </c>
      <c r="E140" s="33">
        <v>0</v>
      </c>
      <c r="F140" s="34">
        <f t="shared" si="12"/>
        <v>0</v>
      </c>
      <c r="G140" s="6">
        <f t="shared" si="13"/>
        <v>0</v>
      </c>
      <c r="H140" s="6">
        <f t="shared" si="14"/>
        <v>0</v>
      </c>
      <c r="I140" s="6">
        <f t="shared" si="15"/>
        <v>0</v>
      </c>
      <c r="J140" s="6">
        <f t="shared" si="16"/>
        <v>0</v>
      </c>
      <c r="K140" s="6">
        <f t="shared" si="17"/>
        <v>0</v>
      </c>
      <c r="L140" s="6">
        <f t="shared" si="18"/>
        <v>0</v>
      </c>
      <c r="M140" s="6">
        <f t="shared" si="19"/>
        <v>0</v>
      </c>
      <c r="N140" s="6">
        <f t="shared" si="20"/>
        <v>0</v>
      </c>
      <c r="O140" s="6">
        <f t="shared" si="21"/>
        <v>0</v>
      </c>
      <c r="P140" s="6">
        <f t="shared" si="22"/>
        <v>0</v>
      </c>
      <c r="Q140" s="6">
        <f t="shared" si="23"/>
        <v>0</v>
      </c>
    </row>
    <row r="141" spans="2:17" ht="15.75" x14ac:dyDescent="0.25">
      <c r="B141" s="30">
        <v>127</v>
      </c>
      <c r="C141" s="30" t="s">
        <v>256</v>
      </c>
      <c r="D141" s="32" t="s">
        <v>257</v>
      </c>
      <c r="E141" s="33">
        <v>14</v>
      </c>
      <c r="F141" s="34">
        <f t="shared" si="12"/>
        <v>1.0086455331412104E-2</v>
      </c>
      <c r="G141" s="6">
        <f t="shared" si="13"/>
        <v>10086.455331412104</v>
      </c>
      <c r="H141" s="6">
        <f t="shared" si="14"/>
        <v>1082.7678994095127</v>
      </c>
      <c r="I141" s="6">
        <f t="shared" si="15"/>
        <v>116.23372983574738</v>
      </c>
      <c r="J141" s="6">
        <f t="shared" si="16"/>
        <v>12.47754016248297</v>
      </c>
      <c r="K141" s="6">
        <f t="shared" si="17"/>
        <v>1.339447755194497</v>
      </c>
      <c r="L141" s="6">
        <f t="shared" si="18"/>
        <v>0.14378797948413549</v>
      </c>
      <c r="M141" s="6">
        <f t="shared" si="19"/>
        <v>1.5435453129060653E-2</v>
      </c>
      <c r="N141" s="6">
        <f t="shared" si="20"/>
        <v>1.6569758762464248E-3</v>
      </c>
      <c r="O141" s="6">
        <f t="shared" si="21"/>
        <v>1.7787421149907583E-4</v>
      </c>
      <c r="P141" s="6">
        <f t="shared" si="22"/>
        <v>1.9094565931817218E-5</v>
      </c>
      <c r="Q141" s="6">
        <f t="shared" si="23"/>
        <v>2.0497768903751912E-6</v>
      </c>
    </row>
    <row r="142" spans="2:17" ht="15.75" x14ac:dyDescent="0.25">
      <c r="B142" s="30">
        <v>128</v>
      </c>
      <c r="C142" s="30" t="s">
        <v>258</v>
      </c>
      <c r="D142" s="32" t="s">
        <v>259</v>
      </c>
      <c r="E142" s="33">
        <v>0</v>
      </c>
      <c r="F142" s="34">
        <f t="shared" si="12"/>
        <v>0</v>
      </c>
      <c r="G142" s="6">
        <f t="shared" si="13"/>
        <v>0</v>
      </c>
      <c r="H142" s="6">
        <f t="shared" si="14"/>
        <v>0</v>
      </c>
      <c r="I142" s="6">
        <f t="shared" si="15"/>
        <v>0</v>
      </c>
      <c r="J142" s="6">
        <f t="shared" si="16"/>
        <v>0</v>
      </c>
      <c r="K142" s="6">
        <f t="shared" si="17"/>
        <v>0</v>
      </c>
      <c r="L142" s="6">
        <f t="shared" si="18"/>
        <v>0</v>
      </c>
      <c r="M142" s="6">
        <f t="shared" si="19"/>
        <v>0</v>
      </c>
      <c r="N142" s="6">
        <f t="shared" si="20"/>
        <v>0</v>
      </c>
      <c r="O142" s="6">
        <f t="shared" si="21"/>
        <v>0</v>
      </c>
      <c r="P142" s="6">
        <f t="shared" si="22"/>
        <v>0</v>
      </c>
      <c r="Q142" s="6">
        <f t="shared" si="23"/>
        <v>0</v>
      </c>
    </row>
    <row r="143" spans="2:17" ht="15.75" x14ac:dyDescent="0.25">
      <c r="B143" s="30">
        <v>129</v>
      </c>
      <c r="C143" s="30" t="s">
        <v>260</v>
      </c>
      <c r="D143" s="32" t="s">
        <v>261</v>
      </c>
      <c r="E143" s="33">
        <v>0</v>
      </c>
      <c r="F143" s="34">
        <f t="shared" ref="F143:F172" si="24">IF($E$174=0,0,E143/$E$174)</f>
        <v>0</v>
      </c>
      <c r="G143" s="6">
        <f t="shared" si="13"/>
        <v>0</v>
      </c>
      <c r="H143" s="6">
        <f t="shared" si="14"/>
        <v>0</v>
      </c>
      <c r="I143" s="6">
        <f t="shared" si="15"/>
        <v>0</v>
      </c>
      <c r="J143" s="6">
        <f t="shared" si="16"/>
        <v>0</v>
      </c>
      <c r="K143" s="6">
        <f t="shared" si="17"/>
        <v>0</v>
      </c>
      <c r="L143" s="6">
        <f t="shared" si="18"/>
        <v>0</v>
      </c>
      <c r="M143" s="6">
        <f t="shared" si="19"/>
        <v>0</v>
      </c>
      <c r="N143" s="6">
        <f t="shared" si="20"/>
        <v>0</v>
      </c>
      <c r="O143" s="6">
        <f t="shared" si="21"/>
        <v>0</v>
      </c>
      <c r="P143" s="6">
        <f t="shared" si="22"/>
        <v>0</v>
      </c>
      <c r="Q143" s="6">
        <f t="shared" si="23"/>
        <v>0</v>
      </c>
    </row>
    <row r="144" spans="2:17" ht="15.75" x14ac:dyDescent="0.25">
      <c r="B144" s="30">
        <v>130</v>
      </c>
      <c r="C144" s="30" t="s">
        <v>262</v>
      </c>
      <c r="D144" s="32" t="s">
        <v>263</v>
      </c>
      <c r="E144" s="33">
        <v>0</v>
      </c>
      <c r="F144" s="34">
        <f t="shared" si="24"/>
        <v>0</v>
      </c>
      <c r="G144" s="6">
        <f t="shared" ref="G144:G173" si="25">+F144*$G$174</f>
        <v>0</v>
      </c>
      <c r="H144" s="6">
        <f t="shared" ref="H144:H173" si="26">+F144*$H$174</f>
        <v>0</v>
      </c>
      <c r="I144" s="6">
        <f t="shared" ref="I144:I173" si="27">+F144*$I$174</f>
        <v>0</v>
      </c>
      <c r="J144" s="6">
        <f t="shared" ref="J144:J173" si="28">+F144*$J$174</f>
        <v>0</v>
      </c>
      <c r="K144" s="6">
        <f t="shared" ref="K144:K173" si="29">+F144*$K$174</f>
        <v>0</v>
      </c>
      <c r="L144" s="6">
        <f t="shared" ref="L144:L173" si="30">+F144*$L$174</f>
        <v>0</v>
      </c>
      <c r="M144" s="6">
        <f t="shared" ref="M144:M173" si="31">+F144*$M$174</f>
        <v>0</v>
      </c>
      <c r="N144" s="6">
        <f t="shared" ref="N144:N173" si="32">+F144*$N$174</f>
        <v>0</v>
      </c>
      <c r="O144" s="6">
        <f t="shared" ref="O144:O173" si="33">+F144*$O$174</f>
        <v>0</v>
      </c>
      <c r="P144" s="6">
        <f t="shared" ref="P144:P173" si="34">+F144*$P$174</f>
        <v>0</v>
      </c>
      <c r="Q144" s="6">
        <f t="shared" ref="Q144:Q173" si="35">+F144*$Q$174</f>
        <v>0</v>
      </c>
    </row>
    <row r="145" spans="2:17" ht="15.75" x14ac:dyDescent="0.25">
      <c r="B145" s="30">
        <v>131</v>
      </c>
      <c r="C145" s="30" t="s">
        <v>264</v>
      </c>
      <c r="D145" s="32" t="s">
        <v>265</v>
      </c>
      <c r="E145" s="33">
        <v>0</v>
      </c>
      <c r="F145" s="34">
        <f t="shared" si="24"/>
        <v>0</v>
      </c>
      <c r="G145" s="6">
        <f t="shared" si="25"/>
        <v>0</v>
      </c>
      <c r="H145" s="6">
        <f t="shared" si="26"/>
        <v>0</v>
      </c>
      <c r="I145" s="6">
        <f t="shared" si="27"/>
        <v>0</v>
      </c>
      <c r="J145" s="6">
        <f t="shared" si="28"/>
        <v>0</v>
      </c>
      <c r="K145" s="6">
        <f t="shared" si="29"/>
        <v>0</v>
      </c>
      <c r="L145" s="6">
        <f t="shared" si="30"/>
        <v>0</v>
      </c>
      <c r="M145" s="6">
        <f t="shared" si="31"/>
        <v>0</v>
      </c>
      <c r="N145" s="6">
        <f t="shared" si="32"/>
        <v>0</v>
      </c>
      <c r="O145" s="6">
        <f t="shared" si="33"/>
        <v>0</v>
      </c>
      <c r="P145" s="6">
        <f t="shared" si="34"/>
        <v>0</v>
      </c>
      <c r="Q145" s="6">
        <f t="shared" si="35"/>
        <v>0</v>
      </c>
    </row>
    <row r="146" spans="2:17" ht="15.75" x14ac:dyDescent="0.25">
      <c r="B146" s="30">
        <v>132</v>
      </c>
      <c r="C146" s="30" t="s">
        <v>266</v>
      </c>
      <c r="D146" s="32" t="s">
        <v>267</v>
      </c>
      <c r="E146" s="33">
        <v>13</v>
      </c>
      <c r="F146" s="34">
        <f t="shared" si="24"/>
        <v>9.3659942363112387E-3</v>
      </c>
      <c r="G146" s="6">
        <f t="shared" si="25"/>
        <v>9365.9942363112386</v>
      </c>
      <c r="H146" s="6">
        <f t="shared" si="26"/>
        <v>1005.4273351659759</v>
      </c>
      <c r="I146" s="6">
        <f t="shared" si="27"/>
        <v>107.93132056176542</v>
      </c>
      <c r="J146" s="6">
        <f t="shared" si="28"/>
        <v>11.586287293734186</v>
      </c>
      <c r="K146" s="6">
        <f t="shared" si="29"/>
        <v>1.2437729155377473</v>
      </c>
      <c r="L146" s="6">
        <f t="shared" si="30"/>
        <v>0.13351740952098295</v>
      </c>
      <c r="M146" s="6">
        <f t="shared" si="31"/>
        <v>1.4332920762699177E-2</v>
      </c>
      <c r="N146" s="6">
        <f t="shared" si="32"/>
        <v>1.5386204565145372E-3</v>
      </c>
      <c r="O146" s="6">
        <f t="shared" si="33"/>
        <v>1.6516891067771327E-4</v>
      </c>
      <c r="P146" s="6">
        <f t="shared" si="34"/>
        <v>1.7730668365258844E-5</v>
      </c>
      <c r="Q146" s="6">
        <f t="shared" si="35"/>
        <v>1.9033642553483917E-6</v>
      </c>
    </row>
    <row r="147" spans="2:17" ht="15.75" x14ac:dyDescent="0.25">
      <c r="B147" s="30">
        <v>133</v>
      </c>
      <c r="C147" s="30" t="s">
        <v>268</v>
      </c>
      <c r="D147" s="32" t="s">
        <v>269</v>
      </c>
      <c r="E147" s="33">
        <v>69</v>
      </c>
      <c r="F147" s="34">
        <f t="shared" si="24"/>
        <v>4.9711815561959652E-2</v>
      </c>
      <c r="G147" s="6">
        <f t="shared" si="25"/>
        <v>49711.815561959651</v>
      </c>
      <c r="H147" s="6">
        <f t="shared" si="26"/>
        <v>5336.4989328040265</v>
      </c>
      <c r="I147" s="6">
        <f t="shared" si="27"/>
        <v>572.86623990475493</v>
      </c>
      <c r="J147" s="6">
        <f t="shared" si="28"/>
        <v>61.496447943666062</v>
      </c>
      <c r="K147" s="6">
        <f t="shared" si="29"/>
        <v>6.6015639363157357</v>
      </c>
      <c r="L147" s="6">
        <f t="shared" si="30"/>
        <v>0.70866932745752498</v>
      </c>
      <c r="M147" s="6">
        <f t="shared" si="31"/>
        <v>7.6074733278941792E-2</v>
      </c>
      <c r="N147" s="6">
        <f t="shared" si="32"/>
        <v>8.1665239615002355E-3</v>
      </c>
      <c r="O147" s="6">
        <f t="shared" si="33"/>
        <v>8.7666575667401652E-4</v>
      </c>
      <c r="P147" s="6">
        <f t="shared" si="34"/>
        <v>9.4108932092527715E-5</v>
      </c>
      <c r="Q147" s="6">
        <f t="shared" si="35"/>
        <v>1.0102471816849156E-5</v>
      </c>
    </row>
    <row r="148" spans="2:17" ht="15.75" x14ac:dyDescent="0.25">
      <c r="B148" s="30">
        <v>134</v>
      </c>
      <c r="C148" s="30" t="s">
        <v>270</v>
      </c>
      <c r="D148" s="32" t="s">
        <v>271</v>
      </c>
      <c r="E148" s="33">
        <v>2</v>
      </c>
      <c r="F148" s="34">
        <f t="shared" si="24"/>
        <v>1.440922190201729E-3</v>
      </c>
      <c r="G148" s="6">
        <f t="shared" si="25"/>
        <v>1440.9221902017291</v>
      </c>
      <c r="H148" s="6">
        <f t="shared" si="26"/>
        <v>154.68112848707321</v>
      </c>
      <c r="I148" s="6">
        <f t="shared" si="27"/>
        <v>16.604818547963909</v>
      </c>
      <c r="J148" s="6">
        <f t="shared" si="28"/>
        <v>1.782505737497567</v>
      </c>
      <c r="K148" s="6">
        <f t="shared" si="29"/>
        <v>0.19134967931349958</v>
      </c>
      <c r="L148" s="6">
        <f t="shared" si="30"/>
        <v>2.0541139926305071E-2</v>
      </c>
      <c r="M148" s="6">
        <f t="shared" si="31"/>
        <v>2.2050647327229505E-3</v>
      </c>
      <c r="N148" s="6">
        <f t="shared" si="32"/>
        <v>2.3671083946377494E-4</v>
      </c>
      <c r="O148" s="6">
        <f t="shared" si="33"/>
        <v>2.5410601642725117E-5</v>
      </c>
      <c r="P148" s="6">
        <f t="shared" si="34"/>
        <v>2.7277951331167453E-6</v>
      </c>
      <c r="Q148" s="6">
        <f t="shared" si="35"/>
        <v>2.9282527005359871E-7</v>
      </c>
    </row>
    <row r="149" spans="2:17" ht="15.75" x14ac:dyDescent="0.25">
      <c r="B149" s="30">
        <v>135</v>
      </c>
      <c r="C149" s="30" t="s">
        <v>272</v>
      </c>
      <c r="D149" s="32" t="s">
        <v>273</v>
      </c>
      <c r="E149" s="33">
        <v>0</v>
      </c>
      <c r="F149" s="34">
        <f t="shared" si="24"/>
        <v>0</v>
      </c>
      <c r="G149" s="6">
        <f t="shared" si="25"/>
        <v>0</v>
      </c>
      <c r="H149" s="6">
        <f t="shared" si="26"/>
        <v>0</v>
      </c>
      <c r="I149" s="6">
        <f t="shared" si="27"/>
        <v>0</v>
      </c>
      <c r="J149" s="6">
        <f t="shared" si="28"/>
        <v>0</v>
      </c>
      <c r="K149" s="6">
        <f t="shared" si="29"/>
        <v>0</v>
      </c>
      <c r="L149" s="6">
        <f t="shared" si="30"/>
        <v>0</v>
      </c>
      <c r="M149" s="6">
        <f t="shared" si="31"/>
        <v>0</v>
      </c>
      <c r="N149" s="6">
        <f t="shared" si="32"/>
        <v>0</v>
      </c>
      <c r="O149" s="6">
        <f t="shared" si="33"/>
        <v>0</v>
      </c>
      <c r="P149" s="6">
        <f t="shared" si="34"/>
        <v>0</v>
      </c>
      <c r="Q149" s="6">
        <f t="shared" si="35"/>
        <v>0</v>
      </c>
    </row>
    <row r="150" spans="2:17" ht="15.75" x14ac:dyDescent="0.25">
      <c r="B150" s="30">
        <v>136</v>
      </c>
      <c r="C150" s="30" t="s">
        <v>274</v>
      </c>
      <c r="D150" s="32" t="s">
        <v>275</v>
      </c>
      <c r="E150" s="33">
        <v>14</v>
      </c>
      <c r="F150" s="34">
        <f t="shared" si="24"/>
        <v>1.0086455331412104E-2</v>
      </c>
      <c r="G150" s="6">
        <f t="shared" si="25"/>
        <v>10086.455331412104</v>
      </c>
      <c r="H150" s="6">
        <f t="shared" si="26"/>
        <v>1082.7678994095127</v>
      </c>
      <c r="I150" s="6">
        <f t="shared" si="27"/>
        <v>116.23372983574738</v>
      </c>
      <c r="J150" s="6">
        <f t="shared" si="28"/>
        <v>12.47754016248297</v>
      </c>
      <c r="K150" s="6">
        <f t="shared" si="29"/>
        <v>1.339447755194497</v>
      </c>
      <c r="L150" s="6">
        <f t="shared" si="30"/>
        <v>0.14378797948413549</v>
      </c>
      <c r="M150" s="6">
        <f t="shared" si="31"/>
        <v>1.5435453129060653E-2</v>
      </c>
      <c r="N150" s="6">
        <f t="shared" si="32"/>
        <v>1.6569758762464248E-3</v>
      </c>
      <c r="O150" s="6">
        <f t="shared" si="33"/>
        <v>1.7787421149907583E-4</v>
      </c>
      <c r="P150" s="6">
        <f t="shared" si="34"/>
        <v>1.9094565931817218E-5</v>
      </c>
      <c r="Q150" s="6">
        <f t="shared" si="35"/>
        <v>2.0497768903751912E-6</v>
      </c>
    </row>
    <row r="151" spans="2:17" ht="15.75" x14ac:dyDescent="0.25">
      <c r="B151" s="30">
        <v>137</v>
      </c>
      <c r="C151" s="30" t="s">
        <v>276</v>
      </c>
      <c r="D151" s="32" t="s">
        <v>277</v>
      </c>
      <c r="E151" s="33">
        <v>0</v>
      </c>
      <c r="F151" s="34">
        <f t="shared" si="24"/>
        <v>0</v>
      </c>
      <c r="G151" s="6">
        <f t="shared" si="25"/>
        <v>0</v>
      </c>
      <c r="H151" s="6">
        <f t="shared" si="26"/>
        <v>0</v>
      </c>
      <c r="I151" s="6">
        <f t="shared" si="27"/>
        <v>0</v>
      </c>
      <c r="J151" s="6">
        <f t="shared" si="28"/>
        <v>0</v>
      </c>
      <c r="K151" s="6">
        <f t="shared" si="29"/>
        <v>0</v>
      </c>
      <c r="L151" s="6">
        <f t="shared" si="30"/>
        <v>0</v>
      </c>
      <c r="M151" s="6">
        <f t="shared" si="31"/>
        <v>0</v>
      </c>
      <c r="N151" s="6">
        <f t="shared" si="32"/>
        <v>0</v>
      </c>
      <c r="O151" s="6">
        <f t="shared" si="33"/>
        <v>0</v>
      </c>
      <c r="P151" s="6">
        <f t="shared" si="34"/>
        <v>0</v>
      </c>
      <c r="Q151" s="6">
        <f t="shared" si="35"/>
        <v>0</v>
      </c>
    </row>
    <row r="152" spans="2:17" ht="15.75" x14ac:dyDescent="0.25">
      <c r="B152" s="30">
        <v>138</v>
      </c>
      <c r="C152" s="30" t="s">
        <v>278</v>
      </c>
      <c r="D152" s="32" t="s">
        <v>279</v>
      </c>
      <c r="E152" s="33">
        <v>0</v>
      </c>
      <c r="F152" s="34">
        <f t="shared" si="24"/>
        <v>0</v>
      </c>
      <c r="G152" s="6">
        <f t="shared" si="25"/>
        <v>0</v>
      </c>
      <c r="H152" s="6">
        <f t="shared" si="26"/>
        <v>0</v>
      </c>
      <c r="I152" s="6">
        <f t="shared" si="27"/>
        <v>0</v>
      </c>
      <c r="J152" s="6">
        <f t="shared" si="28"/>
        <v>0</v>
      </c>
      <c r="K152" s="6">
        <f t="shared" si="29"/>
        <v>0</v>
      </c>
      <c r="L152" s="6">
        <f t="shared" si="30"/>
        <v>0</v>
      </c>
      <c r="M152" s="6">
        <f t="shared" si="31"/>
        <v>0</v>
      </c>
      <c r="N152" s="6">
        <f t="shared" si="32"/>
        <v>0</v>
      </c>
      <c r="O152" s="6">
        <f t="shared" si="33"/>
        <v>0</v>
      </c>
      <c r="P152" s="6">
        <f t="shared" si="34"/>
        <v>0</v>
      </c>
      <c r="Q152" s="6">
        <f t="shared" si="35"/>
        <v>0</v>
      </c>
    </row>
    <row r="153" spans="2:17" ht="15.75" x14ac:dyDescent="0.25">
      <c r="B153" s="30">
        <v>139</v>
      </c>
      <c r="C153" s="30" t="s">
        <v>280</v>
      </c>
      <c r="D153" s="32" t="s">
        <v>281</v>
      </c>
      <c r="E153" s="33">
        <v>44</v>
      </c>
      <c r="F153" s="34">
        <f t="shared" si="24"/>
        <v>3.1700288184438041E-2</v>
      </c>
      <c r="G153" s="6">
        <f t="shared" si="25"/>
        <v>31700.288184438043</v>
      </c>
      <c r="H153" s="6">
        <f t="shared" si="26"/>
        <v>3402.9848267156112</v>
      </c>
      <c r="I153" s="6">
        <f t="shared" si="27"/>
        <v>365.30600805520606</v>
      </c>
      <c r="J153" s="6">
        <f t="shared" si="28"/>
        <v>39.215126224946481</v>
      </c>
      <c r="K153" s="6">
        <f t="shared" si="29"/>
        <v>4.2096929448969913</v>
      </c>
      <c r="L153" s="6">
        <f t="shared" si="30"/>
        <v>0.45190507837871158</v>
      </c>
      <c r="M153" s="6">
        <f t="shared" si="31"/>
        <v>4.851142411990491E-2</v>
      </c>
      <c r="N153" s="6">
        <f t="shared" si="32"/>
        <v>5.2076384682030489E-3</v>
      </c>
      <c r="O153" s="6">
        <f t="shared" si="33"/>
        <v>5.5903323613995266E-4</v>
      </c>
      <c r="P153" s="6">
        <f t="shared" si="34"/>
        <v>6.0011492928568404E-5</v>
      </c>
      <c r="Q153" s="6">
        <f t="shared" si="35"/>
        <v>6.442155941179173E-6</v>
      </c>
    </row>
    <row r="154" spans="2:17" ht="15.75" x14ac:dyDescent="0.25">
      <c r="B154" s="30">
        <v>140</v>
      </c>
      <c r="C154" s="30" t="s">
        <v>282</v>
      </c>
      <c r="D154" s="32" t="s">
        <v>283</v>
      </c>
      <c r="E154" s="33">
        <v>149</v>
      </c>
      <c r="F154" s="34">
        <f t="shared" si="24"/>
        <v>0.10734870317002881</v>
      </c>
      <c r="G154" s="6">
        <f t="shared" si="25"/>
        <v>107348.70317002882</v>
      </c>
      <c r="H154" s="6">
        <f>+F154*$G$154</f>
        <v>11523.744072286954</v>
      </c>
      <c r="I154" s="6">
        <f>+F154*F154*$G$154</f>
        <v>1237.0589818233116</v>
      </c>
      <c r="J154" s="6">
        <f>+F154*F154*F154*$G$154</f>
        <v>132.79667744356871</v>
      </c>
      <c r="K154" s="6">
        <f>+F154*F154*F154*F154*$G$154</f>
        <v>14.25555110885572</v>
      </c>
      <c r="L154" s="6">
        <f>+F154*F154*F154*F154*F154*$G$154</f>
        <v>1.5303149245097276</v>
      </c>
      <c r="M154" s="6">
        <f>+F154*F154*F154*F154*F154*F154*$G$154</f>
        <v>0.16427732258785982</v>
      </c>
      <c r="N154" s="6">
        <f>+F154*F154*F154*F154*F154*F154*F154*$G$154</f>
        <v>1.7634957540051233E-2</v>
      </c>
      <c r="O154" s="6">
        <f>+F154*F154*F154*F154*F154*F154*F154*F154*$G$154</f>
        <v>1.8930898223830214E-3</v>
      </c>
      <c r="P154" s="6">
        <f t="shared" si="34"/>
        <v>2.0322073741719753E-4</v>
      </c>
      <c r="Q154" s="6">
        <f t="shared" si="35"/>
        <v>2.1815482618993106E-5</v>
      </c>
    </row>
    <row r="155" spans="2:17" ht="15.75" x14ac:dyDescent="0.25">
      <c r="B155" s="30">
        <v>141</v>
      </c>
      <c r="C155" s="30" t="s">
        <v>284</v>
      </c>
      <c r="D155" s="32" t="s">
        <v>285</v>
      </c>
      <c r="E155" s="33">
        <v>70</v>
      </c>
      <c r="F155" s="34">
        <f t="shared" si="24"/>
        <v>5.0432276657060522E-2</v>
      </c>
      <c r="G155" s="6">
        <f t="shared" si="25"/>
        <v>50432.276657060524</v>
      </c>
      <c r="H155" s="6">
        <f t="shared" si="26"/>
        <v>5413.8394970475638</v>
      </c>
      <c r="I155" s="6">
        <f t="shared" si="27"/>
        <v>581.16864917873693</v>
      </c>
      <c r="J155" s="6">
        <f t="shared" si="28"/>
        <v>62.387700812414856</v>
      </c>
      <c r="K155" s="6">
        <f t="shared" si="29"/>
        <v>6.6972387759724858</v>
      </c>
      <c r="L155" s="6">
        <f t="shared" si="30"/>
        <v>0.71893989742067754</v>
      </c>
      <c r="M155" s="6">
        <f t="shared" si="31"/>
        <v>7.7177265645303278E-2</v>
      </c>
      <c r="N155" s="6">
        <f t="shared" si="32"/>
        <v>8.2848793812321242E-3</v>
      </c>
      <c r="O155" s="6">
        <f t="shared" si="33"/>
        <v>8.8937105749537925E-4</v>
      </c>
      <c r="P155" s="6">
        <f t="shared" si="34"/>
        <v>9.5472829659086099E-5</v>
      </c>
      <c r="Q155" s="6">
        <f t="shared" si="35"/>
        <v>1.0248884451875957E-5</v>
      </c>
    </row>
    <row r="156" spans="2:17" ht="15.75" x14ac:dyDescent="0.25">
      <c r="B156" s="30">
        <v>142</v>
      </c>
      <c r="C156" s="30" t="s">
        <v>286</v>
      </c>
      <c r="D156" s="32" t="s">
        <v>287</v>
      </c>
      <c r="E156" s="33">
        <v>0</v>
      </c>
      <c r="F156" s="34">
        <f t="shared" si="24"/>
        <v>0</v>
      </c>
      <c r="G156" s="6">
        <f t="shared" si="25"/>
        <v>0</v>
      </c>
      <c r="H156" s="6">
        <f t="shared" si="26"/>
        <v>0</v>
      </c>
      <c r="I156" s="6">
        <f t="shared" si="27"/>
        <v>0</v>
      </c>
      <c r="J156" s="6">
        <f t="shared" si="28"/>
        <v>0</v>
      </c>
      <c r="K156" s="6">
        <f t="shared" si="29"/>
        <v>0</v>
      </c>
      <c r="L156" s="6">
        <f t="shared" si="30"/>
        <v>0</v>
      </c>
      <c r="M156" s="6">
        <f t="shared" si="31"/>
        <v>0</v>
      </c>
      <c r="N156" s="6">
        <f t="shared" si="32"/>
        <v>0</v>
      </c>
      <c r="O156" s="6">
        <f t="shared" si="33"/>
        <v>0</v>
      </c>
      <c r="P156" s="6">
        <f t="shared" si="34"/>
        <v>0</v>
      </c>
      <c r="Q156" s="6">
        <f t="shared" si="35"/>
        <v>0</v>
      </c>
    </row>
    <row r="157" spans="2:17" ht="15.75" x14ac:dyDescent="0.25">
      <c r="B157" s="30">
        <v>143</v>
      </c>
      <c r="C157" s="30" t="s">
        <v>288</v>
      </c>
      <c r="D157" s="32" t="s">
        <v>289</v>
      </c>
      <c r="E157" s="33">
        <v>0</v>
      </c>
      <c r="F157" s="34">
        <f t="shared" si="24"/>
        <v>0</v>
      </c>
      <c r="G157" s="6">
        <f t="shared" si="25"/>
        <v>0</v>
      </c>
      <c r="H157" s="6">
        <f t="shared" si="26"/>
        <v>0</v>
      </c>
      <c r="I157" s="6">
        <f t="shared" si="27"/>
        <v>0</v>
      </c>
      <c r="J157" s="6">
        <f t="shared" si="28"/>
        <v>0</v>
      </c>
      <c r="K157" s="6">
        <f t="shared" si="29"/>
        <v>0</v>
      </c>
      <c r="L157" s="6">
        <f t="shared" si="30"/>
        <v>0</v>
      </c>
      <c r="M157" s="6">
        <f t="shared" si="31"/>
        <v>0</v>
      </c>
      <c r="N157" s="6">
        <f t="shared" si="32"/>
        <v>0</v>
      </c>
      <c r="O157" s="6">
        <f t="shared" si="33"/>
        <v>0</v>
      </c>
      <c r="P157" s="6">
        <f t="shared" si="34"/>
        <v>0</v>
      </c>
      <c r="Q157" s="6">
        <f t="shared" si="35"/>
        <v>0</v>
      </c>
    </row>
    <row r="158" spans="2:17" ht="15.75" x14ac:dyDescent="0.25">
      <c r="B158" s="30">
        <v>144</v>
      </c>
      <c r="C158" s="30" t="s">
        <v>290</v>
      </c>
      <c r="D158" s="32" t="s">
        <v>291</v>
      </c>
      <c r="E158" s="33">
        <v>0</v>
      </c>
      <c r="F158" s="34">
        <f t="shared" si="24"/>
        <v>0</v>
      </c>
      <c r="G158" s="6">
        <f t="shared" si="25"/>
        <v>0</v>
      </c>
      <c r="H158" s="6">
        <f t="shared" si="26"/>
        <v>0</v>
      </c>
      <c r="I158" s="6">
        <f t="shared" si="27"/>
        <v>0</v>
      </c>
      <c r="J158" s="6">
        <f t="shared" si="28"/>
        <v>0</v>
      </c>
      <c r="K158" s="6">
        <f t="shared" si="29"/>
        <v>0</v>
      </c>
      <c r="L158" s="6">
        <f t="shared" si="30"/>
        <v>0</v>
      </c>
      <c r="M158" s="6">
        <f t="shared" si="31"/>
        <v>0</v>
      </c>
      <c r="N158" s="6">
        <f t="shared" si="32"/>
        <v>0</v>
      </c>
      <c r="O158" s="6">
        <f t="shared" si="33"/>
        <v>0</v>
      </c>
      <c r="P158" s="6">
        <f t="shared" si="34"/>
        <v>0</v>
      </c>
      <c r="Q158" s="6">
        <f t="shared" si="35"/>
        <v>0</v>
      </c>
    </row>
    <row r="159" spans="2:17" ht="15.75" x14ac:dyDescent="0.25">
      <c r="B159" s="30">
        <v>145</v>
      </c>
      <c r="C159" s="30" t="s">
        <v>292</v>
      </c>
      <c r="D159" s="32" t="s">
        <v>293</v>
      </c>
      <c r="E159" s="33">
        <v>0</v>
      </c>
      <c r="F159" s="34">
        <f t="shared" si="24"/>
        <v>0</v>
      </c>
      <c r="G159" s="6">
        <f t="shared" si="25"/>
        <v>0</v>
      </c>
      <c r="H159" s="6">
        <f t="shared" si="26"/>
        <v>0</v>
      </c>
      <c r="I159" s="6">
        <f t="shared" si="27"/>
        <v>0</v>
      </c>
      <c r="J159" s="6">
        <f t="shared" si="28"/>
        <v>0</v>
      </c>
      <c r="K159" s="6">
        <f t="shared" si="29"/>
        <v>0</v>
      </c>
      <c r="L159" s="6">
        <f t="shared" si="30"/>
        <v>0</v>
      </c>
      <c r="M159" s="6">
        <f t="shared" si="31"/>
        <v>0</v>
      </c>
      <c r="N159" s="6">
        <f t="shared" si="32"/>
        <v>0</v>
      </c>
      <c r="O159" s="6">
        <f t="shared" si="33"/>
        <v>0</v>
      </c>
      <c r="P159" s="6">
        <f t="shared" si="34"/>
        <v>0</v>
      </c>
      <c r="Q159" s="6">
        <f t="shared" si="35"/>
        <v>0</v>
      </c>
    </row>
    <row r="160" spans="2:17" ht="15.75" x14ac:dyDescent="0.25">
      <c r="B160" s="30">
        <v>146</v>
      </c>
      <c r="C160" s="30" t="s">
        <v>294</v>
      </c>
      <c r="D160" s="32" t="s">
        <v>295</v>
      </c>
      <c r="E160" s="33">
        <v>0</v>
      </c>
      <c r="F160" s="34">
        <f t="shared" si="24"/>
        <v>0</v>
      </c>
      <c r="G160" s="6">
        <f t="shared" si="25"/>
        <v>0</v>
      </c>
      <c r="H160" s="6">
        <f t="shared" si="26"/>
        <v>0</v>
      </c>
      <c r="I160" s="6">
        <f t="shared" si="27"/>
        <v>0</v>
      </c>
      <c r="J160" s="6">
        <f t="shared" si="28"/>
        <v>0</v>
      </c>
      <c r="K160" s="6">
        <f t="shared" si="29"/>
        <v>0</v>
      </c>
      <c r="L160" s="6">
        <f t="shared" si="30"/>
        <v>0</v>
      </c>
      <c r="M160" s="6">
        <f t="shared" si="31"/>
        <v>0</v>
      </c>
      <c r="N160" s="6">
        <f t="shared" si="32"/>
        <v>0</v>
      </c>
      <c r="O160" s="6">
        <f t="shared" si="33"/>
        <v>0</v>
      </c>
      <c r="P160" s="6">
        <f t="shared" si="34"/>
        <v>0</v>
      </c>
      <c r="Q160" s="6">
        <f t="shared" si="35"/>
        <v>0</v>
      </c>
    </row>
    <row r="161" spans="2:17" ht="15.75" x14ac:dyDescent="0.25">
      <c r="B161" s="30">
        <v>147</v>
      </c>
      <c r="C161" s="30" t="s">
        <v>296</v>
      </c>
      <c r="D161" s="32" t="s">
        <v>297</v>
      </c>
      <c r="E161" s="33">
        <v>0</v>
      </c>
      <c r="F161" s="34">
        <f t="shared" si="24"/>
        <v>0</v>
      </c>
      <c r="G161" s="6">
        <f t="shared" si="25"/>
        <v>0</v>
      </c>
      <c r="H161" s="6">
        <f t="shared" si="26"/>
        <v>0</v>
      </c>
      <c r="I161" s="6">
        <f t="shared" si="27"/>
        <v>0</v>
      </c>
      <c r="J161" s="6">
        <f t="shared" si="28"/>
        <v>0</v>
      </c>
      <c r="K161" s="6">
        <f t="shared" si="29"/>
        <v>0</v>
      </c>
      <c r="L161" s="6">
        <f t="shared" si="30"/>
        <v>0</v>
      </c>
      <c r="M161" s="6">
        <f t="shared" si="31"/>
        <v>0</v>
      </c>
      <c r="N161" s="6">
        <f t="shared" si="32"/>
        <v>0</v>
      </c>
      <c r="O161" s="6">
        <f t="shared" si="33"/>
        <v>0</v>
      </c>
      <c r="P161" s="6">
        <f t="shared" si="34"/>
        <v>0</v>
      </c>
      <c r="Q161" s="6">
        <f t="shared" si="35"/>
        <v>0</v>
      </c>
    </row>
    <row r="162" spans="2:17" ht="15.75" x14ac:dyDescent="0.25">
      <c r="B162" s="30">
        <v>148</v>
      </c>
      <c r="C162" s="30" t="s">
        <v>298</v>
      </c>
      <c r="D162" s="32" t="s">
        <v>299</v>
      </c>
      <c r="E162" s="33">
        <v>123</v>
      </c>
      <c r="F162" s="34">
        <f t="shared" si="24"/>
        <v>8.861671469740634E-2</v>
      </c>
      <c r="G162" s="6">
        <f t="shared" si="25"/>
        <v>88616.714697406336</v>
      </c>
      <c r="H162" s="6">
        <f t="shared" si="26"/>
        <v>9512.8894019550044</v>
      </c>
      <c r="I162" s="6">
        <f t="shared" si="27"/>
        <v>1021.1963406997805</v>
      </c>
      <c r="J162" s="6">
        <f t="shared" si="28"/>
        <v>109.62410285610038</v>
      </c>
      <c r="K162" s="6">
        <f t="shared" si="29"/>
        <v>11.768005277780224</v>
      </c>
      <c r="L162" s="6">
        <f t="shared" si="30"/>
        <v>1.2632801054677618</v>
      </c>
      <c r="M162" s="6">
        <f t="shared" si="31"/>
        <v>0.13561148106246146</v>
      </c>
      <c r="N162" s="6">
        <f t="shared" si="32"/>
        <v>1.455771662702216E-2</v>
      </c>
      <c r="O162" s="6">
        <f t="shared" si="33"/>
        <v>1.5627520010275948E-3</v>
      </c>
      <c r="P162" s="6">
        <f t="shared" si="34"/>
        <v>1.6775940068667984E-4</v>
      </c>
      <c r="Q162" s="6">
        <f t="shared" si="35"/>
        <v>1.8008754108296324E-5</v>
      </c>
    </row>
    <row r="163" spans="2:17" ht="15.75" x14ac:dyDescent="0.25">
      <c r="B163" s="30">
        <v>149</v>
      </c>
      <c r="C163" s="30" t="s">
        <v>300</v>
      </c>
      <c r="D163" s="32" t="s">
        <v>301</v>
      </c>
      <c r="E163" s="33">
        <v>41</v>
      </c>
      <c r="F163" s="34">
        <f t="shared" si="24"/>
        <v>2.9538904899135448E-2</v>
      </c>
      <c r="G163" s="6">
        <f t="shared" si="25"/>
        <v>29538.904899135447</v>
      </c>
      <c r="H163" s="6">
        <f t="shared" si="26"/>
        <v>3170.9631339850011</v>
      </c>
      <c r="I163" s="6">
        <f t="shared" si="27"/>
        <v>340.3987802332602</v>
      </c>
      <c r="J163" s="6">
        <f t="shared" si="28"/>
        <v>36.541367618700129</v>
      </c>
      <c r="K163" s="6">
        <f t="shared" si="29"/>
        <v>3.9226684259267417</v>
      </c>
      <c r="L163" s="6">
        <f t="shared" si="30"/>
        <v>0.42109336848925399</v>
      </c>
      <c r="M163" s="6">
        <f t="shared" si="31"/>
        <v>4.5203827020820486E-2</v>
      </c>
      <c r="N163" s="6">
        <f t="shared" si="32"/>
        <v>4.8525722090073872E-3</v>
      </c>
      <c r="O163" s="6">
        <f t="shared" si="33"/>
        <v>5.2091733367586501E-4</v>
      </c>
      <c r="P163" s="6">
        <f t="shared" si="34"/>
        <v>5.5919800228893286E-5</v>
      </c>
      <c r="Q163" s="6">
        <f t="shared" si="35"/>
        <v>6.0029180360987746E-6</v>
      </c>
    </row>
    <row r="164" spans="2:17" ht="15.75" x14ac:dyDescent="0.25">
      <c r="B164" s="30">
        <v>150</v>
      </c>
      <c r="C164" s="30" t="s">
        <v>302</v>
      </c>
      <c r="D164" s="32" t="s">
        <v>303</v>
      </c>
      <c r="E164" s="33">
        <v>3</v>
      </c>
      <c r="F164" s="34">
        <f t="shared" si="24"/>
        <v>2.1613832853025938E-3</v>
      </c>
      <c r="G164" s="6">
        <f t="shared" si="25"/>
        <v>2161.3832853025938</v>
      </c>
      <c r="H164" s="6">
        <f t="shared" si="26"/>
        <v>232.02169273060986</v>
      </c>
      <c r="I164" s="6">
        <f t="shared" si="27"/>
        <v>24.90722782194587</v>
      </c>
      <c r="J164" s="6">
        <f t="shared" si="28"/>
        <v>2.6737586062463508</v>
      </c>
      <c r="K164" s="6">
        <f t="shared" si="29"/>
        <v>0.28702451897024939</v>
      </c>
      <c r="L164" s="6">
        <f t="shared" si="30"/>
        <v>3.0811709889457611E-2</v>
      </c>
      <c r="M164" s="6">
        <f t="shared" si="31"/>
        <v>3.3075970990844258E-3</v>
      </c>
      <c r="N164" s="6">
        <f t="shared" si="32"/>
        <v>3.5506625919566246E-4</v>
      </c>
      <c r="O164" s="6">
        <f t="shared" si="33"/>
        <v>3.8115902464087682E-5</v>
      </c>
      <c r="P164" s="6">
        <f t="shared" si="34"/>
        <v>4.0916926996751183E-6</v>
      </c>
      <c r="Q164" s="6">
        <f t="shared" si="35"/>
        <v>4.3923790508039818E-7</v>
      </c>
    </row>
    <row r="165" spans="2:17" ht="15.75" x14ac:dyDescent="0.25">
      <c r="B165" s="30">
        <v>151</v>
      </c>
      <c r="C165" s="30" t="s">
        <v>304</v>
      </c>
      <c r="D165" s="32" t="s">
        <v>305</v>
      </c>
      <c r="E165" s="33">
        <v>58</v>
      </c>
      <c r="F165" s="34">
        <f t="shared" si="24"/>
        <v>4.1786743515850142E-2</v>
      </c>
      <c r="G165" s="6">
        <f t="shared" si="25"/>
        <v>41786.743515850139</v>
      </c>
      <c r="H165" s="6">
        <f t="shared" si="26"/>
        <v>4485.7527261251234</v>
      </c>
      <c r="I165" s="6">
        <f t="shared" si="27"/>
        <v>481.5397378909534</v>
      </c>
      <c r="J165" s="6">
        <f t="shared" si="28"/>
        <v>51.692666387429441</v>
      </c>
      <c r="K165" s="6">
        <f t="shared" si="29"/>
        <v>5.5491407000914874</v>
      </c>
      <c r="L165" s="6">
        <f t="shared" si="30"/>
        <v>0.59569305786284699</v>
      </c>
      <c r="M165" s="6">
        <f t="shared" si="31"/>
        <v>6.3946877248965556E-2</v>
      </c>
      <c r="N165" s="6">
        <f t="shared" si="32"/>
        <v>6.8646143444494731E-3</v>
      </c>
      <c r="O165" s="6">
        <f t="shared" si="33"/>
        <v>7.3690744763902835E-4</v>
      </c>
      <c r="P165" s="6">
        <f t="shared" si="34"/>
        <v>7.9106058860385612E-5</v>
      </c>
      <c r="Q165" s="6">
        <f t="shared" si="35"/>
        <v>8.4919328315543637E-6</v>
      </c>
    </row>
    <row r="166" spans="2:17" ht="15.75" x14ac:dyDescent="0.25">
      <c r="B166" s="30">
        <v>152</v>
      </c>
      <c r="C166" s="30" t="s">
        <v>306</v>
      </c>
      <c r="D166" s="32" t="s">
        <v>307</v>
      </c>
      <c r="E166" s="33">
        <v>10</v>
      </c>
      <c r="F166" s="34">
        <f t="shared" si="24"/>
        <v>7.2046109510086453E-3</v>
      </c>
      <c r="G166" s="6">
        <f t="shared" si="25"/>
        <v>7204.6109510086453</v>
      </c>
      <c r="H166" s="6">
        <f t="shared" si="26"/>
        <v>773.40564243536608</v>
      </c>
      <c r="I166" s="6">
        <f t="shared" si="27"/>
        <v>83.024092739819551</v>
      </c>
      <c r="J166" s="6">
        <f t="shared" si="28"/>
        <v>8.9125286874878356</v>
      </c>
      <c r="K166" s="6">
        <f t="shared" si="29"/>
        <v>0.95674839656749788</v>
      </c>
      <c r="L166" s="6">
        <f t="shared" si="30"/>
        <v>0.10270569963152536</v>
      </c>
      <c r="M166" s="6">
        <f t="shared" si="31"/>
        <v>1.1025323663614752E-2</v>
      </c>
      <c r="N166" s="6">
        <f t="shared" si="32"/>
        <v>1.1835541973188746E-3</v>
      </c>
      <c r="O166" s="6">
        <f t="shared" si="33"/>
        <v>1.270530082136256E-4</v>
      </c>
      <c r="P166" s="6">
        <f t="shared" si="34"/>
        <v>1.3638975665583727E-5</v>
      </c>
      <c r="Q166" s="6">
        <f t="shared" si="35"/>
        <v>1.4641263502679938E-6</v>
      </c>
    </row>
    <row r="167" spans="2:17" ht="15.75" x14ac:dyDescent="0.25">
      <c r="B167" s="30">
        <v>153</v>
      </c>
      <c r="C167" s="30" t="s">
        <v>308</v>
      </c>
      <c r="D167" s="32" t="s">
        <v>309</v>
      </c>
      <c r="E167" s="33">
        <v>0</v>
      </c>
      <c r="F167" s="34">
        <f t="shared" si="24"/>
        <v>0</v>
      </c>
      <c r="G167" s="6">
        <f t="shared" si="25"/>
        <v>0</v>
      </c>
      <c r="H167" s="6">
        <f t="shared" si="26"/>
        <v>0</v>
      </c>
      <c r="I167" s="6">
        <f t="shared" si="27"/>
        <v>0</v>
      </c>
      <c r="J167" s="6">
        <f t="shared" si="28"/>
        <v>0</v>
      </c>
      <c r="K167" s="6">
        <f t="shared" si="29"/>
        <v>0</v>
      </c>
      <c r="L167" s="6">
        <f t="shared" si="30"/>
        <v>0</v>
      </c>
      <c r="M167" s="6">
        <f t="shared" si="31"/>
        <v>0</v>
      </c>
      <c r="N167" s="6">
        <f t="shared" si="32"/>
        <v>0</v>
      </c>
      <c r="O167" s="6">
        <f t="shared" si="33"/>
        <v>0</v>
      </c>
      <c r="P167" s="6">
        <f t="shared" si="34"/>
        <v>0</v>
      </c>
      <c r="Q167" s="6">
        <f t="shared" si="35"/>
        <v>0</v>
      </c>
    </row>
    <row r="168" spans="2:17" ht="15.75" x14ac:dyDescent="0.25">
      <c r="B168" s="30">
        <v>154</v>
      </c>
      <c r="C168" s="31" t="s">
        <v>310</v>
      </c>
      <c r="D168" s="42" t="s">
        <v>311</v>
      </c>
      <c r="E168" s="33">
        <v>0</v>
      </c>
      <c r="F168" s="34">
        <f t="shared" si="24"/>
        <v>0</v>
      </c>
      <c r="G168" s="6">
        <f t="shared" si="25"/>
        <v>0</v>
      </c>
      <c r="H168" s="6">
        <f t="shared" si="26"/>
        <v>0</v>
      </c>
      <c r="I168" s="6">
        <f t="shared" si="27"/>
        <v>0</v>
      </c>
      <c r="J168" s="6">
        <f t="shared" si="28"/>
        <v>0</v>
      </c>
      <c r="K168" s="6">
        <f t="shared" si="29"/>
        <v>0</v>
      </c>
      <c r="L168" s="6">
        <f t="shared" si="30"/>
        <v>0</v>
      </c>
      <c r="M168" s="6">
        <f t="shared" si="31"/>
        <v>0</v>
      </c>
      <c r="N168" s="6">
        <f t="shared" si="32"/>
        <v>0</v>
      </c>
      <c r="O168" s="6">
        <f t="shared" si="33"/>
        <v>0</v>
      </c>
      <c r="P168" s="6">
        <f t="shared" si="34"/>
        <v>0</v>
      </c>
      <c r="Q168" s="6">
        <f t="shared" si="35"/>
        <v>0</v>
      </c>
    </row>
    <row r="169" spans="2:17" ht="15.75" x14ac:dyDescent="0.25">
      <c r="B169" s="30">
        <v>155</v>
      </c>
      <c r="C169" s="30" t="s">
        <v>312</v>
      </c>
      <c r="D169" s="42" t="s">
        <v>313</v>
      </c>
      <c r="E169" s="33">
        <v>0</v>
      </c>
      <c r="F169" s="34">
        <f t="shared" si="24"/>
        <v>0</v>
      </c>
      <c r="G169" s="6">
        <f t="shared" si="25"/>
        <v>0</v>
      </c>
      <c r="H169" s="6">
        <f t="shared" si="26"/>
        <v>0</v>
      </c>
      <c r="I169" s="6">
        <f t="shared" si="27"/>
        <v>0</v>
      </c>
      <c r="J169" s="6">
        <f t="shared" si="28"/>
        <v>0</v>
      </c>
      <c r="K169" s="6">
        <f t="shared" si="29"/>
        <v>0</v>
      </c>
      <c r="L169" s="6">
        <f t="shared" si="30"/>
        <v>0</v>
      </c>
      <c r="M169" s="6">
        <f t="shared" si="31"/>
        <v>0</v>
      </c>
      <c r="N169" s="6">
        <f t="shared" si="32"/>
        <v>0</v>
      </c>
      <c r="O169" s="6">
        <f t="shared" si="33"/>
        <v>0</v>
      </c>
      <c r="P169" s="6">
        <f t="shared" si="34"/>
        <v>0</v>
      </c>
      <c r="Q169" s="6">
        <f t="shared" si="35"/>
        <v>0</v>
      </c>
    </row>
    <row r="170" spans="2:17" ht="15.75" x14ac:dyDescent="0.25">
      <c r="B170" s="30">
        <v>156</v>
      </c>
      <c r="C170" s="31" t="s">
        <v>314</v>
      </c>
      <c r="D170" s="42" t="s">
        <v>315</v>
      </c>
      <c r="E170" s="33">
        <v>0</v>
      </c>
      <c r="F170" s="34">
        <f t="shared" si="24"/>
        <v>0</v>
      </c>
      <c r="G170" s="6">
        <f t="shared" si="25"/>
        <v>0</v>
      </c>
      <c r="H170" s="6">
        <f t="shared" si="26"/>
        <v>0</v>
      </c>
      <c r="I170" s="6">
        <f t="shared" si="27"/>
        <v>0</v>
      </c>
      <c r="J170" s="6">
        <f t="shared" si="28"/>
        <v>0</v>
      </c>
      <c r="K170" s="6">
        <f t="shared" si="29"/>
        <v>0</v>
      </c>
      <c r="L170" s="6">
        <f t="shared" si="30"/>
        <v>0</v>
      </c>
      <c r="M170" s="6">
        <f t="shared" si="31"/>
        <v>0</v>
      </c>
      <c r="N170" s="6">
        <f t="shared" si="32"/>
        <v>0</v>
      </c>
      <c r="O170" s="6">
        <f t="shared" si="33"/>
        <v>0</v>
      </c>
      <c r="P170" s="6">
        <f t="shared" si="34"/>
        <v>0</v>
      </c>
      <c r="Q170" s="6">
        <f t="shared" si="35"/>
        <v>0</v>
      </c>
    </row>
    <row r="171" spans="2:17" ht="15.75" x14ac:dyDescent="0.25">
      <c r="B171" s="30">
        <v>157</v>
      </c>
      <c r="C171" s="30" t="s">
        <v>316</v>
      </c>
      <c r="D171" s="42" t="s">
        <v>317</v>
      </c>
      <c r="E171" s="33">
        <v>0</v>
      </c>
      <c r="F171" s="34">
        <f t="shared" si="24"/>
        <v>0</v>
      </c>
      <c r="G171" s="6">
        <f t="shared" si="25"/>
        <v>0</v>
      </c>
      <c r="H171" s="6">
        <f t="shared" si="26"/>
        <v>0</v>
      </c>
      <c r="I171" s="6">
        <f t="shared" si="27"/>
        <v>0</v>
      </c>
      <c r="J171" s="6">
        <f t="shared" si="28"/>
        <v>0</v>
      </c>
      <c r="K171" s="6">
        <f t="shared" si="29"/>
        <v>0</v>
      </c>
      <c r="L171" s="6">
        <f t="shared" si="30"/>
        <v>0</v>
      </c>
      <c r="M171" s="6">
        <f t="shared" si="31"/>
        <v>0</v>
      </c>
      <c r="N171" s="6">
        <f t="shared" si="32"/>
        <v>0</v>
      </c>
      <c r="O171" s="6">
        <f t="shared" si="33"/>
        <v>0</v>
      </c>
      <c r="P171" s="6">
        <f t="shared" si="34"/>
        <v>0</v>
      </c>
      <c r="Q171" s="6">
        <f t="shared" si="35"/>
        <v>0</v>
      </c>
    </row>
    <row r="172" spans="2:17" ht="15.75" x14ac:dyDescent="0.25">
      <c r="B172" s="30">
        <v>158</v>
      </c>
      <c r="C172" s="31" t="s">
        <v>318</v>
      </c>
      <c r="D172" s="42" t="s">
        <v>319</v>
      </c>
      <c r="E172" s="33">
        <v>0</v>
      </c>
      <c r="F172" s="34">
        <f t="shared" si="24"/>
        <v>0</v>
      </c>
      <c r="G172" s="6">
        <f t="shared" si="25"/>
        <v>0</v>
      </c>
      <c r="H172" s="6">
        <f t="shared" si="26"/>
        <v>0</v>
      </c>
      <c r="I172" s="6">
        <f t="shared" si="27"/>
        <v>0</v>
      </c>
      <c r="J172" s="6">
        <f t="shared" si="28"/>
        <v>0</v>
      </c>
      <c r="K172" s="6">
        <f t="shared" si="29"/>
        <v>0</v>
      </c>
      <c r="L172" s="6">
        <f t="shared" si="30"/>
        <v>0</v>
      </c>
      <c r="M172" s="6">
        <f t="shared" si="31"/>
        <v>0</v>
      </c>
      <c r="N172" s="6">
        <f t="shared" si="32"/>
        <v>0</v>
      </c>
      <c r="O172" s="6">
        <f t="shared" si="33"/>
        <v>0</v>
      </c>
      <c r="P172" s="6">
        <f t="shared" si="34"/>
        <v>0</v>
      </c>
      <c r="Q172" s="6">
        <f t="shared" si="35"/>
        <v>0</v>
      </c>
    </row>
    <row r="173" spans="2:17" ht="16.5" thickBot="1" x14ac:dyDescent="0.3">
      <c r="B173" s="30">
        <v>159</v>
      </c>
      <c r="C173" s="30" t="s">
        <v>320</v>
      </c>
      <c r="D173" s="42" t="s">
        <v>321</v>
      </c>
      <c r="E173" s="33">
        <v>0</v>
      </c>
      <c r="F173" s="34">
        <f>IF($E$174=0,0,E173/$E$174)</f>
        <v>0</v>
      </c>
      <c r="G173" s="6">
        <f t="shared" si="25"/>
        <v>0</v>
      </c>
      <c r="H173" s="6">
        <f t="shared" si="26"/>
        <v>0</v>
      </c>
      <c r="I173" s="6">
        <f t="shared" si="27"/>
        <v>0</v>
      </c>
      <c r="J173" s="6">
        <f t="shared" si="28"/>
        <v>0</v>
      </c>
      <c r="K173" s="6">
        <f t="shared" si="29"/>
        <v>0</v>
      </c>
      <c r="L173" s="6">
        <f t="shared" si="30"/>
        <v>0</v>
      </c>
      <c r="M173" s="6">
        <f t="shared" si="31"/>
        <v>0</v>
      </c>
      <c r="N173" s="6">
        <f t="shared" si="32"/>
        <v>0</v>
      </c>
      <c r="O173" s="6">
        <f t="shared" si="33"/>
        <v>0</v>
      </c>
      <c r="P173" s="6">
        <f t="shared" si="34"/>
        <v>0</v>
      </c>
      <c r="Q173" s="6">
        <f t="shared" si="35"/>
        <v>0</v>
      </c>
    </row>
    <row r="174" spans="2:17" ht="17.25" thickTop="1" thickBot="1" x14ac:dyDescent="0.3">
      <c r="B174" s="43" t="s">
        <v>322</v>
      </c>
      <c r="C174" s="44"/>
      <c r="D174" s="45"/>
      <c r="E174" s="46">
        <f>SUM(E15:E173)</f>
        <v>1388</v>
      </c>
      <c r="F174" s="47">
        <f>SUM(F15:F173)</f>
        <v>0.99999999999999989</v>
      </c>
      <c r="G174" s="6">
        <v>1000000</v>
      </c>
      <c r="H174" s="6">
        <f>+G154</f>
        <v>107348.70317002882</v>
      </c>
      <c r="I174" s="6">
        <f>+H154</f>
        <v>11523.744072286954</v>
      </c>
      <c r="J174" s="6">
        <f>+I154</f>
        <v>1237.0589818233116</v>
      </c>
      <c r="K174" s="6">
        <f>+J154</f>
        <v>132.79667744356871</v>
      </c>
      <c r="L174" s="6">
        <f t="shared" ref="L174:Q174" si="36">+K154</f>
        <v>14.25555110885572</v>
      </c>
      <c r="M174" s="6">
        <f t="shared" si="36"/>
        <v>1.5303149245097276</v>
      </c>
      <c r="N174" s="6">
        <f t="shared" si="36"/>
        <v>0.16427732258785982</v>
      </c>
      <c r="O174" s="6">
        <f t="shared" si="36"/>
        <v>1.7634957540051233E-2</v>
      </c>
      <c r="P174" s="6">
        <f t="shared" si="36"/>
        <v>1.8930898223830214E-3</v>
      </c>
      <c r="Q174" s="6">
        <f t="shared" si="36"/>
        <v>2.0322073741719753E-4</v>
      </c>
    </row>
    <row r="175" spans="2:17" ht="13.5" thickTop="1" x14ac:dyDescent="0.2"/>
  </sheetData>
  <mergeCells count="10">
    <mergeCell ref="B174:D174"/>
    <mergeCell ref="B2:F7"/>
    <mergeCell ref="B10:C10"/>
    <mergeCell ref="D10:D11"/>
    <mergeCell ref="E10:F11"/>
    <mergeCell ref="B11:C11"/>
    <mergeCell ref="B13:B14"/>
    <mergeCell ref="C13:C14"/>
    <mergeCell ref="D13:D14"/>
    <mergeCell ref="F13:F14"/>
  </mergeCells>
  <hyperlinks>
    <hyperlink ref="A1" location="'SOMMAIRE '!B2" display="Sommaire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Dpt ADM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Sahraoui Khaled Ibn El Walid</cp:lastModifiedBy>
  <dcterms:created xsi:type="dcterms:W3CDTF">2021-02-07T08:46:27Z</dcterms:created>
  <dcterms:modified xsi:type="dcterms:W3CDTF">2021-02-07T10:24:04Z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