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ephir\Desktop\Excel\Formation\"/>
    </mc:Choice>
  </mc:AlternateContent>
  <xr:revisionPtr revIDLastSave="0" documentId="13_ncr:1_{26AEA539-BF56-4D14-9461-477965DDC145}" xr6:coauthVersionLast="46" xr6:coauthVersionMax="46" xr10:uidLastSave="{00000000-0000-0000-0000-000000000000}"/>
  <bookViews>
    <workbookView xWindow="-120" yWindow="-120" windowWidth="38640" windowHeight="21240" xr2:uid="{9AA8CAA5-2115-48CE-8758-3465FD0BD603}"/>
  </bookViews>
  <sheets>
    <sheet name="Calendrier" sheetId="1" r:id="rId1"/>
    <sheet name="Congés Vacances" sheetId="3" r:id="rId2"/>
    <sheet name="Source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H6" i="2"/>
  <c r="I9" i="2" l="1"/>
  <c r="I3" i="2"/>
  <c r="I8" i="2"/>
  <c r="I5" i="2"/>
  <c r="I6" i="2"/>
  <c r="I2" i="2"/>
  <c r="I7" i="2"/>
  <c r="I4" i="2"/>
  <c r="I10" i="2"/>
  <c r="D3" i="2"/>
  <c r="D7" i="2"/>
  <c r="D11" i="2"/>
  <c r="D4" i="2"/>
  <c r="D12" i="2"/>
  <c r="D5" i="2"/>
  <c r="D6" i="2"/>
  <c r="D10" i="2"/>
  <c r="D2" i="2"/>
  <c r="D8" i="2"/>
  <c r="D9" i="2"/>
  <c r="D13" i="2"/>
  <c r="I14" i="2" l="1"/>
  <c r="I11" i="2"/>
  <c r="I13" i="2"/>
  <c r="I12" i="2"/>
  <c r="C2" i="1"/>
  <c r="B2" i="1"/>
  <c r="A4" i="1"/>
  <c r="A6" i="1" s="1"/>
  <c r="A8" i="1" s="1"/>
  <c r="D2" i="1" l="1"/>
  <c r="B4" i="1"/>
  <c r="B6" i="1"/>
  <c r="B8" i="1"/>
  <c r="C4" i="1"/>
  <c r="C6" i="1"/>
  <c r="D8" i="1"/>
  <c r="A10" i="1"/>
  <c r="C10" i="1" s="1"/>
  <c r="C8" i="1"/>
  <c r="D4" i="1"/>
  <c r="D6" i="1"/>
  <c r="E8" i="1"/>
  <c r="E4" i="1" l="1"/>
  <c r="E6" i="1"/>
  <c r="E2" i="1"/>
  <c r="A12" i="1"/>
  <c r="E10" i="1"/>
  <c r="D10" i="1"/>
  <c r="F10" i="1"/>
  <c r="B10" i="1"/>
  <c r="F8" i="1" l="1"/>
  <c r="F2" i="1"/>
  <c r="F6" i="1"/>
  <c r="F4" i="1"/>
  <c r="A14" i="1"/>
  <c r="E12" i="1"/>
  <c r="D12" i="1"/>
  <c r="B12" i="1"/>
  <c r="G12" i="1"/>
  <c r="C12" i="1"/>
  <c r="F12" i="1"/>
  <c r="G2" i="1" l="1"/>
  <c r="G8" i="1"/>
  <c r="G6" i="1"/>
  <c r="G4" i="1"/>
  <c r="G10" i="1"/>
  <c r="A16" i="1"/>
  <c r="G16" i="1" s="1"/>
  <c r="E14" i="1"/>
  <c r="H14" i="1"/>
  <c r="D14" i="1"/>
  <c r="F14" i="1"/>
  <c r="G14" i="1"/>
  <c r="C14" i="1"/>
  <c r="B14" i="1"/>
  <c r="C16" i="1" l="1"/>
  <c r="D16" i="1"/>
  <c r="E16" i="1"/>
  <c r="F16" i="1"/>
  <c r="H16" i="1"/>
  <c r="H2" i="1"/>
  <c r="H6" i="1"/>
  <c r="H8" i="1"/>
  <c r="H4" i="1"/>
  <c r="H10" i="1"/>
  <c r="H12" i="1"/>
  <c r="A18" i="1"/>
  <c r="B16" i="1"/>
  <c r="C18" i="1" l="1"/>
  <c r="D18" i="1"/>
  <c r="E18" i="1"/>
  <c r="F18" i="1"/>
  <c r="G18" i="1"/>
  <c r="H18" i="1"/>
  <c r="I16" i="1"/>
  <c r="I18" i="1"/>
  <c r="I4" i="1"/>
  <c r="I6" i="1"/>
  <c r="I2" i="1"/>
  <c r="I8" i="1"/>
  <c r="I10" i="1"/>
  <c r="I12" i="1"/>
  <c r="I14" i="1"/>
  <c r="A20" i="1"/>
  <c r="B18" i="1"/>
  <c r="C20" i="1" l="1"/>
  <c r="D20" i="1"/>
  <c r="E20" i="1"/>
  <c r="F20" i="1"/>
  <c r="G20" i="1"/>
  <c r="H20" i="1"/>
  <c r="I20" i="1"/>
  <c r="J16" i="1"/>
  <c r="J18" i="1"/>
  <c r="J20" i="1"/>
  <c r="J2" i="1"/>
  <c r="J8" i="1"/>
  <c r="J6" i="1"/>
  <c r="J4" i="1"/>
  <c r="J10" i="1"/>
  <c r="J12" i="1"/>
  <c r="J14" i="1"/>
  <c r="A22" i="1"/>
  <c r="B20" i="1"/>
  <c r="C22" i="1" l="1"/>
  <c r="D22" i="1"/>
  <c r="E22" i="1"/>
  <c r="F22" i="1"/>
  <c r="G22" i="1"/>
  <c r="H22" i="1"/>
  <c r="I22" i="1"/>
  <c r="J22" i="1"/>
  <c r="K16" i="1"/>
  <c r="K18" i="1"/>
  <c r="K20" i="1"/>
  <c r="K22" i="1"/>
  <c r="K2" i="1"/>
  <c r="K4" i="1"/>
  <c r="K8" i="1"/>
  <c r="K6" i="1"/>
  <c r="K10" i="1"/>
  <c r="K12" i="1"/>
  <c r="K14" i="1"/>
  <c r="A24" i="1"/>
  <c r="K24" i="1" s="1"/>
  <c r="B22" i="1"/>
  <c r="C24" i="1" l="1"/>
  <c r="D24" i="1"/>
  <c r="E24" i="1"/>
  <c r="F24" i="1"/>
  <c r="G24" i="1"/>
  <c r="H24" i="1"/>
  <c r="I24" i="1"/>
  <c r="J24" i="1"/>
  <c r="L18" i="1"/>
  <c r="L20" i="1"/>
  <c r="L22" i="1"/>
  <c r="L24" i="1"/>
  <c r="L16" i="1"/>
  <c r="L2" i="1"/>
  <c r="L6" i="1"/>
  <c r="L8" i="1"/>
  <c r="L4" i="1"/>
  <c r="L10" i="1"/>
  <c r="L12" i="1"/>
  <c r="L14" i="1"/>
  <c r="A26" i="1"/>
  <c r="B24" i="1"/>
  <c r="C26" i="1" l="1"/>
  <c r="D26" i="1"/>
  <c r="E26" i="1"/>
  <c r="F26" i="1"/>
  <c r="G26" i="1"/>
  <c r="H26" i="1"/>
  <c r="I26" i="1"/>
  <c r="J26" i="1"/>
  <c r="K26" i="1"/>
  <c r="L26" i="1"/>
  <c r="F9" i="2"/>
  <c r="M20" i="1"/>
  <c r="M22" i="1"/>
  <c r="M24" i="1"/>
  <c r="M16" i="1"/>
  <c r="M26" i="1"/>
  <c r="M18" i="1"/>
  <c r="M4" i="1"/>
  <c r="M6" i="1"/>
  <c r="M2" i="1"/>
  <c r="M8" i="1"/>
  <c r="M10" i="1"/>
  <c r="M12" i="1"/>
  <c r="M14" i="1"/>
  <c r="A28" i="1"/>
  <c r="B26" i="1"/>
  <c r="C28" i="1" l="1"/>
  <c r="D28" i="1"/>
  <c r="E28" i="1"/>
  <c r="F28" i="1"/>
  <c r="G28" i="1"/>
  <c r="H28" i="1"/>
  <c r="I28" i="1"/>
  <c r="J28" i="1"/>
  <c r="K28" i="1"/>
  <c r="L28" i="1"/>
  <c r="M28" i="1"/>
  <c r="A30" i="1"/>
  <c r="B28" i="1"/>
  <c r="C30" i="1" l="1"/>
  <c r="D30" i="1"/>
  <c r="E30" i="1"/>
  <c r="F30" i="1"/>
  <c r="G30" i="1"/>
  <c r="H30" i="1"/>
  <c r="I30" i="1"/>
  <c r="J30" i="1"/>
  <c r="K30" i="1"/>
  <c r="L30" i="1"/>
  <c r="M30" i="1"/>
  <c r="A32" i="1"/>
  <c r="B30" i="1"/>
  <c r="C32" i="1" l="1"/>
  <c r="D32" i="1"/>
  <c r="E32" i="1"/>
  <c r="F32" i="1"/>
  <c r="G32" i="1"/>
  <c r="H32" i="1"/>
  <c r="I32" i="1"/>
  <c r="J32" i="1"/>
  <c r="K32" i="1"/>
  <c r="L32" i="1"/>
  <c r="M32" i="1"/>
  <c r="A34" i="1"/>
  <c r="B32" i="1"/>
  <c r="C34" i="1" l="1"/>
  <c r="D34" i="1"/>
  <c r="E34" i="1"/>
  <c r="F34" i="1"/>
  <c r="G34" i="1"/>
  <c r="H34" i="1"/>
  <c r="I34" i="1"/>
  <c r="J34" i="1"/>
  <c r="K34" i="1"/>
  <c r="L34" i="1"/>
  <c r="M34" i="1"/>
  <c r="A36" i="1"/>
  <c r="B34" i="1"/>
  <c r="C36" i="1" l="1"/>
  <c r="D36" i="1"/>
  <c r="E36" i="1"/>
  <c r="F36" i="1"/>
  <c r="G36" i="1"/>
  <c r="H36" i="1"/>
  <c r="I36" i="1"/>
  <c r="J36" i="1"/>
  <c r="K36" i="1"/>
  <c r="L36" i="1"/>
  <c r="M36" i="1"/>
  <c r="A38" i="1"/>
  <c r="B36" i="1"/>
  <c r="C38" i="1" l="1"/>
  <c r="D38" i="1"/>
  <c r="E38" i="1"/>
  <c r="F38" i="1"/>
  <c r="G38" i="1"/>
  <c r="H38" i="1"/>
  <c r="I38" i="1"/>
  <c r="J38" i="1"/>
  <c r="K38" i="1"/>
  <c r="L38" i="1"/>
  <c r="M38" i="1"/>
  <c r="A40" i="1"/>
  <c r="B38" i="1"/>
  <c r="C40" i="1" l="1"/>
  <c r="D40" i="1"/>
  <c r="E40" i="1"/>
  <c r="F40" i="1"/>
  <c r="G40" i="1"/>
  <c r="H40" i="1"/>
  <c r="I40" i="1"/>
  <c r="J40" i="1"/>
  <c r="K40" i="1"/>
  <c r="L40" i="1"/>
  <c r="M40" i="1"/>
  <c r="A42" i="1"/>
  <c r="B40" i="1"/>
  <c r="C42" i="1" l="1"/>
  <c r="D42" i="1"/>
  <c r="E42" i="1"/>
  <c r="F42" i="1"/>
  <c r="G42" i="1"/>
  <c r="H42" i="1"/>
  <c r="I42" i="1"/>
  <c r="J42" i="1"/>
  <c r="K42" i="1"/>
  <c r="L42" i="1"/>
  <c r="M42" i="1"/>
  <c r="A44" i="1"/>
  <c r="B42" i="1"/>
  <c r="C44" i="1" l="1"/>
  <c r="D44" i="1"/>
  <c r="E44" i="1"/>
  <c r="F44" i="1"/>
  <c r="G44" i="1"/>
  <c r="H44" i="1"/>
  <c r="I44" i="1"/>
  <c r="J44" i="1"/>
  <c r="K44" i="1"/>
  <c r="L44" i="1"/>
  <c r="M44" i="1"/>
  <c r="A46" i="1"/>
  <c r="B44" i="1"/>
  <c r="C46" i="1" l="1"/>
  <c r="D46" i="1"/>
  <c r="E46" i="1"/>
  <c r="F46" i="1"/>
  <c r="G46" i="1"/>
  <c r="H46" i="1"/>
  <c r="I46" i="1"/>
  <c r="J46" i="1"/>
  <c r="K46" i="1"/>
  <c r="L46" i="1"/>
  <c r="M46" i="1"/>
  <c r="A48" i="1"/>
  <c r="B46" i="1"/>
  <c r="C48" i="1" l="1"/>
  <c r="D48" i="1"/>
  <c r="E48" i="1"/>
  <c r="F48" i="1"/>
  <c r="G48" i="1"/>
  <c r="H48" i="1"/>
  <c r="I48" i="1"/>
  <c r="J48" i="1"/>
  <c r="K48" i="1"/>
  <c r="L48" i="1"/>
  <c r="M48" i="1"/>
  <c r="A50" i="1"/>
  <c r="B48" i="1"/>
  <c r="C50" i="1" l="1"/>
  <c r="D50" i="1"/>
  <c r="E50" i="1"/>
  <c r="F50" i="1"/>
  <c r="G50" i="1"/>
  <c r="H50" i="1"/>
  <c r="I50" i="1"/>
  <c r="J50" i="1"/>
  <c r="K50" i="1"/>
  <c r="L50" i="1"/>
  <c r="M50" i="1"/>
  <c r="A52" i="1"/>
  <c r="B50" i="1"/>
  <c r="C52" i="1" l="1"/>
  <c r="D52" i="1"/>
  <c r="E52" i="1"/>
  <c r="F52" i="1"/>
  <c r="G52" i="1"/>
  <c r="H52" i="1"/>
  <c r="I52" i="1"/>
  <c r="J52" i="1"/>
  <c r="K52" i="1"/>
  <c r="L52" i="1"/>
  <c r="M52" i="1"/>
  <c r="A54" i="1"/>
  <c r="B52" i="1"/>
  <c r="C54" i="1" l="1"/>
  <c r="D54" i="1"/>
  <c r="E54" i="1"/>
  <c r="F54" i="1"/>
  <c r="G54" i="1"/>
  <c r="H54" i="1"/>
  <c r="I54" i="1"/>
  <c r="J54" i="1"/>
  <c r="K54" i="1"/>
  <c r="L54" i="1"/>
  <c r="M54" i="1"/>
  <c r="A56" i="1"/>
  <c r="B54" i="1"/>
  <c r="C56" i="1" l="1"/>
  <c r="D56" i="1"/>
  <c r="E56" i="1"/>
  <c r="F56" i="1"/>
  <c r="G56" i="1"/>
  <c r="H56" i="1"/>
  <c r="I56" i="1"/>
  <c r="J56" i="1"/>
  <c r="K56" i="1"/>
  <c r="L56" i="1"/>
  <c r="M56" i="1"/>
  <c r="A58" i="1"/>
  <c r="B56" i="1"/>
  <c r="D58" i="1" l="1"/>
  <c r="E58" i="1"/>
  <c r="F58" i="1"/>
  <c r="G58" i="1"/>
  <c r="H58" i="1"/>
  <c r="I58" i="1"/>
  <c r="J58" i="1"/>
  <c r="K58" i="1"/>
  <c r="L58" i="1"/>
  <c r="M58" i="1"/>
  <c r="C58" i="1"/>
  <c r="A60" i="1"/>
  <c r="B58" i="1"/>
  <c r="D60" i="1" l="1"/>
  <c r="E60" i="1"/>
  <c r="F60" i="1"/>
  <c r="G60" i="1"/>
  <c r="H60" i="1"/>
  <c r="I60" i="1"/>
  <c r="J60" i="1"/>
  <c r="K60" i="1"/>
  <c r="L60" i="1"/>
  <c r="M60" i="1"/>
  <c r="A62" i="1"/>
  <c r="B60" i="1"/>
  <c r="B62" i="1" l="1"/>
  <c r="D62" i="1"/>
  <c r="F62" i="1"/>
  <c r="H62" i="1"/>
  <c r="I62" i="1"/>
  <c r="K62" i="1"/>
  <c r="M62" i="1"/>
</calcChain>
</file>

<file path=xl/sharedStrings.xml><?xml version="1.0" encoding="utf-8"?>
<sst xmlns="http://schemas.openxmlformats.org/spreadsheetml/2006/main" count="55" uniqueCount="39">
  <si>
    <t>Jours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</si>
  <si>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</si>
  <si>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</si>
  <si>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</si>
  <si>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</si>
  <si>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</si>
  <si>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</si>
  <si>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</si>
  <si>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</si>
  <si>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</si>
  <si>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</si>
  <si>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</si>
  <si>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</si>
  <si>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</si>
  <si>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</si>
  <si>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N°</t>
  </si>
  <si>
    <t>Nb Jour</t>
  </si>
  <si>
    <t>Jour Féries</t>
  </si>
  <si>
    <t>Date</t>
  </si>
  <si>
    <t>1er Janvier</t>
  </si>
  <si>
    <t>Fête du Travail</t>
  </si>
  <si>
    <t>Libération 1945</t>
  </si>
  <si>
    <t>Fête National</t>
  </si>
  <si>
    <t>Toussaint</t>
  </si>
  <si>
    <t>Armistice 1918</t>
  </si>
  <si>
    <t>Noël</t>
  </si>
  <si>
    <t>Pâques</t>
  </si>
  <si>
    <t>Lundi de Pâques</t>
  </si>
  <si>
    <t>Ascension</t>
  </si>
  <si>
    <t>Pantecôte</t>
  </si>
  <si>
    <t>Lundi de Pantecôte</t>
  </si>
  <si>
    <t>Lundi</t>
  </si>
  <si>
    <t>Mardi</t>
  </si>
  <si>
    <t>Mercredi</t>
  </si>
  <si>
    <t>Jeudi</t>
  </si>
  <si>
    <t>Vendredi</t>
  </si>
  <si>
    <t>Samedi</t>
  </si>
  <si>
    <t>Dimanche</t>
  </si>
  <si>
    <t>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</si>
</sst>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dddd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14" fontId="0" fillId="0" borderId="0" xfId="0" applyNumberFormat="1"/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165" fontId="0" fillId="4" borderId="12" xfId="0" applyNumberFormat="1" applyFill="1" applyBorder="1" applyAlignment="1">
      <alignment horizontal="center"/>
    </xf>
    <xf numFmtId="165" fontId="0" fillId="4" borderId="3" xfId="0" applyNumberFormat="1" applyFill="1" applyBorder="1" applyAlignment="1">
      <alignment horizontal="center"/>
    </xf>
    <xf numFmtId="165" fontId="0" fillId="4" borderId="13" xfId="0" applyNumberForma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" fontId="0" fillId="0" borderId="10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166" fontId="0" fillId="0" borderId="0" xfId="0" applyNumberFormat="1"/>
    <xf numFmtId="0" fontId="1" fillId="2" borderId="10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5">
    <dxf>
      <font>
        <color theme="0"/>
      </font>
      <fill>
        <patternFill>
          <bgColor rgb="FFC00000"/>
        </patternFill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/>
      </fill>
    </dxf>
    <dxf>
      <fill>
        <patternFill patternType="darkDown">
          <bgColor theme="0"/>
        </patternFill>
      </fill>
    </dxf>
    <dxf>
      <alignment horizontal="center" vertical="center" textRotation="0" wrapText="0" indent="0" justifyLastLine="0" shrinkToFit="0" readingOrder="0"/>
    </dxf>
    <dxf>
      <numFmt numFmtId="166" formatCode="[$-F800]dddd\,\ mmmm\ dd\,\ 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460321</xdr:colOff>
      <xdr:row>7</xdr:row>
      <xdr:rowOff>63713</xdr:rowOff>
    </xdr:from>
    <xdr:to>
      <xdr:col>17</xdr:col>
      <xdr:colOff>20706</xdr:colOff>
      <xdr:row>8</xdr:row>
      <xdr:rowOff>136983</xdr:rowOff>
    </xdr:to>
    <xdr:sp macro="[0]!Feuil1.Correction_Ortho" textlink="">
      <xdr:nvSpPr>
        <xdr:cNvPr id="2" name="Rectangle 1">
          <a:extLst>
            <a:ext uri="{FF2B5EF4-FFF2-40B4-BE49-F238E27FC236}">
              <a16:creationId xmlns:a16="http://schemas.microsoft.com/office/drawing/2014/main" id="{ECA1F52C-8FF6-4BA5-967C-40EC9F4A30A0}"/>
            </a:ext>
          </a:extLst>
        </xdr:cNvPr>
        <xdr:cNvSpPr/>
      </xdr:nvSpPr>
      <xdr:spPr>
        <a:xfrm>
          <a:off x="9877647" y="1397213"/>
          <a:ext cx="1846385" cy="26377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Vérification de l’orthographe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DD776C-26CA-42DD-B46A-9691C8FF79BD}" name="Tableau3" displayName="Tableau3" ref="P5:P6" totalsRowShown="0" headerRowDxfId="74" dataDxfId="72" headerRowBorderDxfId="73" tableBorderDxfId="71" totalsRowBorderDxfId="70">
  <tableColumns count="1">
    <tableColumn id="1" xr3:uid="{D95743C7-3993-4D9B-BD81-CC997AED56B1}" name="Année" dataDxfId="6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163966-EE72-4C54-A35A-8D984039A3D7}" name="Tableau2" displayName="Tableau2" ref="B1:M63" totalsRowShown="0" headerRowDxfId="68" dataDxfId="66" headerRowBorderDxfId="67" tableBorderDxfId="65">
  <tableColumns count="12">
    <tableColumn id="1" xr3:uid="{1A3D8345-A8C4-486A-9690-6768D0504EAD}" name="Janvier" dataDxfId="64"/>
    <tableColumn id="2" xr3:uid="{B0EF9805-7CD3-4E9E-A47E-5997F79E2B7B}" name="Février" dataDxfId="63"/>
    <tableColumn id="3" xr3:uid="{42804AE7-F8EF-45AC-A0C8-76617749722A}" name="Mars" dataDxfId="62"/>
    <tableColumn id="4" xr3:uid="{BFF2270F-5710-43DC-9063-12A2E7DC3B77}" name="Avril" dataDxfId="61"/>
    <tableColumn id="5" xr3:uid="{78F344A5-2B02-4D03-8F57-94B697EF203F}" name="Mai" dataDxfId="60"/>
    <tableColumn id="6" xr3:uid="{54D7E5B2-0329-42D8-AAC4-417B31264D33}" name="Juin" dataDxfId="59"/>
    <tableColumn id="7" xr3:uid="{D82391B9-4008-452A-9ACC-0710D1AB6121}" name="Juillet" dataDxfId="58"/>
    <tableColumn id="8" xr3:uid="{25C95CAE-2E42-48F9-8A2C-C7E287C7225A}" name="Août" dataDxfId="57"/>
    <tableColumn id="9" xr3:uid="{CF02811E-7335-4A90-8057-3C15DAE8CEB0}" name="Septembre" dataDxfId="56"/>
    <tableColumn id="10" xr3:uid="{6933089A-EA23-44E8-B779-AB102353AB0D}" name="Octobre" dataDxfId="55"/>
    <tableColumn id="11" xr3:uid="{19363B02-E369-414D-B73F-3BFFBD2291E0}" name="Novembre" dataDxfId="54"/>
    <tableColumn id="12" xr3:uid="{3EE2C76E-53C9-4796-BE5F-025A1F8A6DF6}" name="Décembre" dataDxfId="5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AC582EE-21D9-4017-9194-BE08EB31C18B}" name="Tableau8" displayName="Tableau8" ref="R3:R5" totalsRowShown="0" headerRowDxfId="32">
  <tableColumns count="1">
    <tableColumn id="1" xr3:uid="{1130ECE7-BE74-4279-AD29-82A3A6038A3C}" name="Week-en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D55AB6-A14B-45AA-A5A8-3F728AC4864A}" name="Tableau5" displayName="Tableau5" ref="B1:D13" totalsRowShown="0" headerRowDxfId="52" dataDxfId="50" headerRowBorderDxfId="51" tableBorderDxfId="49" totalsRowBorderDxfId="48">
  <tableColumns count="3">
    <tableColumn id="1" xr3:uid="{4F4CC591-9782-426F-9075-11BDF7D7C930}" name="Mois" dataDxfId="47"/>
    <tableColumn id="2" xr3:uid="{57B7C32A-F2E5-4FCC-BF34-F14E0CCCB80A}" name="N°" dataDxfId="46"/>
    <tableColumn id="3" xr3:uid="{0BC0CFED-1CA2-4E1A-8497-054D667FA489}" name="Nb Jour" dataDxfId="45">
      <calculatedColumnFormula>DAY(DATE($C$15,Tableau5[[#This Row],[N°]]+1,1)-1)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1AF4C67-056F-41EC-AB7A-88DFC291CB88}" name="Tableau6" displayName="Tableau6" ref="F8:F9" totalsRowShown="0" headerRowDxfId="44" dataDxfId="42" headerRowBorderDxfId="43" tableBorderDxfId="41" totalsRowBorderDxfId="40">
  <tableColumns count="1">
    <tableColumn id="1" xr3:uid="{CF818D72-6345-48F2-A3ED-6508C5B4CB42}" name="Nb Jour" dataDxfId="39">
      <calculatedColumnFormula>SUM(Tableau5[Nb Jour])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A19F81-F73E-43ED-AECF-AFE7771FBACC}" name="Tableau7" displayName="Tableau7" ref="H1:I14" totalsRowShown="0" headerRowDxfId="38" headerRowBorderDxfId="37" tableBorderDxfId="36" totalsRowBorderDxfId="35">
  <tableColumns count="2">
    <tableColumn id="1" xr3:uid="{A7786771-D8BB-42F5-9A18-2CE6FA1FA06A}" name="Jour Féries" dataDxfId="34"/>
    <tableColumn id="2" xr3:uid="{999C1262-3476-43BC-8369-296AC38FA03E}" name="Date" dataDxfId="3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DB556-6BFD-441B-A6A9-1079CE1A4009}">
  <sheetPr codeName="Feuil1">
    <pageSetUpPr fitToPage="1"/>
  </sheetPr>
  <dimension ref="A1:R63"/>
  <sheetViews>
    <sheetView tabSelected="1" zoomScale="145" zoomScaleNormal="145" workbookViewId="0">
      <pane xSplit="1" topLeftCell="B1" activePane="topRight" state="frozen"/>
      <selection pane="topRight" activeCell="S9" sqref="S9"/>
    </sheetView>
  </sheetViews>
  <sheetFormatPr baseColWidth="10" defaultRowHeight="15" x14ac:dyDescent="0.25"/>
  <cols>
    <col min="1" max="1" width="11.140625" bestFit="1" customWidth="1"/>
    <col min="2" max="9" width="9.7109375" bestFit="1" customWidth="1"/>
    <col min="10" max="10" width="10.85546875" bestFit="1" customWidth="1"/>
    <col min="11" max="11" width="9.7109375" bestFit="1" customWidth="1"/>
    <col min="12" max="12" width="10.42578125" bestFit="1" customWidth="1"/>
    <col min="13" max="13" width="10.140625" bestFit="1" customWidth="1"/>
  </cols>
  <sheetData>
    <row r="1" spans="1:18" x14ac:dyDescent="0.25">
      <c r="A1" s="32" t="s">
        <v>0</v>
      </c>
      <c r="B1" s="8" t="s">
        <v>2</v>
      </c>
      <c r="C1" s="9" t="s">
        <v>3</v>
      </c>
      <c r="D1" s="9" t="s">
        <v>4</v>
      </c>
      <c r="E1" s="9" t="s">
        <v>5</v>
      </c>
      <c r="F1" s="9" t="s">
        <v>6</v>
      </c>
      <c r="G1" s="9" t="s">
        <v>7</v>
      </c>
      <c r="H1" s="9" t="s">
        <v>8</v>
      </c>
      <c r="I1" s="9" t="s">
        <v>9</v>
      </c>
      <c r="J1" s="9" t="s">
        <v>10</v>
      </c>
      <c r="K1" s="9" t="s">
        <v>11</v>
      </c>
      <c r="L1" s="9" t="s">
        <v>12</v>
      </c>
      <c r="M1" s="10" t="s">
        <v>13</v>
      </c>
    </row>
    <row r="2" spans="1:18" x14ac:dyDescent="0.25">
      <c r="A2" s="33">
        <v>1</v>
      </c>
      <c r="B2" s="23">
        <f>DATE(Tableau3[Année],INDEX(Tableau5[N°],MATCH(B1,Tableau5[Mois],0)),$A$2)</f>
        <v>44197</v>
      </c>
      <c r="C2" s="24">
        <f>DATE(Tableau3[Année],INDEX(Tableau5[N°],MATCH(C1,Tableau5[Mois],0)),$A$2)</f>
        <v>44228</v>
      </c>
      <c r="D2" s="24">
        <f>DATE(Tableau3[Année],INDEX(Tableau5[N°],MATCH(D1,Tableau5[Mois],0)),$A$2)</f>
        <v>44256</v>
      </c>
      <c r="E2" s="24">
        <f>DATE(Tableau3[Année],INDEX(Tableau5[N°],MATCH(E1,Tableau5[Mois],0)),$A$2)</f>
        <v>44287</v>
      </c>
      <c r="F2" s="24">
        <f>DATE(Tableau3[Année],INDEX(Tableau5[N°],MATCH(F1,Tableau5[Mois],0)),$A$2)</f>
        <v>44317</v>
      </c>
      <c r="G2" s="24">
        <f>DATE(Tableau3[Année],INDEX(Tableau5[N°],MATCH(G1,Tableau5[Mois],0)),$A$2)</f>
        <v>44348</v>
      </c>
      <c r="H2" s="24">
        <f>DATE(Tableau3[Année],INDEX(Tableau5[N°],MATCH(H1,Tableau5[Mois],0)),$A$2)</f>
        <v>44378</v>
      </c>
      <c r="I2" s="24">
        <f>DATE(Tableau3[Année],INDEX(Tableau5[N°],MATCH(I1,Tableau5[Mois],0)),$A$2)</f>
        <v>44409</v>
      </c>
      <c r="J2" s="24">
        <f>DATE(Tableau3[Année],INDEX(Tableau5[N°],MATCH(J1,Tableau5[Mois],0)),$A$2)</f>
        <v>44440</v>
      </c>
      <c r="K2" s="24">
        <f>DATE(Tableau3[Année],INDEX(Tableau5[N°],MATCH(K1,Tableau5[Mois],0)),$A$2)</f>
        <v>44470</v>
      </c>
      <c r="L2" s="24">
        <f>DATE(Tableau3[Année],INDEX(Tableau5[N°],MATCH(L1,Tableau5[Mois],0)),$A$2)</f>
        <v>44501</v>
      </c>
      <c r="M2" s="25">
        <f>DATE(Tableau3[Année],INDEX(Tableau5[N°],MATCH(M1,Tableau5[Mois],0)),$A$2)</f>
        <v>44531</v>
      </c>
    </row>
    <row r="3" spans="1:18" x14ac:dyDescent="0.25">
      <c r="A3" s="34"/>
      <c r="B3" s="17"/>
      <c r="C3" s="18"/>
      <c r="D3" s="18"/>
      <c r="E3" s="18"/>
      <c r="F3" s="18"/>
      <c r="G3" s="18"/>
      <c r="H3" s="18"/>
      <c r="I3" s="18"/>
      <c r="J3" s="18"/>
      <c r="K3" s="18"/>
      <c r="L3" s="18"/>
      <c r="M3" s="14"/>
      <c r="R3" s="37" t="s">
        <v>38</v>
      </c>
    </row>
    <row r="4" spans="1:18" x14ac:dyDescent="0.25">
      <c r="A4" s="35">
        <f>A2+1</f>
        <v>2</v>
      </c>
      <c r="B4" s="23">
        <f>DATE(Tableau3[Année],INDEX(Tableau5[N°],MATCH(B1,Tableau5[Mois],0)),$A$4)</f>
        <v>44198</v>
      </c>
      <c r="C4" s="24">
        <f>DATE(Tableau3[Année],INDEX(Tableau5[N°],MATCH(C1,Tableau5[Mois],0)),$A$4)</f>
        <v>44229</v>
      </c>
      <c r="D4" s="24">
        <f>DATE(Tableau3[Année],INDEX(Tableau5[N°],MATCH(D1,Tableau5[Mois],0)),$A$4)</f>
        <v>44257</v>
      </c>
      <c r="E4" s="24">
        <f>DATE(Tableau3[Année],INDEX(Tableau5[N°],MATCH(E1,Tableau5[Mois],0)),$A$4)</f>
        <v>44288</v>
      </c>
      <c r="F4" s="24">
        <f>DATE(Tableau3[Année],INDEX(Tableau5[N°],MATCH(F1,Tableau5[Mois],0)),$A$4)</f>
        <v>44318</v>
      </c>
      <c r="G4" s="24">
        <f>DATE(Tableau3[Année],INDEX(Tableau5[N°],MATCH(G1,Tableau5[Mois],0)),$A$4)</f>
        <v>44349</v>
      </c>
      <c r="H4" s="24">
        <f>DATE(Tableau3[Année],INDEX(Tableau5[N°],MATCH(H1,Tableau5[Mois],0)),$A$4)</f>
        <v>44379</v>
      </c>
      <c r="I4" s="24">
        <f>DATE(Tableau3[Année],INDEX(Tableau5[N°],MATCH(I1,Tableau5[Mois],0)),$A$4)</f>
        <v>44410</v>
      </c>
      <c r="J4" s="24">
        <f>DATE(Tableau3[Année],INDEX(Tableau5[N°],MATCH(J1,Tableau5[Mois],0)),$A$4)</f>
        <v>44441</v>
      </c>
      <c r="K4" s="24">
        <f>DATE(Tableau3[Année],INDEX(Tableau5[N°],MATCH(K1,Tableau5[Mois],0)),$A$4)</f>
        <v>44471</v>
      </c>
      <c r="L4" s="24">
        <f>DATE(Tableau3[Année],INDEX(Tableau5[N°],MATCH(L1,Tableau5[Mois],0)),$A$4)</f>
        <v>44502</v>
      </c>
      <c r="M4" s="25">
        <f>DATE(Tableau3[Année],INDEX(Tableau5[N°],MATCH(M1,Tableau5[Mois],0)),$A$4)</f>
        <v>44532</v>
      </c>
      <c r="R4" s="37" t="s">
        <v>36</v>
      </c>
    </row>
    <row r="5" spans="1:18" x14ac:dyDescent="0.25">
      <c r="A5" s="36"/>
      <c r="B5" s="17"/>
      <c r="C5" s="18"/>
      <c r="D5" s="18"/>
      <c r="E5" s="18"/>
      <c r="F5" s="18"/>
      <c r="G5" s="18"/>
      <c r="H5" s="18"/>
      <c r="I5" s="18"/>
      <c r="J5" s="18"/>
      <c r="K5" s="18"/>
      <c r="L5" s="18"/>
      <c r="M5" s="14"/>
      <c r="P5" s="2" t="s">
        <v>1</v>
      </c>
      <c r="R5" s="37" t="s">
        <v>37</v>
      </c>
    </row>
    <row r="6" spans="1:18" x14ac:dyDescent="0.25">
      <c r="A6" s="33">
        <f>A4+1</f>
        <v>3</v>
      </c>
      <c r="B6" s="23">
        <f>DATE(Tableau3[Année],INDEX(Tableau5[N°],MATCH(B1,Tableau5[Mois],0)),$A$6)</f>
        <v>44199</v>
      </c>
      <c r="C6" s="24">
        <f>DATE(Tableau3[Année],INDEX(Tableau5[N°],MATCH(C1,Tableau5[Mois],0)),$A$6)</f>
        <v>44230</v>
      </c>
      <c r="D6" s="24">
        <f>DATE(Tableau3[Année],INDEX(Tableau5[N°],MATCH(D1,Tableau5[Mois],0)),$A$6)</f>
        <v>44258</v>
      </c>
      <c r="E6" s="24">
        <f>DATE(Tableau3[Année],INDEX(Tableau5[N°],MATCH(E1,Tableau5[Mois],0)),$A$6)</f>
        <v>44289</v>
      </c>
      <c r="F6" s="24">
        <f>DATE(Tableau3[Année],INDEX(Tableau5[N°],MATCH(F1,Tableau5[Mois],0)),$A$6)</f>
        <v>44319</v>
      </c>
      <c r="G6" s="24">
        <f>DATE(Tableau3[Année],INDEX(Tableau5[N°],MATCH(G1,Tableau5[Mois],0)),$A$6)</f>
        <v>44350</v>
      </c>
      <c r="H6" s="24">
        <f>DATE(Tableau3[Année],INDEX(Tableau5[N°],MATCH(H1,Tableau5[Mois],0)),$A$6)</f>
        <v>44380</v>
      </c>
      <c r="I6" s="24">
        <f>DATE(Tableau3[Année],INDEX(Tableau5[N°],MATCH(I1,Tableau5[Mois],0)),$A$6)</f>
        <v>44411</v>
      </c>
      <c r="J6" s="24">
        <f>DATE(Tableau3[Année],INDEX(Tableau5[N°],MATCH(J1,Tableau5[Mois],0)),$A$6)</f>
        <v>44442</v>
      </c>
      <c r="K6" s="24">
        <f>DATE(Tableau3[Année],INDEX(Tableau5[N°],MATCH(K1,Tableau5[Mois],0)),$A$6)</f>
        <v>44472</v>
      </c>
      <c r="L6" s="24">
        <f>DATE(Tableau3[Année],INDEX(Tableau5[N°],MATCH(L1,Tableau5[Mois],0)),$A$6)</f>
        <v>44503</v>
      </c>
      <c r="M6" s="25">
        <f>DATE(Tableau3[Année],INDEX(Tableau5[N°],MATCH(M1,Tableau5[Mois],0)),$A$6)</f>
        <v>44533</v>
      </c>
      <c r="P6" s="5">
        <v>2021</v>
      </c>
    </row>
    <row r="7" spans="1:18" x14ac:dyDescent="0.25">
      <c r="A7" s="34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4"/>
    </row>
    <row r="8" spans="1:18" x14ac:dyDescent="0.25">
      <c r="A8" s="35">
        <f>A6+1</f>
        <v>4</v>
      </c>
      <c r="B8" s="23">
        <f>DATE(Tableau3[Année],INDEX(Tableau5[N°],MATCH(B1,Tableau5[Mois],0)),$A$8)</f>
        <v>44200</v>
      </c>
      <c r="C8" s="24">
        <f>DATE(Tableau3[Année],INDEX(Tableau5[N°],MATCH(C1,Tableau5[Mois],0)),$A$8)</f>
        <v>44231</v>
      </c>
      <c r="D8" s="24">
        <f>DATE(Tableau3[Année],INDEX(Tableau5[N°],MATCH(D1,Tableau5[Mois],0)),$A$8)</f>
        <v>44259</v>
      </c>
      <c r="E8" s="24">
        <f>DATE(Tableau3[Année],INDEX(Tableau5[N°],MATCH(E1,Tableau5[Mois],0)),$A$8)</f>
        <v>44290</v>
      </c>
      <c r="F8" s="24">
        <f>DATE(Tableau3[Année],INDEX(Tableau5[N°],MATCH(F1,Tableau5[Mois],0)),$A$8)</f>
        <v>44320</v>
      </c>
      <c r="G8" s="24">
        <f>DATE(Tableau3[Année],INDEX(Tableau5[N°],MATCH(G1,Tableau5[Mois],0)),$A$8)</f>
        <v>44351</v>
      </c>
      <c r="H8" s="24">
        <f>DATE(Tableau3[Année],INDEX(Tableau5[N°],MATCH(H1,Tableau5[Mois],0)),$A$8)</f>
        <v>44381</v>
      </c>
      <c r="I8" s="24">
        <f>DATE(Tableau3[Année],INDEX(Tableau5[N°],MATCH(I1,Tableau5[Mois],0)),$A$8)</f>
        <v>44412</v>
      </c>
      <c r="J8" s="24">
        <f>DATE(Tableau3[Année],INDEX(Tableau5[N°],MATCH(J1,Tableau5[Mois],0)),$A$8)</f>
        <v>44443</v>
      </c>
      <c r="K8" s="24">
        <f>DATE(Tableau3[Année],INDEX(Tableau5[N°],MATCH(K1,Tableau5[Mois],0)),$A$8)</f>
        <v>44473</v>
      </c>
      <c r="L8" s="24">
        <f>DATE(Tableau3[Année],INDEX(Tableau5[N°],MATCH(L1,Tableau5[Mois],0)),$A$8)</f>
        <v>44504</v>
      </c>
      <c r="M8" s="25">
        <f>DATE(Tableau3[Année],INDEX(Tableau5[N°],MATCH(M1,Tableau5[Mois],0)),$A$8)</f>
        <v>44534</v>
      </c>
    </row>
    <row r="9" spans="1:18" x14ac:dyDescent="0.25">
      <c r="A9" s="36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4"/>
    </row>
    <row r="10" spans="1:18" x14ac:dyDescent="0.25">
      <c r="A10" s="33">
        <f>A8+1</f>
        <v>5</v>
      </c>
      <c r="B10" s="23">
        <f>DATE(Tableau3[Année],INDEX(Tableau5[N°],MATCH(B1,Tableau5[Mois],0)),$A$10)</f>
        <v>44201</v>
      </c>
      <c r="C10" s="24">
        <f>DATE(Tableau3[Année],INDEX(Tableau5[N°],MATCH(C1,Tableau5[Mois],0)),$A$10)</f>
        <v>44232</v>
      </c>
      <c r="D10" s="24">
        <f>DATE(Tableau3[Année],INDEX(Tableau5[N°],MATCH(D1,Tableau5[Mois],0)),$A$10)</f>
        <v>44260</v>
      </c>
      <c r="E10" s="24">
        <f>DATE(Tableau3[Année],INDEX(Tableau5[N°],MATCH(E1,Tableau5[Mois],0)),$A$10)</f>
        <v>44291</v>
      </c>
      <c r="F10" s="24">
        <f>DATE(Tableau3[Année],INDEX(Tableau5[N°],MATCH(F1,Tableau5[Mois],0)),$A$10)</f>
        <v>44321</v>
      </c>
      <c r="G10" s="24">
        <f>DATE(Tableau3[Année],INDEX(Tableau5[N°],MATCH(G1,Tableau5[Mois],0)),$A$10)</f>
        <v>44352</v>
      </c>
      <c r="H10" s="24">
        <f>DATE(Tableau3[Année],INDEX(Tableau5[N°],MATCH(H1,Tableau5[Mois],0)),$A$10)</f>
        <v>44382</v>
      </c>
      <c r="I10" s="24">
        <f>DATE(Tableau3[Année],INDEX(Tableau5[N°],MATCH(I1,Tableau5[Mois],0)),$A$10)</f>
        <v>44413</v>
      </c>
      <c r="J10" s="24">
        <f>DATE(Tableau3[Année],INDEX(Tableau5[N°],MATCH(J1,Tableau5[Mois],0)),$A$10)</f>
        <v>44444</v>
      </c>
      <c r="K10" s="24">
        <f>DATE(Tableau3[Année],INDEX(Tableau5[N°],MATCH(K1,Tableau5[Mois],0)),$A$10)</f>
        <v>44474</v>
      </c>
      <c r="L10" s="24">
        <f>DATE(Tableau3[Année],INDEX(Tableau5[N°],MATCH(L1,Tableau5[Mois],0)),$A$10)</f>
        <v>44505</v>
      </c>
      <c r="M10" s="25">
        <f>DATE(Tableau3[Année],INDEX(Tableau5[N°],MATCH(M1,Tableau5[Mois],0)),$A$10)</f>
        <v>44535</v>
      </c>
    </row>
    <row r="11" spans="1:18" x14ac:dyDescent="0.25">
      <c r="A11" s="34"/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4"/>
    </row>
    <row r="12" spans="1:18" x14ac:dyDescent="0.25">
      <c r="A12" s="35">
        <f>A10+1</f>
        <v>6</v>
      </c>
      <c r="B12" s="23">
        <f>DATE(Tableau3[Année],INDEX(Tableau5[N°],MATCH(B1,Tableau5[Mois],0)),$A$12)</f>
        <v>44202</v>
      </c>
      <c r="C12" s="24">
        <f>DATE(Tableau3[Année],INDEX(Tableau5[N°],MATCH(C1,Tableau5[Mois],0)),$A$12)</f>
        <v>44233</v>
      </c>
      <c r="D12" s="24">
        <f>DATE(Tableau3[Année],INDEX(Tableau5[N°],MATCH(D1,Tableau5[Mois],0)),$A$12)</f>
        <v>44261</v>
      </c>
      <c r="E12" s="24">
        <f>DATE(Tableau3[Année],INDEX(Tableau5[N°],MATCH(E1,Tableau5[Mois],0)),$A$12)</f>
        <v>44292</v>
      </c>
      <c r="F12" s="24">
        <f>DATE(Tableau3[Année],INDEX(Tableau5[N°],MATCH(F1,Tableau5[Mois],0)),$A$12)</f>
        <v>44322</v>
      </c>
      <c r="G12" s="24">
        <f>DATE(Tableau3[Année],INDEX(Tableau5[N°],MATCH(G1,Tableau5[Mois],0)),$A$12)</f>
        <v>44353</v>
      </c>
      <c r="H12" s="24">
        <f>DATE(Tableau3[Année],INDEX(Tableau5[N°],MATCH(H1,Tableau5[Mois],0)),$A$12)</f>
        <v>44383</v>
      </c>
      <c r="I12" s="24">
        <f>DATE(Tableau3[Année],INDEX(Tableau5[N°],MATCH(I1,Tableau5[Mois],0)),$A$12)</f>
        <v>44414</v>
      </c>
      <c r="J12" s="24">
        <f>DATE(Tableau3[Année],INDEX(Tableau5[N°],MATCH(J1,Tableau5[Mois],0)),$A$12)</f>
        <v>44445</v>
      </c>
      <c r="K12" s="24">
        <f>DATE(Tableau3[Année],INDEX(Tableau5[N°],MATCH(K1,Tableau5[Mois],0)),$A$12)</f>
        <v>44475</v>
      </c>
      <c r="L12" s="24">
        <f>DATE(Tableau3[Année],INDEX(Tableau5[N°],MATCH(L1,Tableau5[Mois],0)),$A$12)</f>
        <v>44506</v>
      </c>
      <c r="M12" s="25">
        <f>DATE(Tableau3[Année],INDEX(Tableau5[N°],MATCH(M1,Tableau5[Mois],0)),$A$12)</f>
        <v>44536</v>
      </c>
    </row>
    <row r="13" spans="1:18" x14ac:dyDescent="0.25">
      <c r="A13" s="36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4"/>
      <c r="P13" s="16"/>
    </row>
    <row r="14" spans="1:18" x14ac:dyDescent="0.25">
      <c r="A14" s="33">
        <f>A12+1</f>
        <v>7</v>
      </c>
      <c r="B14" s="23">
        <f>DATE(Tableau3[Année],INDEX(Tableau5[N°],MATCH(B1,Tableau5[Mois],0)),$A$14)</f>
        <v>44203</v>
      </c>
      <c r="C14" s="24">
        <f>DATE(Tableau3[Année],INDEX(Tableau5[N°],MATCH(C1,Tableau5[Mois],0)),$A$14)</f>
        <v>44234</v>
      </c>
      <c r="D14" s="24">
        <f>DATE(Tableau3[Année],INDEX(Tableau5[N°],MATCH(D1,Tableau5[Mois],0)),$A$14)</f>
        <v>44262</v>
      </c>
      <c r="E14" s="24">
        <f>DATE(Tableau3[Année],INDEX(Tableau5[N°],MATCH(E1,Tableau5[Mois],0)),$A$14)</f>
        <v>44293</v>
      </c>
      <c r="F14" s="24">
        <f>DATE(Tableau3[Année],INDEX(Tableau5[N°],MATCH(F1,Tableau5[Mois],0)),$A$14)</f>
        <v>44323</v>
      </c>
      <c r="G14" s="24">
        <f>DATE(Tableau3[Année],INDEX(Tableau5[N°],MATCH(G1,Tableau5[Mois],0)),$A$14)</f>
        <v>44354</v>
      </c>
      <c r="H14" s="24">
        <f>DATE(Tableau3[Année],INDEX(Tableau5[N°],MATCH(H1,Tableau5[Mois],0)),$A$14)</f>
        <v>44384</v>
      </c>
      <c r="I14" s="24">
        <f>DATE(Tableau3[Année],INDEX(Tableau5[N°],MATCH(I1,Tableau5[Mois],0)),$A$14)</f>
        <v>44415</v>
      </c>
      <c r="J14" s="24">
        <f>DATE(Tableau3[Année],INDEX(Tableau5[N°],MATCH(J1,Tableau5[Mois],0)),$A$14)</f>
        <v>44446</v>
      </c>
      <c r="K14" s="24">
        <f>DATE(Tableau3[Année],INDEX(Tableau5[N°],MATCH(K1,Tableau5[Mois],0)),$A$14)</f>
        <v>44476</v>
      </c>
      <c r="L14" s="24">
        <f>DATE(Tableau3[Année],INDEX(Tableau5[N°],MATCH(L1,Tableau5[Mois],0)),$A$14)</f>
        <v>44507</v>
      </c>
      <c r="M14" s="25">
        <f>DATE(Tableau3[Année],INDEX(Tableau5[N°],MATCH(M1,Tableau5[Mois],0)),$A$14)</f>
        <v>44537</v>
      </c>
    </row>
    <row r="15" spans="1:18" x14ac:dyDescent="0.25">
      <c r="A15" s="34"/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4"/>
    </row>
    <row r="16" spans="1:18" x14ac:dyDescent="0.25">
      <c r="A16" s="35">
        <f>A14+1</f>
        <v>8</v>
      </c>
      <c r="B16" s="23">
        <f>DATE(Tableau3[Année],INDEX(Tableau5[N°],MATCH(B1,Tableau5[Mois],0)),$A$16)</f>
        <v>44204</v>
      </c>
      <c r="C16" s="24">
        <f>DATE(Tableau3[Année],INDEX(Tableau5[N°],MATCH(C1,Tableau5[Mois],0)),$A$16)</f>
        <v>44235</v>
      </c>
      <c r="D16" s="24">
        <f>DATE(Tableau3[Année],INDEX(Tableau5[N°],MATCH(D1,Tableau5[Mois],0)),$A$16)</f>
        <v>44263</v>
      </c>
      <c r="E16" s="24">
        <f>DATE(Tableau3[Année],INDEX(Tableau5[N°],MATCH(E1,Tableau5[Mois],0)),$A$16)</f>
        <v>44294</v>
      </c>
      <c r="F16" s="24">
        <f>DATE(Tableau3[Année],INDEX(Tableau5[N°],MATCH(F1,Tableau5[Mois],0)),$A$16)</f>
        <v>44324</v>
      </c>
      <c r="G16" s="24">
        <f>DATE(Tableau3[Année],INDEX(Tableau5[N°],MATCH(G1,Tableau5[Mois],0)),$A$16)</f>
        <v>44355</v>
      </c>
      <c r="H16" s="24">
        <f>DATE(Tableau3[Année],INDEX(Tableau5[N°],MATCH(H1,Tableau5[Mois],0)),$A$16)</f>
        <v>44385</v>
      </c>
      <c r="I16" s="24">
        <f>DATE(Tableau3[Année],INDEX(Tableau5[N°],MATCH(I1,Tableau5[Mois],0)),$A$16)</f>
        <v>44416</v>
      </c>
      <c r="J16" s="24">
        <f>DATE(Tableau3[Année],INDEX(Tableau5[N°],MATCH(J1,Tableau5[Mois],0)),$A$16)</f>
        <v>44447</v>
      </c>
      <c r="K16" s="24">
        <f>DATE(Tableau3[Année],INDEX(Tableau5[N°],MATCH(K1,Tableau5[Mois],0)),$A$16)</f>
        <v>44477</v>
      </c>
      <c r="L16" s="24">
        <f>DATE(Tableau3[Année],INDEX(Tableau5[N°],MATCH(L1,Tableau5[Mois],0)),$A$16)</f>
        <v>44508</v>
      </c>
      <c r="M16" s="25">
        <f>DATE(Tableau3[Année],INDEX(Tableau5[N°],MATCH(M1,Tableau5[Mois],0)),$A$16)</f>
        <v>44538</v>
      </c>
    </row>
    <row r="17" spans="1:13" x14ac:dyDescent="0.25">
      <c r="A17" s="36"/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4"/>
    </row>
    <row r="18" spans="1:13" x14ac:dyDescent="0.25">
      <c r="A18" s="33">
        <f>A16+1</f>
        <v>9</v>
      </c>
      <c r="B18" s="23">
        <f>DATE(Tableau3[Année],INDEX(Tableau5[N°],MATCH(B1,Tableau5[Mois],0)),$A$18)</f>
        <v>44205</v>
      </c>
      <c r="C18" s="24">
        <f>DATE(Tableau3[Année],INDEX(Tableau5[N°],MATCH(C1,Tableau5[Mois],0)),$A$18)</f>
        <v>44236</v>
      </c>
      <c r="D18" s="24">
        <f>DATE(Tableau3[Année],INDEX(Tableau5[N°],MATCH(D1,Tableau5[Mois],0)),$A$18)</f>
        <v>44264</v>
      </c>
      <c r="E18" s="24">
        <f>DATE(Tableau3[Année],INDEX(Tableau5[N°],MATCH(E1,Tableau5[Mois],0)),$A$18)</f>
        <v>44295</v>
      </c>
      <c r="F18" s="24">
        <f>DATE(Tableau3[Année],INDEX(Tableau5[N°],MATCH(F1,Tableau5[Mois],0)),$A$18)</f>
        <v>44325</v>
      </c>
      <c r="G18" s="24">
        <f>DATE(Tableau3[Année],INDEX(Tableau5[N°],MATCH(G1,Tableau5[Mois],0)),$A$18)</f>
        <v>44356</v>
      </c>
      <c r="H18" s="24">
        <f>DATE(Tableau3[Année],INDEX(Tableau5[N°],MATCH(H1,Tableau5[Mois],0)),$A$18)</f>
        <v>44386</v>
      </c>
      <c r="I18" s="24">
        <f>DATE(Tableau3[Année],INDEX(Tableau5[N°],MATCH(I1,Tableau5[Mois],0)),$A$18)</f>
        <v>44417</v>
      </c>
      <c r="J18" s="24">
        <f>DATE(Tableau3[Année],INDEX(Tableau5[N°],MATCH(J1,Tableau5[Mois],0)),$A$18)</f>
        <v>44448</v>
      </c>
      <c r="K18" s="24">
        <f>DATE(Tableau3[Année],INDEX(Tableau5[N°],MATCH(K1,Tableau5[Mois],0)),$A$18)</f>
        <v>44478</v>
      </c>
      <c r="L18" s="24">
        <f>DATE(Tableau3[Année],INDEX(Tableau5[N°],MATCH(L1,Tableau5[Mois],0)),$A$18)</f>
        <v>44509</v>
      </c>
      <c r="M18" s="25">
        <f>DATE(Tableau3[Année],INDEX(Tableau5[N°],MATCH(M1,Tableau5[Mois],0)),$A$18)</f>
        <v>44539</v>
      </c>
    </row>
    <row r="19" spans="1:13" x14ac:dyDescent="0.25">
      <c r="A19" s="34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4"/>
    </row>
    <row r="20" spans="1:13" x14ac:dyDescent="0.25">
      <c r="A20" s="35">
        <f>A18+1</f>
        <v>10</v>
      </c>
      <c r="B20" s="23">
        <f>DATE(Tableau3[Année],INDEX(Tableau5[N°],MATCH(B1,Tableau5[Mois],0)),$A$20)</f>
        <v>44206</v>
      </c>
      <c r="C20" s="24">
        <f>DATE(Tableau3[Année],INDEX(Tableau5[N°],MATCH(C1,Tableau5[Mois],0)),$A$20)</f>
        <v>44237</v>
      </c>
      <c r="D20" s="24">
        <f>DATE(Tableau3[Année],INDEX(Tableau5[N°],MATCH(D1,Tableau5[Mois],0)),$A$20)</f>
        <v>44265</v>
      </c>
      <c r="E20" s="24">
        <f>DATE(Tableau3[Année],INDEX(Tableau5[N°],MATCH(E1,Tableau5[Mois],0)),$A$20)</f>
        <v>44296</v>
      </c>
      <c r="F20" s="24">
        <f>DATE(Tableau3[Année],INDEX(Tableau5[N°],MATCH(F1,Tableau5[Mois],0)),$A$20)</f>
        <v>44326</v>
      </c>
      <c r="G20" s="24">
        <f>DATE(Tableau3[Année],INDEX(Tableau5[N°],MATCH(G1,Tableau5[Mois],0)),$A$20)</f>
        <v>44357</v>
      </c>
      <c r="H20" s="24">
        <f>DATE(Tableau3[Année],INDEX(Tableau5[N°],MATCH(H1,Tableau5[Mois],0)),$A$20)</f>
        <v>44387</v>
      </c>
      <c r="I20" s="24">
        <f>DATE(Tableau3[Année],INDEX(Tableau5[N°],MATCH(I1,Tableau5[Mois],0)),$A$20)</f>
        <v>44418</v>
      </c>
      <c r="J20" s="24">
        <f>DATE(Tableau3[Année],INDEX(Tableau5[N°],MATCH(J1,Tableau5[Mois],0)),$A$20)</f>
        <v>44449</v>
      </c>
      <c r="K20" s="24">
        <f>DATE(Tableau3[Année],INDEX(Tableau5[N°],MATCH(K1,Tableau5[Mois],0)),$A$20)</f>
        <v>44479</v>
      </c>
      <c r="L20" s="24">
        <f>DATE(Tableau3[Année],INDEX(Tableau5[N°],MATCH(L1,Tableau5[Mois],0)),$A$20)</f>
        <v>44510</v>
      </c>
      <c r="M20" s="25">
        <f>DATE(Tableau3[Année],INDEX(Tableau5[N°],MATCH(M1,Tableau5[Mois],0)),$A$20)</f>
        <v>44540</v>
      </c>
    </row>
    <row r="21" spans="1:13" x14ac:dyDescent="0.25">
      <c r="A21" s="36"/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4"/>
    </row>
    <row r="22" spans="1:13" x14ac:dyDescent="0.25">
      <c r="A22" s="33">
        <f>A20+1</f>
        <v>11</v>
      </c>
      <c r="B22" s="23">
        <f>DATE(Tableau3[Année],INDEX(Tableau5[N°],MATCH(B1,Tableau5[Mois],0)),$A$22)</f>
        <v>44207</v>
      </c>
      <c r="C22" s="24">
        <f>DATE(Tableau3[Année],INDEX(Tableau5[N°],MATCH(C1,Tableau5[Mois],0)),$A$22)</f>
        <v>44238</v>
      </c>
      <c r="D22" s="24">
        <f>DATE(Tableau3[Année],INDEX(Tableau5[N°],MATCH(D1,Tableau5[Mois],0)),$A$22)</f>
        <v>44266</v>
      </c>
      <c r="E22" s="24">
        <f>DATE(Tableau3[Année],INDEX(Tableau5[N°],MATCH(E1,Tableau5[Mois],0)),$A$22)</f>
        <v>44297</v>
      </c>
      <c r="F22" s="24">
        <f>DATE(Tableau3[Année],INDEX(Tableau5[N°],MATCH(F1,Tableau5[Mois],0)),$A$22)</f>
        <v>44327</v>
      </c>
      <c r="G22" s="24">
        <f>DATE(Tableau3[Année],INDEX(Tableau5[N°],MATCH(G1,Tableau5[Mois],0)),$A$22)</f>
        <v>44358</v>
      </c>
      <c r="H22" s="24">
        <f>DATE(Tableau3[Année],INDEX(Tableau5[N°],MATCH(H1,Tableau5[Mois],0)),$A$22)</f>
        <v>44388</v>
      </c>
      <c r="I22" s="24">
        <f>DATE(Tableau3[Année],INDEX(Tableau5[N°],MATCH(I1,Tableau5[Mois],0)),$A$22)</f>
        <v>44419</v>
      </c>
      <c r="J22" s="24">
        <f>DATE(Tableau3[Année],INDEX(Tableau5[N°],MATCH(J1,Tableau5[Mois],0)),$A$22)</f>
        <v>44450</v>
      </c>
      <c r="K22" s="24">
        <f>DATE(Tableau3[Année],INDEX(Tableau5[N°],MATCH(K1,Tableau5[Mois],0)),$A$22)</f>
        <v>44480</v>
      </c>
      <c r="L22" s="24">
        <f>DATE(Tableau3[Année],INDEX(Tableau5[N°],MATCH(L1,Tableau5[Mois],0)),$A$22)</f>
        <v>44511</v>
      </c>
      <c r="M22" s="25">
        <f>DATE(Tableau3[Année],INDEX(Tableau5[N°],MATCH(M1,Tableau5[Mois],0)),$A$22)</f>
        <v>44541</v>
      </c>
    </row>
    <row r="23" spans="1:13" x14ac:dyDescent="0.25">
      <c r="A23" s="34"/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4"/>
    </row>
    <row r="24" spans="1:13" x14ac:dyDescent="0.25">
      <c r="A24" s="35">
        <f>A22+1</f>
        <v>12</v>
      </c>
      <c r="B24" s="23">
        <f>DATE(Tableau3[Année],INDEX(Tableau5[N°],MATCH(B1,Tableau5[Mois],0)),$A$24)</f>
        <v>44208</v>
      </c>
      <c r="C24" s="24">
        <f>DATE(Tableau3[Année],INDEX(Tableau5[N°],MATCH(C1,Tableau5[Mois],0)),$A$24)</f>
        <v>44239</v>
      </c>
      <c r="D24" s="24">
        <f>DATE(Tableau3[Année],INDEX(Tableau5[N°],MATCH(D1,Tableau5[Mois],0)),$A$24)</f>
        <v>44267</v>
      </c>
      <c r="E24" s="24">
        <f>DATE(Tableau3[Année],INDEX(Tableau5[N°],MATCH(E1,Tableau5[Mois],0)),$A$24)</f>
        <v>44298</v>
      </c>
      <c r="F24" s="24">
        <f>DATE(Tableau3[Année],INDEX(Tableau5[N°],MATCH(F1,Tableau5[Mois],0)),$A$24)</f>
        <v>44328</v>
      </c>
      <c r="G24" s="24">
        <f>DATE(Tableau3[Année],INDEX(Tableau5[N°],MATCH(G1,Tableau5[Mois],0)),$A$24)</f>
        <v>44359</v>
      </c>
      <c r="H24" s="24">
        <f>DATE(Tableau3[Année],INDEX(Tableau5[N°],MATCH(H1,Tableau5[Mois],0)),$A$24)</f>
        <v>44389</v>
      </c>
      <c r="I24" s="24">
        <f>DATE(Tableau3[Année],INDEX(Tableau5[N°],MATCH(I1,Tableau5[Mois],0)),$A$24)</f>
        <v>44420</v>
      </c>
      <c r="J24" s="24">
        <f>DATE(Tableau3[Année],INDEX(Tableau5[N°],MATCH(J1,Tableau5[Mois],0)),$A$24)</f>
        <v>44451</v>
      </c>
      <c r="K24" s="24">
        <f>DATE(Tableau3[Année],INDEX(Tableau5[N°],MATCH(K1,Tableau5[Mois],0)),$A$24)</f>
        <v>44481</v>
      </c>
      <c r="L24" s="24">
        <f>DATE(Tableau3[Année],INDEX(Tableau5[N°],MATCH(L1,Tableau5[Mois],0)),$A$24)</f>
        <v>44512</v>
      </c>
      <c r="M24" s="25">
        <f>DATE(Tableau3[Année],INDEX(Tableau5[N°],MATCH(M1,Tableau5[Mois],0)),$A$24)</f>
        <v>44542</v>
      </c>
    </row>
    <row r="25" spans="1:13" x14ac:dyDescent="0.25">
      <c r="A25" s="36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4"/>
    </row>
    <row r="26" spans="1:13" x14ac:dyDescent="0.25">
      <c r="A26" s="33">
        <f>A24+1</f>
        <v>13</v>
      </c>
      <c r="B26" s="23">
        <f>DATE(Tableau3[Année],INDEX(Tableau5[N°],MATCH(B1,Tableau5[Mois],0)),$A$26)</f>
        <v>44209</v>
      </c>
      <c r="C26" s="24">
        <f>DATE(Tableau3[Année],INDEX(Tableau5[N°],MATCH(C1,Tableau5[Mois],0)),$A$26)</f>
        <v>44240</v>
      </c>
      <c r="D26" s="24">
        <f>DATE(Tableau3[Année],INDEX(Tableau5[N°],MATCH(D1,Tableau5[Mois],0)),$A$26)</f>
        <v>44268</v>
      </c>
      <c r="E26" s="24">
        <f>DATE(Tableau3[Année],INDEX(Tableau5[N°],MATCH(E1,Tableau5[Mois],0)),$A$26)</f>
        <v>44299</v>
      </c>
      <c r="F26" s="24">
        <f>DATE(Tableau3[Année],INDEX(Tableau5[N°],MATCH(F1,Tableau5[Mois],0)),$A$26)</f>
        <v>44329</v>
      </c>
      <c r="G26" s="24">
        <f>DATE(Tableau3[Année],INDEX(Tableau5[N°],MATCH(G1,Tableau5[Mois],0)),$A$26)</f>
        <v>44360</v>
      </c>
      <c r="H26" s="24">
        <f>DATE(Tableau3[Année],INDEX(Tableau5[N°],MATCH(H1,Tableau5[Mois],0)),$A$26)</f>
        <v>44390</v>
      </c>
      <c r="I26" s="24">
        <f>DATE(Tableau3[Année],INDEX(Tableau5[N°],MATCH(I1,Tableau5[Mois],0)),$A$26)</f>
        <v>44421</v>
      </c>
      <c r="J26" s="24">
        <f>DATE(Tableau3[Année],INDEX(Tableau5[N°],MATCH(J1,Tableau5[Mois],0)),$A$26)</f>
        <v>44452</v>
      </c>
      <c r="K26" s="24">
        <f>DATE(Tableau3[Année],INDEX(Tableau5[N°],MATCH(K1,Tableau5[Mois],0)),$A$26)</f>
        <v>44482</v>
      </c>
      <c r="L26" s="24">
        <f>DATE(Tableau3[Année],INDEX(Tableau5[N°],MATCH(L1,Tableau5[Mois],0)),$A$26)</f>
        <v>44513</v>
      </c>
      <c r="M26" s="25">
        <f>DATE(Tableau3[Année],INDEX(Tableau5[N°],MATCH(M1,Tableau5[Mois],0)),$A$26)</f>
        <v>44543</v>
      </c>
    </row>
    <row r="27" spans="1:13" x14ac:dyDescent="0.25">
      <c r="A27" s="34"/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4"/>
    </row>
    <row r="28" spans="1:13" x14ac:dyDescent="0.25">
      <c r="A28" s="35">
        <f>A26+1</f>
        <v>14</v>
      </c>
      <c r="B28" s="23">
        <f>DATE(Tableau3[Année],INDEX(Tableau5[N°],MATCH(B1,Tableau5[Mois],0)),$A$28)</f>
        <v>44210</v>
      </c>
      <c r="C28" s="24">
        <f>DATE(Tableau3[Année],INDEX(Tableau5[N°],MATCH(C1,Tableau5[Mois],0)),$A$28)</f>
        <v>44241</v>
      </c>
      <c r="D28" s="24">
        <f>DATE(Tableau3[Année],INDEX(Tableau5[N°],MATCH(D1,Tableau5[Mois],0)),$A$28)</f>
        <v>44269</v>
      </c>
      <c r="E28" s="24">
        <f>DATE(Tableau3[Année],INDEX(Tableau5[N°],MATCH(E1,Tableau5[Mois],0)),$A$28)</f>
        <v>44300</v>
      </c>
      <c r="F28" s="24">
        <f>DATE(Tableau3[Année],INDEX(Tableau5[N°],MATCH(F1,Tableau5[Mois],0)),$A$28)</f>
        <v>44330</v>
      </c>
      <c r="G28" s="24">
        <f>DATE(Tableau3[Année],INDEX(Tableau5[N°],MATCH(G1,Tableau5[Mois],0)),$A$28)</f>
        <v>44361</v>
      </c>
      <c r="H28" s="24">
        <f>DATE(Tableau3[Année],INDEX(Tableau5[N°],MATCH(H1,Tableau5[Mois],0)),$A$28)</f>
        <v>44391</v>
      </c>
      <c r="I28" s="24">
        <f>DATE(Tableau3[Année],INDEX(Tableau5[N°],MATCH(I1,Tableau5[Mois],0)),$A$28)</f>
        <v>44422</v>
      </c>
      <c r="J28" s="24">
        <f>DATE(Tableau3[Année],INDEX(Tableau5[N°],MATCH(J1,Tableau5[Mois],0)),$A$28)</f>
        <v>44453</v>
      </c>
      <c r="K28" s="24">
        <f>DATE(Tableau3[Année],INDEX(Tableau5[N°],MATCH(K1,Tableau5[Mois],0)),$A$28)</f>
        <v>44483</v>
      </c>
      <c r="L28" s="24">
        <f>DATE(Tableau3[Année],INDEX(Tableau5[N°],MATCH(L1,Tableau5[Mois],0)),$A$28)</f>
        <v>44514</v>
      </c>
      <c r="M28" s="25">
        <f>DATE(Tableau3[Année],INDEX(Tableau5[N°],MATCH(M1,Tableau5[Mois],0)),$A$28)</f>
        <v>44544</v>
      </c>
    </row>
    <row r="29" spans="1:13" x14ac:dyDescent="0.25">
      <c r="A29" s="36"/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4"/>
    </row>
    <row r="30" spans="1:13" x14ac:dyDescent="0.25">
      <c r="A30" s="33">
        <f>A28+1</f>
        <v>15</v>
      </c>
      <c r="B30" s="23">
        <f>DATE(Tableau3[Année],INDEX(Tableau5[N°],MATCH(B1,Tableau5[Mois],0)),$A$30)</f>
        <v>44211</v>
      </c>
      <c r="C30" s="24">
        <f>DATE(Tableau3[Année],INDEX(Tableau5[N°],MATCH(C1,Tableau5[Mois],0)),$A$30)</f>
        <v>44242</v>
      </c>
      <c r="D30" s="24">
        <f>DATE(Tableau3[Année],INDEX(Tableau5[N°],MATCH(D1,Tableau5[Mois],0)),$A$30)</f>
        <v>44270</v>
      </c>
      <c r="E30" s="24">
        <f>DATE(Tableau3[Année],INDEX(Tableau5[N°],MATCH(E1,Tableau5[Mois],0)),$A$30)</f>
        <v>44301</v>
      </c>
      <c r="F30" s="24">
        <f>DATE(Tableau3[Année],INDEX(Tableau5[N°],MATCH(F1,Tableau5[Mois],0)),$A$30)</f>
        <v>44331</v>
      </c>
      <c r="G30" s="24">
        <f>DATE(Tableau3[Année],INDEX(Tableau5[N°],MATCH(G1,Tableau5[Mois],0)),$A$30)</f>
        <v>44362</v>
      </c>
      <c r="H30" s="24">
        <f>DATE(Tableau3[Année],INDEX(Tableau5[N°],MATCH(H1,Tableau5[Mois],0)),$A$30)</f>
        <v>44392</v>
      </c>
      <c r="I30" s="24">
        <f>DATE(Tableau3[Année],INDEX(Tableau5[N°],MATCH(I1,Tableau5[Mois],0)),$A$30)</f>
        <v>44423</v>
      </c>
      <c r="J30" s="24">
        <f>DATE(Tableau3[Année],INDEX(Tableau5[N°],MATCH(J1,Tableau5[Mois],0)),$A$30)</f>
        <v>44454</v>
      </c>
      <c r="K30" s="24">
        <f>DATE(Tableau3[Année],INDEX(Tableau5[N°],MATCH(K1,Tableau5[Mois],0)),$A$30)</f>
        <v>44484</v>
      </c>
      <c r="L30" s="24">
        <f>DATE(Tableau3[Année],INDEX(Tableau5[N°],MATCH(L1,Tableau5[Mois],0)),$A$30)</f>
        <v>44515</v>
      </c>
      <c r="M30" s="25">
        <f>DATE(Tableau3[Année],INDEX(Tableau5[N°],MATCH(M1,Tableau5[Mois],0)),$A$30)</f>
        <v>44545</v>
      </c>
    </row>
    <row r="31" spans="1:13" x14ac:dyDescent="0.25">
      <c r="A31" s="34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4"/>
    </row>
    <row r="32" spans="1:13" x14ac:dyDescent="0.25">
      <c r="A32" s="35">
        <f>A30+1</f>
        <v>16</v>
      </c>
      <c r="B32" s="23">
        <f>DATE(Tableau3[Année],INDEX(Tableau5[N°],MATCH(B1,Tableau5[Mois],0)),$A$32)</f>
        <v>44212</v>
      </c>
      <c r="C32" s="24">
        <f>DATE(Tableau3[Année],INDEX(Tableau5[N°],MATCH(C1,Tableau5[Mois],0)),$A$32)</f>
        <v>44243</v>
      </c>
      <c r="D32" s="24">
        <f>DATE(Tableau3[Année],INDEX(Tableau5[N°],MATCH(D1,Tableau5[Mois],0)),$A$32)</f>
        <v>44271</v>
      </c>
      <c r="E32" s="24">
        <f>DATE(Tableau3[Année],INDEX(Tableau5[N°],MATCH(E1,Tableau5[Mois],0)),$A$32)</f>
        <v>44302</v>
      </c>
      <c r="F32" s="24">
        <f>DATE(Tableau3[Année],INDEX(Tableau5[N°],MATCH(F1,Tableau5[Mois],0)),$A$32)</f>
        <v>44332</v>
      </c>
      <c r="G32" s="24">
        <f>DATE(Tableau3[Année],INDEX(Tableau5[N°],MATCH(G1,Tableau5[Mois],0)),$A$32)</f>
        <v>44363</v>
      </c>
      <c r="H32" s="24">
        <f>DATE(Tableau3[Année],INDEX(Tableau5[N°],MATCH(H1,Tableau5[Mois],0)),$A$32)</f>
        <v>44393</v>
      </c>
      <c r="I32" s="24">
        <f>DATE(Tableau3[Année],INDEX(Tableau5[N°],MATCH(I1,Tableau5[Mois],0)),$A$32)</f>
        <v>44424</v>
      </c>
      <c r="J32" s="24">
        <f>DATE(Tableau3[Année],INDEX(Tableau5[N°],MATCH(J1,Tableau5[Mois],0)),$A$32)</f>
        <v>44455</v>
      </c>
      <c r="K32" s="24">
        <f>DATE(Tableau3[Année],INDEX(Tableau5[N°],MATCH(K1,Tableau5[Mois],0)),$A$32)</f>
        <v>44485</v>
      </c>
      <c r="L32" s="24">
        <f>DATE(Tableau3[Année],INDEX(Tableau5[N°],MATCH(L1,Tableau5[Mois],0)),$A$32)</f>
        <v>44516</v>
      </c>
      <c r="M32" s="25">
        <f>DATE(Tableau3[Année],INDEX(Tableau5[N°],MATCH(M1,Tableau5[Mois],0)),$A$32)</f>
        <v>44546</v>
      </c>
    </row>
    <row r="33" spans="1:13" x14ac:dyDescent="0.25">
      <c r="A33" s="36"/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4"/>
    </row>
    <row r="34" spans="1:13" x14ac:dyDescent="0.25">
      <c r="A34" s="33">
        <f>A32+1</f>
        <v>17</v>
      </c>
      <c r="B34" s="23">
        <f>DATE(Tableau3[Année],INDEX(Tableau5[N°],MATCH(B1,Tableau5[Mois],0)),$A$34)</f>
        <v>44213</v>
      </c>
      <c r="C34" s="24">
        <f>DATE(Tableau3[Année],INDEX(Tableau5[N°],MATCH(C1,Tableau5[Mois],0)),$A$34)</f>
        <v>44244</v>
      </c>
      <c r="D34" s="24">
        <f>DATE(Tableau3[Année],INDEX(Tableau5[N°],MATCH(D1,Tableau5[Mois],0)),$A$34)</f>
        <v>44272</v>
      </c>
      <c r="E34" s="24">
        <f>DATE(Tableau3[Année],INDEX(Tableau5[N°],MATCH(E1,Tableau5[Mois],0)),$A$34)</f>
        <v>44303</v>
      </c>
      <c r="F34" s="24">
        <f>DATE(Tableau3[Année],INDEX(Tableau5[N°],MATCH(F1,Tableau5[Mois],0)),$A$34)</f>
        <v>44333</v>
      </c>
      <c r="G34" s="24">
        <f>DATE(Tableau3[Année],INDEX(Tableau5[N°],MATCH(G1,Tableau5[Mois],0)),$A$34)</f>
        <v>44364</v>
      </c>
      <c r="H34" s="24">
        <f>DATE(Tableau3[Année],INDEX(Tableau5[N°],MATCH(H1,Tableau5[Mois],0)),$A$34)</f>
        <v>44394</v>
      </c>
      <c r="I34" s="24">
        <f>DATE(Tableau3[Année],INDEX(Tableau5[N°],MATCH(I1,Tableau5[Mois],0)),$A$34)</f>
        <v>44425</v>
      </c>
      <c r="J34" s="24">
        <f>DATE(Tableau3[Année],INDEX(Tableau5[N°],MATCH(J1,Tableau5[Mois],0)),$A$34)</f>
        <v>44456</v>
      </c>
      <c r="K34" s="24">
        <f>DATE(Tableau3[Année],INDEX(Tableau5[N°],MATCH(K1,Tableau5[Mois],0)),$A$34)</f>
        <v>44486</v>
      </c>
      <c r="L34" s="24">
        <f>DATE(Tableau3[Année],INDEX(Tableau5[N°],MATCH(L1,Tableau5[Mois],0)),$A$34)</f>
        <v>44517</v>
      </c>
      <c r="M34" s="25">
        <f>DATE(Tableau3[Année],INDEX(Tableau5[N°],MATCH(M1,Tableau5[Mois],0)),$A$34)</f>
        <v>44547</v>
      </c>
    </row>
    <row r="35" spans="1:13" x14ac:dyDescent="0.25">
      <c r="A35" s="34"/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4"/>
    </row>
    <row r="36" spans="1:13" x14ac:dyDescent="0.25">
      <c r="A36" s="35">
        <f>A34+1</f>
        <v>18</v>
      </c>
      <c r="B36" s="23">
        <f>DATE(Tableau3[Année],INDEX(Tableau5[N°],MATCH(B1,Tableau5[Mois],0)),$A$36)</f>
        <v>44214</v>
      </c>
      <c r="C36" s="24">
        <f>DATE(Tableau3[Année],INDEX(Tableau5[N°],MATCH(C1,Tableau5[Mois],0)),$A$36)</f>
        <v>44245</v>
      </c>
      <c r="D36" s="24">
        <f>DATE(Tableau3[Année],INDEX(Tableau5[N°],MATCH(D1,Tableau5[Mois],0)),$A$36)</f>
        <v>44273</v>
      </c>
      <c r="E36" s="24">
        <f>DATE(Tableau3[Année],INDEX(Tableau5[N°],MATCH(E1,Tableau5[Mois],0)),$A$36)</f>
        <v>44304</v>
      </c>
      <c r="F36" s="24">
        <f>DATE(Tableau3[Année],INDEX(Tableau5[N°],MATCH(F1,Tableau5[Mois],0)),$A$36)</f>
        <v>44334</v>
      </c>
      <c r="G36" s="24">
        <f>DATE(Tableau3[Année],INDEX(Tableau5[N°],MATCH(G1,Tableau5[Mois],0)),$A$36)</f>
        <v>44365</v>
      </c>
      <c r="H36" s="24">
        <f>DATE(Tableau3[Année],INDEX(Tableau5[N°],MATCH(H1,Tableau5[Mois],0)),$A$36)</f>
        <v>44395</v>
      </c>
      <c r="I36" s="24">
        <f>DATE(Tableau3[Année],INDEX(Tableau5[N°],MATCH(I1,Tableau5[Mois],0)),$A$36)</f>
        <v>44426</v>
      </c>
      <c r="J36" s="24">
        <f>DATE(Tableau3[Année],INDEX(Tableau5[N°],MATCH(J1,Tableau5[Mois],0)),$A$36)</f>
        <v>44457</v>
      </c>
      <c r="K36" s="24">
        <f>DATE(Tableau3[Année],INDEX(Tableau5[N°],MATCH(K1,Tableau5[Mois],0)),$A$36)</f>
        <v>44487</v>
      </c>
      <c r="L36" s="24">
        <f>DATE(Tableau3[Année],INDEX(Tableau5[N°],MATCH(L1,Tableau5[Mois],0)),$A$36)</f>
        <v>44518</v>
      </c>
      <c r="M36" s="25">
        <f>DATE(Tableau3[Année],INDEX(Tableau5[N°],MATCH(M1,Tableau5[Mois],0)),$A$36)</f>
        <v>44548</v>
      </c>
    </row>
    <row r="37" spans="1:13" x14ac:dyDescent="0.25">
      <c r="A37" s="36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4"/>
    </row>
    <row r="38" spans="1:13" x14ac:dyDescent="0.25">
      <c r="A38" s="33">
        <f>A36+1</f>
        <v>19</v>
      </c>
      <c r="B38" s="23">
        <f>DATE(Tableau3[Année],INDEX(Tableau5[N°],MATCH(B1,Tableau5[Mois],0)),$A$38)</f>
        <v>44215</v>
      </c>
      <c r="C38" s="24">
        <f>DATE(Tableau3[Année],INDEX(Tableau5[N°],MATCH(C1,Tableau5[Mois],0)),$A$38)</f>
        <v>44246</v>
      </c>
      <c r="D38" s="24">
        <f>DATE(Tableau3[Année],INDEX(Tableau5[N°],MATCH(D1,Tableau5[Mois],0)),$A$38)</f>
        <v>44274</v>
      </c>
      <c r="E38" s="24">
        <f>DATE(Tableau3[Année],INDEX(Tableau5[N°],MATCH(E1,Tableau5[Mois],0)),$A$38)</f>
        <v>44305</v>
      </c>
      <c r="F38" s="24">
        <f>DATE(Tableau3[Année],INDEX(Tableau5[N°],MATCH(F1,Tableau5[Mois],0)),$A$38)</f>
        <v>44335</v>
      </c>
      <c r="G38" s="24">
        <f>DATE(Tableau3[Année],INDEX(Tableau5[N°],MATCH(G1,Tableau5[Mois],0)),$A$38)</f>
        <v>44366</v>
      </c>
      <c r="H38" s="24">
        <f>DATE(Tableau3[Année],INDEX(Tableau5[N°],MATCH(H1,Tableau5[Mois],0)),$A$38)</f>
        <v>44396</v>
      </c>
      <c r="I38" s="24">
        <f>DATE(Tableau3[Année],INDEX(Tableau5[N°],MATCH(I1,Tableau5[Mois],0)),$A$38)</f>
        <v>44427</v>
      </c>
      <c r="J38" s="24">
        <f>DATE(Tableau3[Année],INDEX(Tableau5[N°],MATCH(J1,Tableau5[Mois],0)),$A$38)</f>
        <v>44458</v>
      </c>
      <c r="K38" s="24">
        <f>DATE(Tableau3[Année],INDEX(Tableau5[N°],MATCH(K1,Tableau5[Mois],0)),$A$38)</f>
        <v>44488</v>
      </c>
      <c r="L38" s="24">
        <f>DATE(Tableau3[Année],INDEX(Tableau5[N°],MATCH(L1,Tableau5[Mois],0)),$A$38)</f>
        <v>44519</v>
      </c>
      <c r="M38" s="25">
        <f>DATE(Tableau3[Année],INDEX(Tableau5[N°],MATCH(M1,Tableau5[Mois],0)),$A$38)</f>
        <v>44549</v>
      </c>
    </row>
    <row r="39" spans="1:13" x14ac:dyDescent="0.25">
      <c r="A39" s="34"/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4"/>
    </row>
    <row r="40" spans="1:13" x14ac:dyDescent="0.25">
      <c r="A40" s="35">
        <f>A38+1</f>
        <v>20</v>
      </c>
      <c r="B40" s="23">
        <f>DATE(Tableau3[Année],INDEX(Tableau5[N°],MATCH(B1,Tableau5[Mois],0)),$A$40)</f>
        <v>44216</v>
      </c>
      <c r="C40" s="23">
        <f>DATE(Tableau3[Année],INDEX(Tableau5[N°],MATCH(C1,Tableau5[Mois],0)),$A$40)</f>
        <v>44247</v>
      </c>
      <c r="D40" s="23">
        <f>DATE(Tableau3[Année],INDEX(Tableau5[N°],MATCH(D1,Tableau5[Mois],0)),$A$40)</f>
        <v>44275</v>
      </c>
      <c r="E40" s="23">
        <f>DATE(Tableau3[Année],INDEX(Tableau5[N°],MATCH(E1,Tableau5[Mois],0)),$A$40)</f>
        <v>44306</v>
      </c>
      <c r="F40" s="23">
        <f>DATE(Tableau3[Année],INDEX(Tableau5[N°],MATCH(F1,Tableau5[Mois],0)),$A$40)</f>
        <v>44336</v>
      </c>
      <c r="G40" s="23">
        <f>DATE(Tableau3[Année],INDEX(Tableau5[N°],MATCH(G1,Tableau5[Mois],0)),$A$40)</f>
        <v>44367</v>
      </c>
      <c r="H40" s="23">
        <f>DATE(Tableau3[Année],INDEX(Tableau5[N°],MATCH(H1,Tableau5[Mois],0)),$A$40)</f>
        <v>44397</v>
      </c>
      <c r="I40" s="23">
        <f>DATE(Tableau3[Année],INDEX(Tableau5[N°],MATCH(I1,Tableau5[Mois],0)),$A$40)</f>
        <v>44428</v>
      </c>
      <c r="J40" s="23">
        <f>DATE(Tableau3[Année],INDEX(Tableau5[N°],MATCH(J1,Tableau5[Mois],0)),$A$40)</f>
        <v>44459</v>
      </c>
      <c r="K40" s="23">
        <f>DATE(Tableau3[Année],INDEX(Tableau5[N°],MATCH(K1,Tableau5[Mois],0)),$A$40)</f>
        <v>44489</v>
      </c>
      <c r="L40" s="23">
        <f>DATE(Tableau3[Année],INDEX(Tableau5[N°],MATCH(L1,Tableau5[Mois],0)),$A$40)</f>
        <v>44520</v>
      </c>
      <c r="M40" s="23">
        <f>DATE(Tableau3[Année],INDEX(Tableau5[N°],MATCH(M1,Tableau5[Mois],0)),$A$40)</f>
        <v>44550</v>
      </c>
    </row>
    <row r="41" spans="1:13" x14ac:dyDescent="0.25">
      <c r="A41" s="36"/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4"/>
    </row>
    <row r="42" spans="1:13" x14ac:dyDescent="0.25">
      <c r="A42" s="33">
        <f>A40+1</f>
        <v>21</v>
      </c>
      <c r="B42" s="23">
        <f>DATE(Tableau3[Année],INDEX(Tableau5[N°],MATCH(B1,Tableau5[Mois],0)),$A$42)</f>
        <v>44217</v>
      </c>
      <c r="C42" s="23">
        <f>DATE(Tableau3[Année],INDEX(Tableau5[N°],MATCH(C1,Tableau5[Mois],0)),$A$42)</f>
        <v>44248</v>
      </c>
      <c r="D42" s="23">
        <f>DATE(Tableau3[Année],INDEX(Tableau5[N°],MATCH(D1,Tableau5[Mois],0)),$A$42)</f>
        <v>44276</v>
      </c>
      <c r="E42" s="23">
        <f>DATE(Tableau3[Année],INDEX(Tableau5[N°],MATCH(E1,Tableau5[Mois],0)),$A$42)</f>
        <v>44307</v>
      </c>
      <c r="F42" s="23">
        <f>DATE(Tableau3[Année],INDEX(Tableau5[N°],MATCH(F1,Tableau5[Mois],0)),$A$42)</f>
        <v>44337</v>
      </c>
      <c r="G42" s="23">
        <f>DATE(Tableau3[Année],INDEX(Tableau5[N°],MATCH(G1,Tableau5[Mois],0)),$A$42)</f>
        <v>44368</v>
      </c>
      <c r="H42" s="23">
        <f>DATE(Tableau3[Année],INDEX(Tableau5[N°],MATCH(H1,Tableau5[Mois],0)),$A$42)</f>
        <v>44398</v>
      </c>
      <c r="I42" s="23">
        <f>DATE(Tableau3[Année],INDEX(Tableau5[N°],MATCH(I1,Tableau5[Mois],0)),$A$42)</f>
        <v>44429</v>
      </c>
      <c r="J42" s="23">
        <f>DATE(Tableau3[Année],INDEX(Tableau5[N°],MATCH(J1,Tableau5[Mois],0)),$A$42)</f>
        <v>44460</v>
      </c>
      <c r="K42" s="23">
        <f>DATE(Tableau3[Année],INDEX(Tableau5[N°],MATCH(K1,Tableau5[Mois],0)),$A$42)</f>
        <v>44490</v>
      </c>
      <c r="L42" s="23">
        <f>DATE(Tableau3[Année],INDEX(Tableau5[N°],MATCH(L1,Tableau5[Mois],0)),$A$42)</f>
        <v>44521</v>
      </c>
      <c r="M42" s="23">
        <f>DATE(Tableau3[Année],INDEX(Tableau5[N°],MATCH(M1,Tableau5[Mois],0)),$A$42)</f>
        <v>44551</v>
      </c>
    </row>
    <row r="43" spans="1:13" x14ac:dyDescent="0.25">
      <c r="A43" s="34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4"/>
    </row>
    <row r="44" spans="1:13" x14ac:dyDescent="0.25">
      <c r="A44" s="35">
        <f>A42+1</f>
        <v>22</v>
      </c>
      <c r="B44" s="23">
        <f>DATE(Tableau3[Année],INDEX(Tableau5[N°],MATCH(B1,Tableau5[Mois],0)),$A$44)</f>
        <v>44218</v>
      </c>
      <c r="C44" s="23">
        <f>DATE(Tableau3[Année],INDEX(Tableau5[N°],MATCH(C1,Tableau5[Mois],0)),$A$44)</f>
        <v>44249</v>
      </c>
      <c r="D44" s="23">
        <f>DATE(Tableau3[Année],INDEX(Tableau5[N°],MATCH(D1,Tableau5[Mois],0)),$A$44)</f>
        <v>44277</v>
      </c>
      <c r="E44" s="23">
        <f>DATE(Tableau3[Année],INDEX(Tableau5[N°],MATCH(E1,Tableau5[Mois],0)),$A$44)</f>
        <v>44308</v>
      </c>
      <c r="F44" s="23">
        <f>DATE(Tableau3[Année],INDEX(Tableau5[N°],MATCH(F1,Tableau5[Mois],0)),$A$44)</f>
        <v>44338</v>
      </c>
      <c r="G44" s="23">
        <f>DATE(Tableau3[Année],INDEX(Tableau5[N°],MATCH(G1,Tableau5[Mois],0)),$A$44)</f>
        <v>44369</v>
      </c>
      <c r="H44" s="23">
        <f>DATE(Tableau3[Année],INDEX(Tableau5[N°],MATCH(H1,Tableau5[Mois],0)),$A$44)</f>
        <v>44399</v>
      </c>
      <c r="I44" s="23">
        <f>DATE(Tableau3[Année],INDEX(Tableau5[N°],MATCH(I1,Tableau5[Mois],0)),$A$44)</f>
        <v>44430</v>
      </c>
      <c r="J44" s="23">
        <f>DATE(Tableau3[Année],INDEX(Tableau5[N°],MATCH(J1,Tableau5[Mois],0)),$A$44)</f>
        <v>44461</v>
      </c>
      <c r="K44" s="23">
        <f>DATE(Tableau3[Année],INDEX(Tableau5[N°],MATCH(K1,Tableau5[Mois],0)),$A$44)</f>
        <v>44491</v>
      </c>
      <c r="L44" s="23">
        <f>DATE(Tableau3[Année],INDEX(Tableau5[N°],MATCH(L1,Tableau5[Mois],0)),$A$44)</f>
        <v>44522</v>
      </c>
      <c r="M44" s="23">
        <f>DATE(Tableau3[Année],INDEX(Tableau5[N°],MATCH(M1,Tableau5[Mois],0)),$A$44)</f>
        <v>44552</v>
      </c>
    </row>
    <row r="45" spans="1:13" x14ac:dyDescent="0.25">
      <c r="A45" s="36"/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4"/>
    </row>
    <row r="46" spans="1:13" x14ac:dyDescent="0.25">
      <c r="A46" s="33">
        <f>A44+1</f>
        <v>23</v>
      </c>
      <c r="B46" s="23">
        <f>DATE(Tableau3[Année],INDEX(Tableau5[N°],MATCH(B1,Tableau5[Mois],0)),$A$46)</f>
        <v>44219</v>
      </c>
      <c r="C46" s="23">
        <f>DATE(Tableau3[Année],INDEX(Tableau5[N°],MATCH(C1,Tableau5[Mois],0)),$A$46)</f>
        <v>44250</v>
      </c>
      <c r="D46" s="23">
        <f>DATE(Tableau3[Année],INDEX(Tableau5[N°],MATCH(D1,Tableau5[Mois],0)),$A$46)</f>
        <v>44278</v>
      </c>
      <c r="E46" s="23">
        <f>DATE(Tableau3[Année],INDEX(Tableau5[N°],MATCH(E1,Tableau5[Mois],0)),$A$46)</f>
        <v>44309</v>
      </c>
      <c r="F46" s="23">
        <f>DATE(Tableau3[Année],INDEX(Tableau5[N°],MATCH(F1,Tableau5[Mois],0)),$A$46)</f>
        <v>44339</v>
      </c>
      <c r="G46" s="23">
        <f>DATE(Tableau3[Année],INDEX(Tableau5[N°],MATCH(G1,Tableau5[Mois],0)),$A$46)</f>
        <v>44370</v>
      </c>
      <c r="H46" s="23">
        <f>DATE(Tableau3[Année],INDEX(Tableau5[N°],MATCH(H1,Tableau5[Mois],0)),$A$46)</f>
        <v>44400</v>
      </c>
      <c r="I46" s="23">
        <f>DATE(Tableau3[Année],INDEX(Tableau5[N°],MATCH(I1,Tableau5[Mois],0)),$A$46)</f>
        <v>44431</v>
      </c>
      <c r="J46" s="23">
        <f>DATE(Tableau3[Année],INDEX(Tableau5[N°],MATCH(J1,Tableau5[Mois],0)),$A$46)</f>
        <v>44462</v>
      </c>
      <c r="K46" s="23">
        <f>DATE(Tableau3[Année],INDEX(Tableau5[N°],MATCH(K1,Tableau5[Mois],0)),$A$46)</f>
        <v>44492</v>
      </c>
      <c r="L46" s="23">
        <f>DATE(Tableau3[Année],INDEX(Tableau5[N°],MATCH(L1,Tableau5[Mois],0)),$A$46)</f>
        <v>44523</v>
      </c>
      <c r="M46" s="23">
        <f>DATE(Tableau3[Année],INDEX(Tableau5[N°],MATCH(M1,Tableau5[Mois],0)),$A$46)</f>
        <v>44553</v>
      </c>
    </row>
    <row r="47" spans="1:13" x14ac:dyDescent="0.25">
      <c r="A47" s="34"/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4"/>
    </row>
    <row r="48" spans="1:13" x14ac:dyDescent="0.25">
      <c r="A48" s="35">
        <f>A46+1</f>
        <v>24</v>
      </c>
      <c r="B48" s="23">
        <f>DATE(Tableau3[Année],INDEX(Tableau5[N°],MATCH(B1,Tableau5[Mois],0)),$A$48)</f>
        <v>44220</v>
      </c>
      <c r="C48" s="23">
        <f>DATE(Tableau3[Année],INDEX(Tableau5[N°],MATCH(C1,Tableau5[Mois],0)),$A$48)</f>
        <v>44251</v>
      </c>
      <c r="D48" s="23">
        <f>DATE(Tableau3[Année],INDEX(Tableau5[N°],MATCH(D1,Tableau5[Mois],0)),$A$48)</f>
        <v>44279</v>
      </c>
      <c r="E48" s="23">
        <f>DATE(Tableau3[Année],INDEX(Tableau5[N°],MATCH(E1,Tableau5[Mois],0)),$A$48)</f>
        <v>44310</v>
      </c>
      <c r="F48" s="23">
        <f>DATE(Tableau3[Année],INDEX(Tableau5[N°],MATCH(F1,Tableau5[Mois],0)),$A$48)</f>
        <v>44340</v>
      </c>
      <c r="G48" s="23">
        <f>DATE(Tableau3[Année],INDEX(Tableau5[N°],MATCH(G1,Tableau5[Mois],0)),$A$48)</f>
        <v>44371</v>
      </c>
      <c r="H48" s="23">
        <f>DATE(Tableau3[Année],INDEX(Tableau5[N°],MATCH(H1,Tableau5[Mois],0)),$A$48)</f>
        <v>44401</v>
      </c>
      <c r="I48" s="23">
        <f>DATE(Tableau3[Année],INDEX(Tableau5[N°],MATCH(I1,Tableau5[Mois],0)),$A$48)</f>
        <v>44432</v>
      </c>
      <c r="J48" s="23">
        <f>DATE(Tableau3[Année],INDEX(Tableau5[N°],MATCH(J1,Tableau5[Mois],0)),$A$48)</f>
        <v>44463</v>
      </c>
      <c r="K48" s="23">
        <f>DATE(Tableau3[Année],INDEX(Tableau5[N°],MATCH(K1,Tableau5[Mois],0)),$A$48)</f>
        <v>44493</v>
      </c>
      <c r="L48" s="23">
        <f>DATE(Tableau3[Année],INDEX(Tableau5[N°],MATCH(L1,Tableau5[Mois],0)),$A$48)</f>
        <v>44524</v>
      </c>
      <c r="M48" s="23">
        <f>DATE(Tableau3[Année],INDEX(Tableau5[N°],MATCH(M1,Tableau5[Mois],0)),$A$48)</f>
        <v>44554</v>
      </c>
    </row>
    <row r="49" spans="1:13" x14ac:dyDescent="0.25">
      <c r="A49" s="36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4"/>
    </row>
    <row r="50" spans="1:13" x14ac:dyDescent="0.25">
      <c r="A50" s="33">
        <f>A48+1</f>
        <v>25</v>
      </c>
      <c r="B50" s="23">
        <f>DATE(Tableau3[Année],INDEX(Tableau5[N°],MATCH(B1,Tableau5[Mois],0)),$A$50)</f>
        <v>44221</v>
      </c>
      <c r="C50" s="23">
        <f>DATE(Tableau3[Année],INDEX(Tableau5[N°],MATCH(C1,Tableau5[Mois],0)),$A$50)</f>
        <v>44252</v>
      </c>
      <c r="D50" s="23">
        <f>DATE(Tableau3[Année],INDEX(Tableau5[N°],MATCH(D1,Tableau5[Mois],0)),$A$50)</f>
        <v>44280</v>
      </c>
      <c r="E50" s="23">
        <f>DATE(Tableau3[Année],INDEX(Tableau5[N°],MATCH(E1,Tableau5[Mois],0)),$A$50)</f>
        <v>44311</v>
      </c>
      <c r="F50" s="23">
        <f>DATE(Tableau3[Année],INDEX(Tableau5[N°],MATCH(F1,Tableau5[Mois],0)),$A$50)</f>
        <v>44341</v>
      </c>
      <c r="G50" s="23">
        <f>DATE(Tableau3[Année],INDEX(Tableau5[N°],MATCH(G1,Tableau5[Mois],0)),$A$50)</f>
        <v>44372</v>
      </c>
      <c r="H50" s="23">
        <f>DATE(Tableau3[Année],INDEX(Tableau5[N°],MATCH(H1,Tableau5[Mois],0)),$A$50)</f>
        <v>44402</v>
      </c>
      <c r="I50" s="23">
        <f>DATE(Tableau3[Année],INDEX(Tableau5[N°],MATCH(I1,Tableau5[Mois],0)),$A$50)</f>
        <v>44433</v>
      </c>
      <c r="J50" s="23">
        <f>DATE(Tableau3[Année],INDEX(Tableau5[N°],MATCH(J1,Tableau5[Mois],0)),$A$50)</f>
        <v>44464</v>
      </c>
      <c r="K50" s="23">
        <f>DATE(Tableau3[Année],INDEX(Tableau5[N°],MATCH(K1,Tableau5[Mois],0)),$A$50)</f>
        <v>44494</v>
      </c>
      <c r="L50" s="23">
        <f>DATE(Tableau3[Année],INDEX(Tableau5[N°],MATCH(L1,Tableau5[Mois],0)),$A$50)</f>
        <v>44525</v>
      </c>
      <c r="M50" s="23">
        <f>DATE(Tableau3[Année],INDEX(Tableau5[N°],MATCH(M1,Tableau5[Mois],0)),$A$50)</f>
        <v>44555</v>
      </c>
    </row>
    <row r="51" spans="1:13" x14ac:dyDescent="0.25">
      <c r="A51" s="34"/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4"/>
    </row>
    <row r="52" spans="1:13" x14ac:dyDescent="0.25">
      <c r="A52" s="35">
        <f>A50+1</f>
        <v>26</v>
      </c>
      <c r="B52" s="23">
        <f>DATE(Tableau3[Année],INDEX(Tableau5[N°],MATCH(B1,Tableau5[Mois],0)),$A$52)</f>
        <v>44222</v>
      </c>
      <c r="C52" s="23">
        <f>DATE(Tableau3[Année],INDEX(Tableau5[N°],MATCH(C1,Tableau5[Mois],0)),$A$52)</f>
        <v>44253</v>
      </c>
      <c r="D52" s="23">
        <f>DATE(Tableau3[Année],INDEX(Tableau5[N°],MATCH(D1,Tableau5[Mois],0)),$A$52)</f>
        <v>44281</v>
      </c>
      <c r="E52" s="23">
        <f>DATE(Tableau3[Année],INDEX(Tableau5[N°],MATCH(E1,Tableau5[Mois],0)),$A$52)</f>
        <v>44312</v>
      </c>
      <c r="F52" s="23">
        <f>DATE(Tableau3[Année],INDEX(Tableau5[N°],MATCH(F1,Tableau5[Mois],0)),$A$52)</f>
        <v>44342</v>
      </c>
      <c r="G52" s="23">
        <f>DATE(Tableau3[Année],INDEX(Tableau5[N°],MATCH(G1,Tableau5[Mois],0)),$A$52)</f>
        <v>44373</v>
      </c>
      <c r="H52" s="23">
        <f>DATE(Tableau3[Année],INDEX(Tableau5[N°],MATCH(H1,Tableau5[Mois],0)),$A$52)</f>
        <v>44403</v>
      </c>
      <c r="I52" s="23">
        <f>DATE(Tableau3[Année],INDEX(Tableau5[N°],MATCH(I1,Tableau5[Mois],0)),$A$52)</f>
        <v>44434</v>
      </c>
      <c r="J52" s="23">
        <f>DATE(Tableau3[Année],INDEX(Tableau5[N°],MATCH(J1,Tableau5[Mois],0)),$A$52)</f>
        <v>44465</v>
      </c>
      <c r="K52" s="23">
        <f>DATE(Tableau3[Année],INDEX(Tableau5[N°],MATCH(K1,Tableau5[Mois],0)),$A$52)</f>
        <v>44495</v>
      </c>
      <c r="L52" s="23">
        <f>DATE(Tableau3[Année],INDEX(Tableau5[N°],MATCH(L1,Tableau5[Mois],0)),$A$52)</f>
        <v>44526</v>
      </c>
      <c r="M52" s="23">
        <f>DATE(Tableau3[Année],INDEX(Tableau5[N°],MATCH(M1,Tableau5[Mois],0)),$A$52)</f>
        <v>44556</v>
      </c>
    </row>
    <row r="53" spans="1:13" x14ac:dyDescent="0.25">
      <c r="A53" s="36"/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4"/>
    </row>
    <row r="54" spans="1:13" x14ac:dyDescent="0.25">
      <c r="A54" s="33">
        <f>A52+1</f>
        <v>27</v>
      </c>
      <c r="B54" s="23">
        <f>DATE(Tableau3[Année],INDEX(Tableau5[N°],MATCH(B1,Tableau5[Mois],0)),$A$54)</f>
        <v>44223</v>
      </c>
      <c r="C54" s="23">
        <f>DATE(Tableau3[Année],INDEX(Tableau5[N°],MATCH(C1,Tableau5[Mois],0)),$A$54)</f>
        <v>44254</v>
      </c>
      <c r="D54" s="23">
        <f>DATE(Tableau3[Année],INDEX(Tableau5[N°],MATCH(D1,Tableau5[Mois],0)),$A$54)</f>
        <v>44282</v>
      </c>
      <c r="E54" s="23">
        <f>DATE(Tableau3[Année],INDEX(Tableau5[N°],MATCH(E1,Tableau5[Mois],0)),$A$54)</f>
        <v>44313</v>
      </c>
      <c r="F54" s="23">
        <f>DATE(Tableau3[Année],INDEX(Tableau5[N°],MATCH(F1,Tableau5[Mois],0)),$A$54)</f>
        <v>44343</v>
      </c>
      <c r="G54" s="23">
        <f>DATE(Tableau3[Année],INDEX(Tableau5[N°],MATCH(G1,Tableau5[Mois],0)),$A$54)</f>
        <v>44374</v>
      </c>
      <c r="H54" s="23">
        <f>DATE(Tableau3[Année],INDEX(Tableau5[N°],MATCH(H1,Tableau5[Mois],0)),$A$54)</f>
        <v>44404</v>
      </c>
      <c r="I54" s="23">
        <f>DATE(Tableau3[Année],INDEX(Tableau5[N°],MATCH(I1,Tableau5[Mois],0)),$A$54)</f>
        <v>44435</v>
      </c>
      <c r="J54" s="23">
        <f>DATE(Tableau3[Année],INDEX(Tableau5[N°],MATCH(J1,Tableau5[Mois],0)),$A$54)</f>
        <v>44466</v>
      </c>
      <c r="K54" s="23">
        <f>DATE(Tableau3[Année],INDEX(Tableau5[N°],MATCH(K1,Tableau5[Mois],0)),$A$54)</f>
        <v>44496</v>
      </c>
      <c r="L54" s="23">
        <f>DATE(Tableau3[Année],INDEX(Tableau5[N°],MATCH(L1,Tableau5[Mois],0)),$A$54)</f>
        <v>44527</v>
      </c>
      <c r="M54" s="23">
        <f>DATE(Tableau3[Année],INDEX(Tableau5[N°],MATCH(M1,Tableau5[Mois],0)),$A$54)</f>
        <v>44557</v>
      </c>
    </row>
    <row r="55" spans="1:13" x14ac:dyDescent="0.25">
      <c r="A55" s="34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4"/>
    </row>
    <row r="56" spans="1:13" x14ac:dyDescent="0.25">
      <c r="A56" s="35">
        <f>A54+1</f>
        <v>28</v>
      </c>
      <c r="B56" s="23">
        <f>DATE(Tableau3[Année],INDEX(Tableau5[N°],MATCH(B1,Tableau5[Mois],0)),$A$56)</f>
        <v>44224</v>
      </c>
      <c r="C56" s="23">
        <f>DATE(Tableau3[Année],INDEX(Tableau5[N°],MATCH(C1,Tableau5[Mois],0)),$A$56)</f>
        <v>44255</v>
      </c>
      <c r="D56" s="23">
        <f>DATE(Tableau3[Année],INDEX(Tableau5[N°],MATCH(D1,Tableau5[Mois],0)),$A$56)</f>
        <v>44283</v>
      </c>
      <c r="E56" s="23">
        <f>DATE(Tableau3[Année],INDEX(Tableau5[N°],MATCH(E1,Tableau5[Mois],0)),$A$56)</f>
        <v>44314</v>
      </c>
      <c r="F56" s="23">
        <f>DATE(Tableau3[Année],INDEX(Tableau5[N°],MATCH(F1,Tableau5[Mois],0)),$A$56)</f>
        <v>44344</v>
      </c>
      <c r="G56" s="23">
        <f>DATE(Tableau3[Année],INDEX(Tableau5[N°],MATCH(G1,Tableau5[Mois],0)),$A$56)</f>
        <v>44375</v>
      </c>
      <c r="H56" s="23">
        <f>DATE(Tableau3[Année],INDEX(Tableau5[N°],MATCH(H1,Tableau5[Mois],0)),$A$56)</f>
        <v>44405</v>
      </c>
      <c r="I56" s="23">
        <f>DATE(Tableau3[Année],INDEX(Tableau5[N°],MATCH(I1,Tableau5[Mois],0)),$A$56)</f>
        <v>44436</v>
      </c>
      <c r="J56" s="23">
        <f>DATE(Tableau3[Année],INDEX(Tableau5[N°],MATCH(J1,Tableau5[Mois],0)),$A$56)</f>
        <v>44467</v>
      </c>
      <c r="K56" s="23">
        <f>DATE(Tableau3[Année],INDEX(Tableau5[N°],MATCH(K1,Tableau5[Mois],0)),$A$56)</f>
        <v>44497</v>
      </c>
      <c r="L56" s="23">
        <f>DATE(Tableau3[Année],INDEX(Tableau5[N°],MATCH(L1,Tableau5[Mois],0)),$A$56)</f>
        <v>44528</v>
      </c>
      <c r="M56" s="23">
        <f>DATE(Tableau3[Année],INDEX(Tableau5[N°],MATCH(M1,Tableau5[Mois],0)),$A$56)</f>
        <v>44558</v>
      </c>
    </row>
    <row r="57" spans="1:13" x14ac:dyDescent="0.25">
      <c r="A57" s="36"/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4"/>
    </row>
    <row r="58" spans="1:13" x14ac:dyDescent="0.25">
      <c r="A58" s="33">
        <f>A56+1</f>
        <v>29</v>
      </c>
      <c r="B58" s="23">
        <f>DATE(Tableau3[Année],INDEX(Tableau5[N°],MATCH(B1,Tableau5[Mois],0)),$A$58)</f>
        <v>44225</v>
      </c>
      <c r="C58" s="23" t="str">
        <f>IF(Source!F9=366,DATE(Tableau3[Année],INDEX(Tableau5[N°],MATCH(C1,Tableau5[Mois],0)),$A$58),"")</f>
        <v/>
      </c>
      <c r="D58" s="23">
        <f>DATE(Tableau3[Année],INDEX(Tableau5[N°],MATCH(D1,Tableau5[Mois],0)),$A$58)</f>
        <v>44284</v>
      </c>
      <c r="E58" s="23">
        <f>DATE(Tableau3[Année],INDEX(Tableau5[N°],MATCH(E1,Tableau5[Mois],0)),$A$58)</f>
        <v>44315</v>
      </c>
      <c r="F58" s="23">
        <f>DATE(Tableau3[Année],INDEX(Tableau5[N°],MATCH(F1,Tableau5[Mois],0)),$A$58)</f>
        <v>44345</v>
      </c>
      <c r="G58" s="23">
        <f>DATE(Tableau3[Année],INDEX(Tableau5[N°],MATCH(G1,Tableau5[Mois],0)),$A$58)</f>
        <v>44376</v>
      </c>
      <c r="H58" s="23">
        <f>DATE(Tableau3[Année],INDEX(Tableau5[N°],MATCH(H1,Tableau5[Mois],0)),$A$58)</f>
        <v>44406</v>
      </c>
      <c r="I58" s="23">
        <f>DATE(Tableau3[Année],INDEX(Tableau5[N°],MATCH(I1,Tableau5[Mois],0)),$A$58)</f>
        <v>44437</v>
      </c>
      <c r="J58" s="23">
        <f>DATE(Tableau3[Année],INDEX(Tableau5[N°],MATCH(J1,Tableau5[Mois],0)),$A$58)</f>
        <v>44468</v>
      </c>
      <c r="K58" s="23">
        <f>DATE(Tableau3[Année],INDEX(Tableau5[N°],MATCH(K1,Tableau5[Mois],0)),$A$58)</f>
        <v>44498</v>
      </c>
      <c r="L58" s="23">
        <f>DATE(Tableau3[Année],INDEX(Tableau5[N°],MATCH(L1,Tableau5[Mois],0)),$A$58)</f>
        <v>44529</v>
      </c>
      <c r="M58" s="23">
        <f>DATE(Tableau3[Année],INDEX(Tableau5[N°],MATCH(M1,Tableau5[Mois],0)),$A$58)</f>
        <v>44559</v>
      </c>
    </row>
    <row r="59" spans="1:13" x14ac:dyDescent="0.25">
      <c r="A59" s="34"/>
      <c r="B59" s="17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4"/>
    </row>
    <row r="60" spans="1:13" x14ac:dyDescent="0.25">
      <c r="A60" s="35">
        <f>A58+1</f>
        <v>30</v>
      </c>
      <c r="B60" s="23">
        <f>DATE(Tableau3[Année],INDEX(Tableau5[N°],MATCH(B1,Tableau5[Mois],0)),$A$60)</f>
        <v>44226</v>
      </c>
      <c r="C60" s="19"/>
      <c r="D60" s="23">
        <f>DATE(Tableau3[Année],INDEX(Tableau5[N°],MATCH(D1,Tableau5[Mois],0)),$A$60)</f>
        <v>44285</v>
      </c>
      <c r="E60" s="23">
        <f>DATE(Tableau3[Année],INDEX(Tableau5[N°],MATCH(E1,Tableau5[Mois],0)),$A$60)</f>
        <v>44316</v>
      </c>
      <c r="F60" s="23">
        <f>DATE(Tableau3[Année],INDEX(Tableau5[N°],MATCH(F1,Tableau5[Mois],0)),$A$60)</f>
        <v>44346</v>
      </c>
      <c r="G60" s="23">
        <f>DATE(Tableau3[Année],INDEX(Tableau5[N°],MATCH(G1,Tableau5[Mois],0)),$A$60)</f>
        <v>44377</v>
      </c>
      <c r="H60" s="23">
        <f>DATE(Tableau3[Année],INDEX(Tableau5[N°],MATCH(H1,Tableau5[Mois],0)),$A$60)</f>
        <v>44407</v>
      </c>
      <c r="I60" s="23">
        <f>DATE(Tableau3[Année],INDEX(Tableau5[N°],MATCH(I1,Tableau5[Mois],0)),$A$60)</f>
        <v>44438</v>
      </c>
      <c r="J60" s="23">
        <f>DATE(Tableau3[Année],INDEX(Tableau5[N°],MATCH(J1,Tableau5[Mois],0)),$A$60)</f>
        <v>44469</v>
      </c>
      <c r="K60" s="23">
        <f>DATE(Tableau3[Année],INDEX(Tableau5[N°],MATCH(K1,Tableau5[Mois],0)),$A$60)</f>
        <v>44499</v>
      </c>
      <c r="L60" s="23">
        <f>DATE(Tableau3[Année],INDEX(Tableau5[N°],MATCH(L1,Tableau5[Mois],0)),$A$60)</f>
        <v>44530</v>
      </c>
      <c r="M60" s="23">
        <f>DATE(Tableau3[Année],INDEX(Tableau5[N°],MATCH(M1,Tableau5[Mois],0)),$A$60)</f>
        <v>44560</v>
      </c>
    </row>
    <row r="61" spans="1:13" x14ac:dyDescent="0.25">
      <c r="A61" s="36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4"/>
    </row>
    <row r="62" spans="1:13" x14ac:dyDescent="0.25">
      <c r="A62" s="33">
        <f>A60+1</f>
        <v>31</v>
      </c>
      <c r="B62" s="23">
        <f>DATE(Tableau3[Année],INDEX(Tableau5[N°],MATCH(B1,Tableau5[Mois],0)),$A$62)</f>
        <v>44227</v>
      </c>
      <c r="C62" s="19"/>
      <c r="D62" s="23">
        <f>DATE(Tableau3[Année],INDEX(Tableau5[N°],MATCH(D1,Tableau5[Mois],0)),$A$62)</f>
        <v>44286</v>
      </c>
      <c r="E62" s="19"/>
      <c r="F62" s="23">
        <f>DATE(Tableau3[Année],INDEX(Tableau5[N°],MATCH(F1,Tableau5[Mois],0)),$A$62)</f>
        <v>44347</v>
      </c>
      <c r="G62" s="19"/>
      <c r="H62" s="23">
        <f>DATE(Tableau3[Année],INDEX(Tableau5[N°],MATCH(H1,Tableau5[Mois],0)),$A$62)</f>
        <v>44408</v>
      </c>
      <c r="I62" s="23">
        <f>DATE(Tableau3[Année],INDEX(Tableau5[N°],MATCH(I1,Tableau5[Mois],0)),$A$62)</f>
        <v>44439</v>
      </c>
      <c r="J62" s="19"/>
      <c r="K62" s="23">
        <f>DATE(Tableau3[Année],INDEX(Tableau5[N°],MATCH(K1,Tableau5[Mois],0)),$A$62)</f>
        <v>44500</v>
      </c>
      <c r="L62" s="19"/>
      <c r="M62" s="23">
        <f>DATE(Tableau3[Année],INDEX(Tableau5[N°],MATCH(M1,Tableau5[Mois],0)),$A$62)</f>
        <v>44561</v>
      </c>
    </row>
    <row r="63" spans="1:13" x14ac:dyDescent="0.25">
      <c r="A63" s="34"/>
      <c r="B63" s="20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2"/>
    </row>
  </sheetData>
  <mergeCells count="31">
    <mergeCell ref="A24:A25"/>
    <mergeCell ref="A2:A3"/>
    <mergeCell ref="A4:A5"/>
    <mergeCell ref="A6:A7"/>
    <mergeCell ref="A8:A9"/>
    <mergeCell ref="A10:A11"/>
    <mergeCell ref="A12:A13"/>
    <mergeCell ref="A14:A15"/>
    <mergeCell ref="A16:A17"/>
    <mergeCell ref="A18:A19"/>
    <mergeCell ref="A20:A21"/>
    <mergeCell ref="A22:A23"/>
    <mergeCell ref="A48:A49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  <mergeCell ref="A44:A45"/>
    <mergeCell ref="A46:A47"/>
    <mergeCell ref="A62:A63"/>
    <mergeCell ref="A50:A51"/>
    <mergeCell ref="A52:A53"/>
    <mergeCell ref="A54:A55"/>
    <mergeCell ref="A56:A57"/>
    <mergeCell ref="A58:A59"/>
    <mergeCell ref="A60:A61"/>
  </mergeCells>
  <phoneticPr fontId="2" type="noConversion"/>
  <conditionalFormatting sqref="B3:M3">
    <cfRule type="expression" dxfId="31" priority="121">
      <formula>AND(B$2&lt;&gt;"",OR(WEEKDAY(B$2,2)=6,WEEKDAY(B$2,2)=7))</formula>
    </cfRule>
  </conditionalFormatting>
  <conditionalFormatting sqref="B5:M5">
    <cfRule type="expression" dxfId="30" priority="120">
      <formula>AND(B$4&lt;&gt;"",OR(WEEKDAY(B$4,2)=6,WEEKDAY(B$4,2)=7))</formula>
    </cfRule>
  </conditionalFormatting>
  <conditionalFormatting sqref="B7:M7">
    <cfRule type="expression" dxfId="29" priority="119">
      <formula>AND(B$6&lt;&gt;"",OR(WEEKDAY(B$6,2)=6,WEEKDAY(B$6,2)=7))</formula>
    </cfRule>
  </conditionalFormatting>
  <conditionalFormatting sqref="B9:M9">
    <cfRule type="expression" dxfId="28" priority="118">
      <formula>AND(B$8&lt;&gt;"",OR(WEEKDAY(B$8,2)=6,WEEKDAY(B$8,2)=7))</formula>
    </cfRule>
  </conditionalFormatting>
  <conditionalFormatting sqref="B11:M11">
    <cfRule type="expression" dxfId="27" priority="117">
      <formula>AND(B$10&lt;&gt;"",OR(WEEKDAY(B$10,2)=6,WEEKDAY(B$10,2)=7))</formula>
    </cfRule>
  </conditionalFormatting>
  <conditionalFormatting sqref="B13:M13">
    <cfRule type="expression" dxfId="26" priority="116">
      <formula>AND(B$12&lt;&gt;"",OR(WEEKDAY(B$12,2)=6,WEEKDAY(B$12,2)=7))</formula>
    </cfRule>
  </conditionalFormatting>
  <conditionalFormatting sqref="B15:M15">
    <cfRule type="expression" dxfId="25" priority="115">
      <formula>AND(B$14&lt;&gt;"",OR(WEEKDAY(B$14,2)=6,WEEKDAY(B$14,2)=7))</formula>
    </cfRule>
  </conditionalFormatting>
  <conditionalFormatting sqref="B17:M17">
    <cfRule type="expression" dxfId="24" priority="114">
      <formula>AND(B$16&lt;&gt;"",OR(WEEKDAY(B$16,2)=6,WEEKDAY(B$16,2)=7))</formula>
    </cfRule>
  </conditionalFormatting>
  <conditionalFormatting sqref="B19:M19">
    <cfRule type="expression" dxfId="23" priority="113">
      <formula>AND(B$18&lt;&gt;"",OR(WEEKDAY(B$18,2)=6,WEEKDAY(B$18,2)=7))</formula>
    </cfRule>
  </conditionalFormatting>
  <conditionalFormatting sqref="B21:M21">
    <cfRule type="expression" dxfId="22" priority="112">
      <formula>AND(B$20&lt;&gt;"",OR(WEEKDAY(B$20,2)=6,WEEKDAY(B$20,2)=7))</formula>
    </cfRule>
  </conditionalFormatting>
  <conditionalFormatting sqref="B23:M23">
    <cfRule type="expression" dxfId="21" priority="111">
      <formula>AND(B$22&lt;&gt;"",OR(WEEKDAY(B$22,2)=6,WEEKDAY(B$22,2)=7))</formula>
    </cfRule>
  </conditionalFormatting>
  <conditionalFormatting sqref="B25:M25">
    <cfRule type="expression" dxfId="20" priority="110">
      <formula>AND(B$24&lt;&gt;"",OR(WEEKDAY(B$24,2)=6,WEEKDAY(B$24,2)=7))</formula>
    </cfRule>
  </conditionalFormatting>
  <conditionalFormatting sqref="B27:M27">
    <cfRule type="expression" dxfId="19" priority="109">
      <formula>AND(B$26&lt;&gt;"",OR(WEEKDAY(B$26,2)=6,WEEKDAY(B$26,2)=7))</formula>
    </cfRule>
  </conditionalFormatting>
  <conditionalFormatting sqref="B29:M29">
    <cfRule type="expression" dxfId="18" priority="108">
      <formula>AND(B$28&lt;&gt;"",OR(WEEKDAY(B$28,2)=6,WEEKDAY(B$28,2)=7))</formula>
    </cfRule>
  </conditionalFormatting>
  <conditionalFormatting sqref="B31:M31">
    <cfRule type="expression" dxfId="17" priority="106">
      <formula>AND(B$30&lt;&gt;"",OR(WEEKDAY(B$30,2)=6,WEEKDAY(B$30,2)=7))</formula>
    </cfRule>
  </conditionalFormatting>
  <conditionalFormatting sqref="B33:M33">
    <cfRule type="expression" dxfId="16" priority="105">
      <formula>AND(B$32&lt;&gt;"",OR(WEEKDAY(B$32,2)=6,WEEKDAY(B$32,2)=7))</formula>
    </cfRule>
  </conditionalFormatting>
  <conditionalFormatting sqref="B35:M35">
    <cfRule type="expression" dxfId="15" priority="104">
      <formula>AND(B$34&lt;&gt;"",OR(WEEKDAY(B$34,2)=6,WEEKDAY(B$34,2)=7))</formula>
    </cfRule>
  </conditionalFormatting>
  <conditionalFormatting sqref="B37:M37">
    <cfRule type="expression" dxfId="14" priority="103">
      <formula>AND(B$36&lt;&gt;"",OR(WEEKDAY(B$36,2)=6,WEEKDAY(B$36,2)=7))</formula>
    </cfRule>
  </conditionalFormatting>
  <conditionalFormatting sqref="B39:M39">
    <cfRule type="expression" dxfId="13" priority="102">
      <formula>AND(B$38&lt;&gt;"",OR(WEEKDAY(B$38,2)=6,WEEKDAY(B$38,2)=7))</formula>
    </cfRule>
  </conditionalFormatting>
  <conditionalFormatting sqref="B41:M41">
    <cfRule type="expression" dxfId="12" priority="101">
      <formula>AND(B$40&lt;&gt;"",OR(WEEKDAY(B$40,2)=6,WEEKDAY(B$40,2)=7))</formula>
    </cfRule>
  </conditionalFormatting>
  <conditionalFormatting sqref="B43:M43">
    <cfRule type="expression" dxfId="11" priority="100">
      <formula>AND(B$42&lt;&gt;"",OR(WEEKDAY(B$42,2)=6,WEEKDAY(B$42,2)=7))</formula>
    </cfRule>
  </conditionalFormatting>
  <conditionalFormatting sqref="B45:M45">
    <cfRule type="expression" dxfId="10" priority="99">
      <formula>AND(B$44&lt;&gt;"",OR(WEEKDAY(B$44,2)=6,WEEKDAY(B$44,2)=7))</formula>
    </cfRule>
  </conditionalFormatting>
  <conditionalFormatting sqref="B47:M47">
    <cfRule type="expression" dxfId="9" priority="98">
      <formula>AND(B$46&lt;&gt;"",OR(WEEKDAY(B$46,2)=6,WEEKDAY(B$46,2)=7))</formula>
    </cfRule>
  </conditionalFormatting>
  <conditionalFormatting sqref="B49:M49">
    <cfRule type="expression" dxfId="8" priority="97">
      <formula>AND(B$48&lt;&gt;"",OR(WEEKDAY(B$48,2)=6,WEEKDAY(B$48,2)=7))</formula>
    </cfRule>
  </conditionalFormatting>
  <conditionalFormatting sqref="B51:M51">
    <cfRule type="expression" dxfId="7" priority="96">
      <formula>AND(B$50&lt;&gt;"",OR(WEEKDAY(B$50,2)=6,WEEKDAY(B$50,2)=7))</formula>
    </cfRule>
  </conditionalFormatting>
  <conditionalFormatting sqref="B53:M53">
    <cfRule type="expression" dxfId="6" priority="95">
      <formula>AND(B$52&lt;&gt;"",OR(WEEKDAY(B$52,2)=6,WEEKDAY(B$52,2)=7))</formula>
    </cfRule>
  </conditionalFormatting>
  <conditionalFormatting sqref="B55:M55">
    <cfRule type="expression" dxfId="5" priority="94">
      <formula>AND(B$54&lt;&gt;"",OR(WEEKDAY(B$54,2)=6,WEEKDAY(B$54,2)=7))</formula>
    </cfRule>
  </conditionalFormatting>
  <conditionalFormatting sqref="B57:M57">
    <cfRule type="expression" dxfId="4" priority="93">
      <formula>AND(B$56&lt;&gt;"",OR(WEEKDAY(B$56,2)=6,WEEKDAY(B$56,2)=7))</formula>
    </cfRule>
  </conditionalFormatting>
  <conditionalFormatting sqref="B59:M59">
    <cfRule type="expression" dxfId="3" priority="92">
      <formula>AND(B$58&lt;&gt;"",OR(WEEKDAY(B$58,2)=6,WEEKDAY(B$58,2)=7))</formula>
    </cfRule>
  </conditionalFormatting>
  <conditionalFormatting sqref="B61:M61">
    <cfRule type="expression" dxfId="2" priority="91">
      <formula>AND(B$60&lt;&gt;"",OR(WEEKDAY(B$60,2)=6,WEEKDAY(B$60,2)=7))</formula>
    </cfRule>
  </conditionalFormatting>
  <conditionalFormatting sqref="B63:M63">
    <cfRule type="expression" dxfId="1" priority="90">
      <formula>AND(B$62&lt;&gt;"",OR(WEEKDAY(B$62,2)=6,WEEKDAY(B$62,2)=7))</formula>
    </cfRule>
  </conditionalFormatting>
  <conditionalFormatting sqref="B3:M3 B5:M5 B7:M7 B11:M11 B13:M13 B15:M15 B17:M17 B19:M19 B21:M21 B23:M23 B25:M25 B27:M27 B29:M29 B31:M31 B33:M33 B35:M35 B37:M37 B39:M39 B41:M41 B43:M43 B45:M45 B47:M47 B49:M49 B51:M51 B53:M53 B55:M55 B57:M57 B59:M59 B61:M61 B63:M63 B9:M9">
    <cfRule type="duplicateValues" dxfId="0" priority="89"/>
  </conditionalFormatting>
  <dataValidations count="1">
    <dataValidation allowBlank="1" showInputMessage="1" showErrorMessage="1" promptTitle="Année" prompt="Veuillez saisir l’année" sqref="P6" xr:uid="{9AA9AE8E-09C0-4875-A44B-29F6C828DA15}"/>
  </dataValidations>
  <pageMargins left="0.7" right="0.7" top="0.75" bottom="0.75" header="0.3" footer="0.3"/>
  <pageSetup paperSize="9" scale="45" orientation="portrait" r:id="rId1"/>
  <ignoredErrors>
    <ignoredError sqref="C58" formula="1"/>
  </ignoredErrors>
  <drawing r:id="rId2"/>
  <tableParts count="3"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C779F7-FB20-41A0-9777-0D3F355C6DC5}">
          <x14:formula1>
            <xm:f>Source!$L$2:$L$8</xm:f>
          </x14:formula1>
          <xm:sqref>R4:R5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25EB0-404E-40F1-AAA4-29ACABABA2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16A9E-1479-4DC6-A770-E7970C7A2106}">
  <sheetPr codeName="Feuil2"/>
  <dimension ref="B1:Z23"/>
  <sheetViews>
    <sheetView zoomScale="145" zoomScaleNormal="145" workbookViewId="0">
      <selection activeCell="L2" sqref="L2:L8"/>
    </sheetView>
  </sheetViews>
  <sheetFormatPr baseColWidth="10" defaultRowHeight="15" x14ac:dyDescent="0.25"/>
  <cols>
    <col min="8" max="8" width="18.140625" bestFit="1" customWidth="1"/>
    <col min="9" max="9" width="26.5703125" bestFit="1" customWidth="1"/>
    <col min="15" max="15" width="11.42578125" customWidth="1"/>
  </cols>
  <sheetData>
    <row r="1" spans="2:26" x14ac:dyDescent="0.25">
      <c r="B1" s="2" t="s">
        <v>14</v>
      </c>
      <c r="C1" s="11" t="s">
        <v>15</v>
      </c>
      <c r="D1" s="3" t="s">
        <v>16</v>
      </c>
      <c r="H1" s="2" t="s">
        <v>17</v>
      </c>
      <c r="I1" s="11" t="s">
        <v>18</v>
      </c>
    </row>
    <row r="2" spans="2:26" x14ac:dyDescent="0.25">
      <c r="B2" s="6" t="s">
        <v>2</v>
      </c>
      <c r="C2" s="12">
        <v>1</v>
      </c>
      <c r="D2" s="15">
        <f>DAY(DATE($C$15,Tableau5[[#This Row],[N°]]+1,1)-1)</f>
        <v>31</v>
      </c>
      <c r="H2" s="6" t="s">
        <v>19</v>
      </c>
      <c r="I2" s="27">
        <f>DATE(C15,Tableau5[[#This Row],[N°]],1)</f>
        <v>44197</v>
      </c>
      <c r="L2" s="37" t="s">
        <v>31</v>
      </c>
    </row>
    <row r="3" spans="2:26" x14ac:dyDescent="0.25">
      <c r="B3" s="6" t="s">
        <v>3</v>
      </c>
      <c r="C3" s="12">
        <v>2</v>
      </c>
      <c r="D3" s="15">
        <f>DAY(DATE($C$15,Tableau5[[#This Row],[N°]]+1,1)-1)</f>
        <v>28</v>
      </c>
      <c r="H3" s="6" t="s">
        <v>20</v>
      </c>
      <c r="I3" s="27">
        <f>DATE(C15,C6,1)</f>
        <v>44317</v>
      </c>
      <c r="L3" s="37" t="s">
        <v>32</v>
      </c>
    </row>
    <row r="4" spans="2:26" x14ac:dyDescent="0.25">
      <c r="B4" s="6" t="s">
        <v>4</v>
      </c>
      <c r="C4" s="12">
        <v>3</v>
      </c>
      <c r="D4" s="15">
        <f>DAY(DATE($C$15,Tableau5[[#This Row],[N°]]+1,1)-1)</f>
        <v>31</v>
      </c>
      <c r="H4" s="6" t="s">
        <v>21</v>
      </c>
      <c r="I4" s="27">
        <f>DATE(C15,C6,8)</f>
        <v>44324</v>
      </c>
      <c r="L4" s="37" t="s">
        <v>33</v>
      </c>
    </row>
    <row r="5" spans="2:26" x14ac:dyDescent="0.25">
      <c r="B5" s="6" t="s">
        <v>5</v>
      </c>
      <c r="C5" s="12">
        <v>4</v>
      </c>
      <c r="D5" s="15">
        <f>DAY(DATE($C$15,Tableau5[[#This Row],[N°]]+1,1)-1)</f>
        <v>30</v>
      </c>
      <c r="H5" s="6" t="s">
        <v>22</v>
      </c>
      <c r="I5" s="27">
        <f>DATE(C15,C8,14)</f>
        <v>44391</v>
      </c>
      <c r="L5" s="37" t="s">
        <v>34</v>
      </c>
      <c r="W5" s="16"/>
      <c r="X5" s="16"/>
      <c r="Y5" s="16"/>
      <c r="Z5" s="16"/>
    </row>
    <row r="6" spans="2:26" x14ac:dyDescent="0.25">
      <c r="B6" s="6" t="s">
        <v>6</v>
      </c>
      <c r="C6" s="12">
        <v>5</v>
      </c>
      <c r="D6" s="15">
        <f>DAY(DATE($C$15,Tableau5[[#This Row],[N°]]+1,1)-1)</f>
        <v>31</v>
      </c>
      <c r="H6" s="28" t="str">
        <f>TEXT("15 Août","jj Mmmm")</f>
        <v>15 août</v>
      </c>
      <c r="I6" s="27">
        <f>DATE(C15,C9,15)</f>
        <v>44423</v>
      </c>
      <c r="L6" s="37" t="s">
        <v>35</v>
      </c>
    </row>
    <row r="7" spans="2:26" x14ac:dyDescent="0.25">
      <c r="B7" s="6" t="s">
        <v>7</v>
      </c>
      <c r="C7" s="12">
        <v>6</v>
      </c>
      <c r="D7" s="15">
        <f>DAY(DATE($C$15,Tableau5[[#This Row],[N°]]+1,1)-1)</f>
        <v>30</v>
      </c>
      <c r="H7" s="6" t="s">
        <v>23</v>
      </c>
      <c r="I7" s="27">
        <f>DATE(C15,C12,1)</f>
        <v>44501</v>
      </c>
      <c r="L7" s="37" t="s">
        <v>36</v>
      </c>
    </row>
    <row r="8" spans="2:26" x14ac:dyDescent="0.25">
      <c r="B8" s="6" t="s">
        <v>8</v>
      </c>
      <c r="C8" s="12">
        <v>7</v>
      </c>
      <c r="D8" s="15">
        <f>DAY(DATE($C$15,Tableau5[[#This Row],[N°]]+1,1)-1)</f>
        <v>31</v>
      </c>
      <c r="F8" s="1" t="s">
        <v>16</v>
      </c>
      <c r="H8" s="6" t="s">
        <v>24</v>
      </c>
      <c r="I8" s="27">
        <f>DATE(C15,C12,11)</f>
        <v>44511</v>
      </c>
      <c r="L8" s="37" t="s">
        <v>37</v>
      </c>
    </row>
    <row r="9" spans="2:26" x14ac:dyDescent="0.25">
      <c r="B9" s="6" t="s">
        <v>9</v>
      </c>
      <c r="C9" s="12">
        <v>8</v>
      </c>
      <c r="D9" s="15">
        <f>DAY(DATE($C$15,Tableau5[[#This Row],[N°]]+1,1)-1)</f>
        <v>31</v>
      </c>
      <c r="F9" s="4">
        <f>SUM(Tableau5[Nb Jour])</f>
        <v>365</v>
      </c>
      <c r="H9" s="6" t="s">
        <v>25</v>
      </c>
      <c r="I9" s="27">
        <f>DATE(C15,C13,25)</f>
        <v>44555</v>
      </c>
    </row>
    <row r="10" spans="2:26" x14ac:dyDescent="0.25">
      <c r="B10" s="6" t="s">
        <v>10</v>
      </c>
      <c r="C10" s="12">
        <v>9</v>
      </c>
      <c r="D10" s="15">
        <f>DAY(DATE($C$15,Tableau5[[#This Row],[N°]]+1,1)-1)</f>
        <v>30</v>
      </c>
      <c r="H10" s="6" t="s">
        <v>26</v>
      </c>
      <c r="I10" s="27">
        <f>ROUND(DATE(C15,4,MOD(234-11*MOD(C15,19),30))/7,0)*7-6</f>
        <v>44290</v>
      </c>
    </row>
    <row r="11" spans="2:26" x14ac:dyDescent="0.25">
      <c r="B11" s="6" t="s">
        <v>11</v>
      </c>
      <c r="C11" s="12">
        <v>10</v>
      </c>
      <c r="D11" s="15">
        <f>DAY(DATE($C$15,Tableau5[[#This Row],[N°]]+1,1)-1)</f>
        <v>31</v>
      </c>
      <c r="H11" s="6" t="s">
        <v>27</v>
      </c>
      <c r="I11" s="27">
        <f>I10+1</f>
        <v>44291</v>
      </c>
    </row>
    <row r="12" spans="2:26" x14ac:dyDescent="0.25">
      <c r="B12" s="6" t="s">
        <v>12</v>
      </c>
      <c r="C12" s="12">
        <v>11</v>
      </c>
      <c r="D12" s="15">
        <f>DAY(DATE($C$15,Tableau5[[#This Row],[N°]]+1,1)-1)</f>
        <v>30</v>
      </c>
      <c r="H12" s="6" t="s">
        <v>28</v>
      </c>
      <c r="I12" s="27">
        <f>I10+39</f>
        <v>44329</v>
      </c>
    </row>
    <row r="13" spans="2:26" x14ac:dyDescent="0.25">
      <c r="B13" s="7" t="s">
        <v>13</v>
      </c>
      <c r="C13" s="13">
        <v>12</v>
      </c>
      <c r="D13" s="15">
        <f>DAY(DATE($C$15,Tableau5[[#This Row],[N°]]+1,1)-1)</f>
        <v>31</v>
      </c>
      <c r="H13" s="6" t="s">
        <v>29</v>
      </c>
      <c r="I13" s="27">
        <f>I10+49</f>
        <v>44339</v>
      </c>
    </row>
    <row r="14" spans="2:26" x14ac:dyDescent="0.25">
      <c r="H14" s="30" t="s">
        <v>30</v>
      </c>
      <c r="I14" s="29">
        <f>I10+50</f>
        <v>44340</v>
      </c>
    </row>
    <row r="15" spans="2:26" x14ac:dyDescent="0.25">
      <c r="B15" s="26" t="s">
        <v>1</v>
      </c>
      <c r="C15" s="12">
        <f>Tableau3[Année]</f>
        <v>2021</v>
      </c>
    </row>
    <row r="18" spans="8:14" x14ac:dyDescent="0.25">
      <c r="L18" s="31"/>
      <c r="M18" s="31"/>
      <c r="N18" s="31"/>
    </row>
    <row r="23" spans="8:14" x14ac:dyDescent="0.25">
      <c r="H23" s="16"/>
    </row>
  </sheetData>
  <phoneticPr fontId="2" type="noConversion"/>
  <pageMargins left="0.7" right="0.7" top="0.75" bottom="0.75" header="0.3" footer="0.3"/>
  <ignoredErrors>
    <ignoredError sqref="D2" calculatedColumn="1"/>
  </ignoredErrors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517946-81B0-4241-B72B-3352E0A736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Congés Vacances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ZEPHIR PECETTO</dc:creator>
  <cp:lastModifiedBy>ZEPHIR PECETTO</cp:lastModifiedBy>
  <cp:lastPrinted>2020-12-26T16:47:04Z</cp:lastPrinted>
  <dcterms:created xsi:type="dcterms:W3CDTF">2020-12-23T18:54:02Z</dcterms:created>
  <dcterms:modified xsi:type="dcterms:W3CDTF">2021-02-07T20:03:17Z</dcterms:modified>
</cp:coreProperties>
</file>