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nick\Desktop\"/>
    </mc:Choice>
  </mc:AlternateContent>
  <xr:revisionPtr revIDLastSave="0" documentId="13_ncr:1_{99A18D76-0A41-4BD0-98E9-76452D1573BE}" xr6:coauthVersionLast="47" xr6:coauthVersionMax="47" xr10:uidLastSave="{00000000-0000-0000-0000-000000000000}"/>
  <bookViews>
    <workbookView xWindow="-120" yWindow="-120" windowWidth="38640" windowHeight="21240" firstSheet="1" activeTab="1" xr2:uid="{58DDFC50-B167-40A5-B174-3865E933B04A}"/>
  </bookViews>
  <sheets>
    <sheet name="Données" sheetId="2" state="hidden" r:id="rId1"/>
    <sheet name="Hebdo" sheetId="5" r:id="rId2"/>
    <sheet name="Mois" sheetId="3" r:id="rId3"/>
    <sheet name="Année" sheetId="1" r:id="rId4"/>
  </sheets>
  <functionGroups builtInGroupCount="19"/>
  <definedNames>
    <definedName name="Ferie" localSheetId="1">Hebdo!$IU$3:$IV$5</definedName>
    <definedName name="Ferie">Mois!$DA$3:$DB$5</definedName>
    <definedName name="_xlnm.Print_Titles" localSheetId="1">Hebdo!$B:$B</definedName>
    <definedName name="Machine">Hebdo!$B$3:$B$5</definedName>
    <definedName name="_xlnm.Print_Area" localSheetId="1">Hebdo!$AY$1:$DR$6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5" l="1"/>
  <c r="F6" i="5" s="1"/>
  <c r="G6" i="5" s="1"/>
  <c r="H6" i="5" s="1"/>
  <c r="I6" i="5" s="1"/>
  <c r="J6" i="5" s="1"/>
  <c r="K6" i="5" s="1"/>
  <c r="L6" i="5" s="1"/>
  <c r="M6" i="5" s="1"/>
  <c r="N6" i="5" s="1"/>
  <c r="O6" i="5" s="1"/>
  <c r="P6" i="5" s="1"/>
  <c r="Q6" i="5" s="1"/>
  <c r="R6" i="5" s="1"/>
  <c r="S6" i="5" s="1"/>
  <c r="T6" i="5" s="1"/>
  <c r="U6" i="5" s="1"/>
  <c r="V6" i="5" s="1"/>
  <c r="W6" i="5" s="1"/>
  <c r="X6" i="5" s="1"/>
  <c r="Y6" i="5" s="1"/>
  <c r="Z6" i="5" s="1"/>
  <c r="AA6" i="5" s="1"/>
  <c r="AB6" i="5" s="1"/>
  <c r="AC6" i="5" s="1"/>
  <c r="AD6" i="5" s="1"/>
  <c r="AE6" i="5" s="1"/>
  <c r="AF6" i="5" s="1"/>
  <c r="AG6" i="5" s="1"/>
  <c r="AH6" i="5" s="1"/>
  <c r="AI6" i="5" s="1"/>
  <c r="AJ6" i="5" s="1"/>
  <c r="AK6" i="5" s="1"/>
  <c r="AL6" i="5" s="1"/>
  <c r="AM6" i="5" s="1"/>
  <c r="AN6" i="5" s="1"/>
  <c r="AO6" i="5" s="1"/>
  <c r="AP6" i="5" s="1"/>
  <c r="AQ6" i="5" s="1"/>
  <c r="AR6" i="5" s="1"/>
  <c r="AS6" i="5" s="1"/>
  <c r="AT6" i="5" s="1"/>
  <c r="AU6" i="5" s="1"/>
  <c r="AV6" i="5" s="1"/>
  <c r="AW6" i="5" s="1"/>
  <c r="AX6" i="5" s="1"/>
  <c r="AY6" i="5" s="1"/>
  <c r="AZ6" i="5" s="1"/>
  <c r="BA6" i="5" s="1"/>
  <c r="BB6" i="5" s="1"/>
  <c r="BC6" i="5" s="1"/>
  <c r="BD6" i="5" s="1"/>
  <c r="BE6" i="5" s="1"/>
  <c r="BF6" i="5" s="1"/>
  <c r="BG6" i="5" s="1"/>
  <c r="BH6" i="5" s="1"/>
  <c r="BI6" i="5" s="1"/>
  <c r="BJ6" i="5" s="1"/>
  <c r="BK6" i="5" s="1"/>
  <c r="BL6" i="5" s="1"/>
  <c r="BM6" i="5" s="1"/>
  <c r="BN6" i="5" s="1"/>
  <c r="BO6" i="5" s="1"/>
  <c r="BP6" i="5" s="1"/>
  <c r="BQ6" i="5" s="1"/>
  <c r="BR6" i="5" s="1"/>
  <c r="BS6" i="5" s="1"/>
  <c r="BT6" i="5" s="1"/>
  <c r="BU6" i="5" s="1"/>
  <c r="BV6" i="5" s="1"/>
  <c r="BW6" i="5" s="1"/>
  <c r="BX6" i="5" s="1"/>
  <c r="BY6" i="5" s="1"/>
  <c r="BZ6" i="5" s="1"/>
  <c r="CA6" i="5" s="1"/>
  <c r="CB6" i="5" s="1"/>
  <c r="CC6" i="5" s="1"/>
  <c r="CD6" i="5" s="1"/>
  <c r="CE6" i="5" s="1"/>
  <c r="CF6" i="5" s="1"/>
  <c r="CG6" i="5" s="1"/>
  <c r="CH6" i="5" s="1"/>
  <c r="CI6" i="5" s="1"/>
  <c r="CJ6" i="5" s="1"/>
  <c r="CK6" i="5" s="1"/>
  <c r="CL6" i="5" s="1"/>
  <c r="CM6" i="5" s="1"/>
  <c r="CN6" i="5" s="1"/>
  <c r="CO6" i="5" s="1"/>
  <c r="CP6" i="5" s="1"/>
  <c r="CQ6" i="5" s="1"/>
  <c r="CR6" i="5" s="1"/>
  <c r="CS6" i="5" s="1"/>
  <c r="CT6" i="5" s="1"/>
  <c r="CU6" i="5" s="1"/>
  <c r="CV6" i="5" s="1"/>
  <c r="CW6" i="5" s="1"/>
  <c r="CX6" i="5" s="1"/>
  <c r="CY6" i="5" s="1"/>
  <c r="CZ6" i="5" s="1"/>
  <c r="DA6" i="5" s="1"/>
  <c r="DB6" i="5" s="1"/>
  <c r="DC6" i="5" s="1"/>
  <c r="DD6" i="5" s="1"/>
  <c r="DE6" i="5" s="1"/>
  <c r="DF6" i="5" s="1"/>
  <c r="DG6" i="5" s="1"/>
  <c r="DH6" i="5" s="1"/>
  <c r="DI6" i="5" s="1"/>
  <c r="DJ6" i="5" s="1"/>
  <c r="DK6" i="5" s="1"/>
  <c r="DL6" i="5" s="1"/>
  <c r="DM6" i="5" s="1"/>
  <c r="DN6" i="5" s="1"/>
  <c r="DO6" i="5" s="1"/>
  <c r="DP6" i="5" s="1"/>
  <c r="DQ6" i="5" s="1"/>
  <c r="DR6" i="5" s="1"/>
  <c r="DS6" i="5" s="1"/>
  <c r="DT6" i="5" s="1"/>
  <c r="DU6" i="5" s="1"/>
  <c r="DV6" i="5" s="1"/>
  <c r="DW6" i="5" s="1"/>
  <c r="DX6" i="5" s="1"/>
  <c r="DY6" i="5" s="1"/>
  <c r="DZ6" i="5" s="1"/>
  <c r="EA6" i="5" s="1"/>
  <c r="EB6" i="5" s="1"/>
  <c r="EC6" i="5" s="1"/>
  <c r="ED6" i="5" s="1"/>
  <c r="EE6" i="5" s="1"/>
  <c r="EF6" i="5" s="1"/>
  <c r="EG6" i="5" s="1"/>
  <c r="EH6" i="5" s="1"/>
  <c r="EI6" i="5" s="1"/>
  <c r="EJ6" i="5" s="1"/>
  <c r="EK6" i="5" s="1"/>
  <c r="EL6" i="5" s="1"/>
  <c r="EM6" i="5" s="1"/>
  <c r="EN6" i="5" s="1"/>
  <c r="EO6" i="5" s="1"/>
  <c r="EP6" i="5" s="1"/>
  <c r="EQ6" i="5" s="1"/>
  <c r="ER6" i="5" s="1"/>
  <c r="ES6" i="5" s="1"/>
  <c r="ET6" i="5" s="1"/>
  <c r="EU6" i="5" s="1"/>
  <c r="EV6" i="5" s="1"/>
  <c r="EW6" i="5" s="1"/>
  <c r="EX6" i="5" s="1"/>
  <c r="EY6" i="5" s="1"/>
  <c r="EZ6" i="5" s="1"/>
  <c r="FA6" i="5" s="1"/>
  <c r="FB6" i="5" s="1"/>
  <c r="FC6" i="5" s="1"/>
  <c r="FD6" i="5" s="1"/>
  <c r="FE6" i="5" s="1"/>
  <c r="FF6" i="5" s="1"/>
  <c r="FG6" i="5" s="1"/>
  <c r="FH6" i="5" s="1"/>
  <c r="FI6" i="5" s="1"/>
  <c r="FJ6" i="5" s="1"/>
  <c r="FK6" i="5" s="1"/>
  <c r="FL6" i="5" s="1"/>
  <c r="FM6" i="5" s="1"/>
  <c r="FN6" i="5" s="1"/>
  <c r="FO6" i="5" s="1"/>
  <c r="FP6" i="5" s="1"/>
  <c r="FQ6" i="5" s="1"/>
  <c r="FR6" i="5" s="1"/>
  <c r="FS6" i="5" s="1"/>
  <c r="FT6" i="5" s="1"/>
  <c r="FU6" i="5" s="1"/>
  <c r="FV6" i="5" s="1"/>
  <c r="FW6" i="5" s="1"/>
  <c r="FX6" i="5" s="1"/>
  <c r="FY6" i="5" s="1"/>
  <c r="FZ6" i="5" s="1"/>
  <c r="GA6" i="5" s="1"/>
  <c r="GB6" i="5" s="1"/>
  <c r="GC6" i="5" s="1"/>
  <c r="GD6" i="5" s="1"/>
  <c r="GE6" i="5" s="1"/>
  <c r="GF6" i="5" s="1"/>
  <c r="GG6" i="5" s="1"/>
  <c r="GH6" i="5" s="1"/>
  <c r="GI6" i="5" s="1"/>
  <c r="GJ6" i="5" s="1"/>
  <c r="GK6" i="5" s="1"/>
  <c r="GL6" i="5" s="1"/>
  <c r="GM6" i="5" s="1"/>
  <c r="D6" i="5"/>
  <c r="IW7" i="5"/>
  <c r="IW6" i="5"/>
  <c r="IW4" i="5"/>
  <c r="IW8" i="5" s="1"/>
  <c r="IW3" i="5"/>
  <c r="IW11" i="5"/>
  <c r="IW12" i="5"/>
  <c r="IW13" i="5"/>
  <c r="IW14" i="5"/>
  <c r="IW15" i="5"/>
  <c r="HX15" i="1"/>
  <c r="HW15" i="1"/>
  <c r="HX14" i="1"/>
  <c r="HW14" i="1"/>
  <c r="HX13" i="1"/>
  <c r="HW13" i="1"/>
  <c r="HX12" i="1"/>
  <c r="HW12" i="1"/>
  <c r="HX11" i="1"/>
  <c r="HW11" i="1"/>
  <c r="HX7" i="1"/>
  <c r="HW7" i="1"/>
  <c r="HX6" i="1"/>
  <c r="HW6" i="1"/>
  <c r="HX4" i="1"/>
  <c r="HX9" i="1" s="1"/>
  <c r="HX10" i="1" s="1"/>
  <c r="HW4" i="1"/>
  <c r="HW9" i="1" s="1"/>
  <c r="HW10" i="1" s="1"/>
  <c r="HX3" i="1"/>
  <c r="HW3" i="1"/>
  <c r="HX15" i="3"/>
  <c r="HW15" i="3"/>
  <c r="HX14" i="3"/>
  <c r="HW14" i="3"/>
  <c r="HX13" i="3"/>
  <c r="HW13" i="3"/>
  <c r="HX12" i="3"/>
  <c r="HW12" i="3"/>
  <c r="HX11" i="3"/>
  <c r="HW11" i="3"/>
  <c r="HX7" i="3"/>
  <c r="HW7" i="3"/>
  <c r="HX6" i="3"/>
  <c r="HW6" i="3"/>
  <c r="HX4" i="3"/>
  <c r="HX9" i="3" s="1"/>
  <c r="HX10" i="3" s="1"/>
  <c r="HW4" i="3"/>
  <c r="HW9" i="3" s="1"/>
  <c r="HW10" i="3" s="1"/>
  <c r="HX3" i="3"/>
  <c r="HW3" i="3"/>
  <c r="IV15" i="5"/>
  <c r="IU15" i="5"/>
  <c r="IV14" i="5"/>
  <c r="IU14" i="5"/>
  <c r="IV13" i="5"/>
  <c r="IU13" i="5"/>
  <c r="IV12" i="5"/>
  <c r="IU12" i="5"/>
  <c r="IV11" i="5"/>
  <c r="IU11" i="5"/>
  <c r="IV7" i="5"/>
  <c r="IU7" i="5"/>
  <c r="IV6" i="5"/>
  <c r="IU6" i="5"/>
  <c r="IV4" i="5"/>
  <c r="IV9" i="5" s="1"/>
  <c r="IV10" i="5" s="1"/>
  <c r="IU4" i="5"/>
  <c r="IU9" i="5" s="1"/>
  <c r="IU10" i="5" s="1"/>
  <c r="IV3" i="5"/>
  <c r="IU3" i="5"/>
  <c r="IW5" i="5" l="1"/>
  <c r="IW9" i="5"/>
  <c r="IW10" i="5" s="1"/>
  <c r="HW5" i="1"/>
  <c r="HW8" i="1"/>
  <c r="HX5" i="1"/>
  <c r="HX8" i="1"/>
  <c r="HW5" i="3"/>
  <c r="HW8" i="3"/>
  <c r="HX5" i="3"/>
  <c r="HX8" i="3"/>
  <c r="IU5" i="5"/>
  <c r="IU8" i="5"/>
  <c r="IV5" i="5"/>
  <c r="IV8" i="5"/>
  <c r="AA1" i="5"/>
  <c r="AY1" i="5" s="1"/>
  <c r="BW1" i="5" s="1"/>
  <c r="CU1" i="5" s="1"/>
  <c r="DS1" i="5" s="1"/>
  <c r="EQ1" i="5" s="1"/>
  <c r="FO1" i="5" s="1"/>
  <c r="D2" i="5"/>
  <c r="E2" i="5" s="1"/>
  <c r="F2" i="5" s="1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AA2" i="5" s="1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AS2" i="5" s="1"/>
  <c r="AT2" i="5" s="1"/>
  <c r="AU2" i="5" s="1"/>
  <c r="AV2" i="5" s="1"/>
  <c r="AW2" i="5" s="1"/>
  <c r="AX2" i="5" s="1"/>
  <c r="AY2" i="5" s="1"/>
  <c r="AZ2" i="5" s="1"/>
  <c r="BA2" i="5" s="1"/>
  <c r="BB2" i="5" s="1"/>
  <c r="BC2" i="5" s="1"/>
  <c r="BD2" i="5" s="1"/>
  <c r="BE2" i="5" s="1"/>
  <c r="BF2" i="5" s="1"/>
  <c r="BG2" i="5" s="1"/>
  <c r="BH2" i="5" s="1"/>
  <c r="BI2" i="5" s="1"/>
  <c r="BJ2" i="5" s="1"/>
  <c r="BK2" i="5" s="1"/>
  <c r="BL2" i="5" s="1"/>
  <c r="BM2" i="5" s="1"/>
  <c r="BN2" i="5" s="1"/>
  <c r="BO2" i="5" s="1"/>
  <c r="BP2" i="5" s="1"/>
  <c r="BQ2" i="5" s="1"/>
  <c r="BR2" i="5" s="1"/>
  <c r="BS2" i="5" s="1"/>
  <c r="BT2" i="5" s="1"/>
  <c r="BU2" i="5" s="1"/>
  <c r="BV2" i="5" s="1"/>
  <c r="BW2" i="5" s="1"/>
  <c r="BX2" i="5" s="1"/>
  <c r="BY2" i="5" s="1"/>
  <c r="BZ2" i="5" s="1"/>
  <c r="CA2" i="5" s="1"/>
  <c r="CB2" i="5" s="1"/>
  <c r="CC2" i="5" s="1"/>
  <c r="CD2" i="5" s="1"/>
  <c r="CE2" i="5" s="1"/>
  <c r="CF2" i="5" s="1"/>
  <c r="CG2" i="5" s="1"/>
  <c r="CH2" i="5" s="1"/>
  <c r="CI2" i="5" s="1"/>
  <c r="CJ2" i="5" s="1"/>
  <c r="CK2" i="5" s="1"/>
  <c r="CL2" i="5" s="1"/>
  <c r="CM2" i="5" s="1"/>
  <c r="CN2" i="5" s="1"/>
  <c r="CO2" i="5" s="1"/>
  <c r="CP2" i="5" s="1"/>
  <c r="CQ2" i="5" s="1"/>
  <c r="CR2" i="5" s="1"/>
  <c r="CS2" i="5" s="1"/>
  <c r="CT2" i="5" s="1"/>
  <c r="CU2" i="5" s="1"/>
  <c r="CV2" i="5" s="1"/>
  <c r="CW2" i="5" s="1"/>
  <c r="CX2" i="5" s="1"/>
  <c r="CY2" i="5" s="1"/>
  <c r="CZ2" i="5" s="1"/>
  <c r="DA2" i="5" s="1"/>
  <c r="DB2" i="5" s="1"/>
  <c r="DC2" i="5" s="1"/>
  <c r="DD2" i="5" s="1"/>
  <c r="DE2" i="5" s="1"/>
  <c r="DF2" i="5" s="1"/>
  <c r="DG2" i="5" s="1"/>
  <c r="DH2" i="5" s="1"/>
  <c r="DI2" i="5" s="1"/>
  <c r="DJ2" i="5" s="1"/>
  <c r="DK2" i="5" s="1"/>
  <c r="DL2" i="5" s="1"/>
  <c r="DM2" i="5" s="1"/>
  <c r="DN2" i="5" s="1"/>
  <c r="DO2" i="5" s="1"/>
  <c r="DP2" i="5" s="1"/>
  <c r="DQ2" i="5" s="1"/>
  <c r="DR2" i="5" s="1"/>
  <c r="DS2" i="5" s="1"/>
  <c r="DT2" i="5" s="1"/>
  <c r="DU2" i="5" s="1"/>
  <c r="DV2" i="5" s="1"/>
  <c r="DW2" i="5" s="1"/>
  <c r="DX2" i="5" s="1"/>
  <c r="DY2" i="5" s="1"/>
  <c r="DZ2" i="5" s="1"/>
  <c r="EA2" i="5" s="1"/>
  <c r="EB2" i="5" s="1"/>
  <c r="EC2" i="5" s="1"/>
  <c r="ED2" i="5" s="1"/>
  <c r="EE2" i="5" s="1"/>
  <c r="EF2" i="5" s="1"/>
  <c r="EG2" i="5" s="1"/>
  <c r="EH2" i="5" s="1"/>
  <c r="EI2" i="5" s="1"/>
  <c r="EJ2" i="5" s="1"/>
  <c r="EK2" i="5" s="1"/>
  <c r="EL2" i="5" s="1"/>
  <c r="EM2" i="5" s="1"/>
  <c r="EN2" i="5" s="1"/>
  <c r="EO2" i="5" s="1"/>
  <c r="EP2" i="5" s="1"/>
  <c r="EQ2" i="5" s="1"/>
  <c r="ER2" i="5" s="1"/>
  <c r="ES2" i="5" s="1"/>
  <c r="ET2" i="5" s="1"/>
  <c r="EU2" i="5" s="1"/>
  <c r="EV2" i="5" s="1"/>
  <c r="EW2" i="5" s="1"/>
  <c r="EX2" i="5" s="1"/>
  <c r="EY2" i="5" s="1"/>
  <c r="EZ2" i="5" s="1"/>
  <c r="FA2" i="5" s="1"/>
  <c r="FB2" i="5" s="1"/>
  <c r="FC2" i="5" s="1"/>
  <c r="FD2" i="5" s="1"/>
  <c r="FE2" i="5" s="1"/>
  <c r="FF2" i="5" s="1"/>
  <c r="FG2" i="5" s="1"/>
  <c r="FH2" i="5" s="1"/>
  <c r="FI2" i="5" s="1"/>
  <c r="FJ2" i="5" s="1"/>
  <c r="FK2" i="5" s="1"/>
  <c r="FL2" i="5" s="1"/>
  <c r="FM2" i="5" s="1"/>
  <c r="FN2" i="5" s="1"/>
  <c r="FO2" i="5" s="1"/>
  <c r="FP2" i="5" s="1"/>
  <c r="FQ2" i="5" s="1"/>
  <c r="FR2" i="5" s="1"/>
  <c r="FS2" i="5" s="1"/>
  <c r="FT2" i="5" s="1"/>
  <c r="FU2" i="5" s="1"/>
  <c r="FV2" i="5" s="1"/>
  <c r="FW2" i="5" s="1"/>
  <c r="FX2" i="5" s="1"/>
  <c r="FY2" i="5" s="1"/>
  <c r="FZ2" i="5" s="1"/>
  <c r="GA2" i="5" s="1"/>
  <c r="GB2" i="5" s="1"/>
  <c r="GC2" i="5" s="1"/>
  <c r="GD2" i="5" s="1"/>
  <c r="GE2" i="5" s="1"/>
  <c r="GF2" i="5" s="1"/>
  <c r="GG2" i="5" s="1"/>
  <c r="GH2" i="5" s="1"/>
  <c r="GI2" i="5" s="1"/>
  <c r="GJ2" i="5" s="1"/>
  <c r="GK2" i="5" s="1"/>
  <c r="GL2" i="5" s="1"/>
  <c r="GM2" i="5" s="1"/>
  <c r="B1" i="5" l="1"/>
  <c r="BL1" i="3"/>
  <c r="AI1" i="3" l="1"/>
  <c r="D1" i="3"/>
  <c r="DB4" i="3"/>
  <c r="DA4" i="3"/>
  <c r="DB3" i="3"/>
  <c r="DA3" i="3"/>
  <c r="DA5" i="3" l="1"/>
  <c r="DB5" i="3"/>
  <c r="C2" i="3" l="1"/>
  <c r="D2" i="3" s="1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 s="1"/>
  <c r="AY2" i="3" s="1"/>
  <c r="AZ2" i="3" s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C2" i="1"/>
  <c r="D2" i="1" s="1"/>
  <c r="E2" i="1" l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</calcChain>
</file>

<file path=xl/sharedStrings.xml><?xml version="1.0" encoding="utf-8"?>
<sst xmlns="http://schemas.openxmlformats.org/spreadsheetml/2006/main" count="67" uniqueCount="28">
  <si>
    <t>Début</t>
  </si>
  <si>
    <t>Fin</t>
  </si>
  <si>
    <t>Premier de l'An</t>
  </si>
  <si>
    <t>Pâques</t>
  </si>
  <si>
    <t>Lundi de Pâques</t>
  </si>
  <si>
    <t xml:space="preserve"> </t>
  </si>
  <si>
    <t>Id</t>
  </si>
  <si>
    <t>Client</t>
  </si>
  <si>
    <t>Commande</t>
  </si>
  <si>
    <t>Quantité</t>
  </si>
  <si>
    <t>Coût</t>
  </si>
  <si>
    <t>ne pas effacer</t>
  </si>
  <si>
    <t>ROTO_318</t>
  </si>
  <si>
    <t>ROTO_500</t>
  </si>
  <si>
    <t>ROTO_600</t>
  </si>
  <si>
    <t>Machine</t>
  </si>
  <si>
    <t>N°Dossier</t>
  </si>
  <si>
    <t>Désignation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</si>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</sst>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€&quot;* #,##0.00_);_(&quot;€&quot;* \(#,##0.00\);_(&quot;€&quot;* &quot;-&quot;??_);_(@_)"/>
    <numFmt numFmtId="165" formatCode="dd\ * mmm"/>
    <numFmt numFmtId="166" formatCode="ddd\ * dd"/>
    <numFmt numFmtId="167" formatCode="[$-40C]mmmm"/>
    <numFmt numFmtId="168" formatCode="[$-F800]dddd\,\ mmmm\ dd\,\ yyyy"/>
    <numFmt numFmtId="169" formatCode="h:mm;@"/>
    <numFmt numFmtId="170" formatCode="[$-F800]ddd\,\ mmmm\ dd\,\ yyyy"/>
    <numFmt numFmtId="171" formatCode="&quot;semaine &quot;\ 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9"/>
      <color theme="2" tint="-0.499984740745262"/>
      <name val="Calibri"/>
      <family val="2"/>
      <scheme val="minor"/>
    </font>
    <font>
      <i/>
      <sz val="18"/>
      <color theme="1"/>
      <name val="Segoe Print"/>
    </font>
    <font>
      <i/>
      <sz val="18"/>
      <color theme="0"/>
      <name val="Segoe Print"/>
    </font>
    <font>
      <b/>
      <i/>
      <sz val="18"/>
      <color theme="1"/>
      <name val="Segoe Print"/>
    </font>
    <font>
      <b/>
      <i/>
      <sz val="26"/>
      <color theme="1"/>
      <name val="Segoe Print"/>
    </font>
    <font>
      <sz val="11"/>
      <color theme="1"/>
      <name val="Daytona"/>
      <family val="2"/>
    </font>
    <font>
      <b/>
      <i/>
      <sz val="26"/>
      <color theme="1"/>
      <name val="Daytona"/>
      <family val="2"/>
    </font>
    <font>
      <sz val="26"/>
      <color theme="1"/>
      <name val="Daytona Condensed"/>
      <family val="2"/>
    </font>
    <font>
      <sz val="18"/>
      <color theme="0" tint="-0.14999847407452621"/>
      <name val="Daytona"/>
      <family val="2"/>
    </font>
    <font>
      <b/>
      <sz val="20"/>
      <color theme="1"/>
      <name val="Daytona"/>
      <family val="2"/>
    </font>
    <font>
      <sz val="40"/>
      <color theme="1"/>
      <name val="Daytona Condensed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dotted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dotted">
        <color auto="1"/>
      </top>
      <bottom/>
      <diagonal/>
    </border>
  </borders>
  <cellStyleXfs count="4">
    <xf numFmtId="0" fontId="0" fillId="0" borderId="0"/>
    <xf numFmtId="164" fontId="11" fillId="0" borderId="0" applyFont="0" applyFill="0" applyBorder="0" applyAlignment="0" applyProtection="0"/>
    <xf numFmtId="0" fontId="12" fillId="0" borderId="0" applyFill="0" applyProtection="0"/>
    <xf numFmtId="164" fontId="11" fillId="0" borderId="0" applyFont="0" applyFill="0" applyBorder="0" applyAlignment="0" applyProtection="0"/>
  </cellStyleXfs>
  <cellXfs count="7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2" fillId="0" borderId="1" xfId="0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left" vertical="center" textRotation="90"/>
    </xf>
    <xf numFmtId="165" fontId="4" fillId="0" borderId="7" xfId="0" applyNumberFormat="1" applyFont="1" applyBorder="1" applyAlignment="1">
      <alignment horizontal="left" vertical="center" textRotation="90"/>
    </xf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66" fontId="0" fillId="0" borderId="0" xfId="0" applyNumberFormat="1"/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7" fontId="8" fillId="0" borderId="0" xfId="0" applyNumberFormat="1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Continuous" vertical="center"/>
    </xf>
    <xf numFmtId="0" fontId="0" fillId="6" borderId="0" xfId="0" applyFill="1" applyAlignment="1">
      <alignment horizontal="centerContinuous"/>
    </xf>
    <xf numFmtId="171" fontId="3" fillId="6" borderId="0" xfId="0" applyNumberFormat="1" applyFont="1" applyFill="1" applyAlignment="1">
      <alignment horizontal="centerContinuous" vertical="center"/>
    </xf>
    <xf numFmtId="0" fontId="0" fillId="0" borderId="0" xfId="0" applyAlignment="1">
      <alignment horizontal="center"/>
    </xf>
    <xf numFmtId="22" fontId="0" fillId="0" borderId="0" xfId="0" applyNumberFormat="1"/>
    <xf numFmtId="22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164" fontId="0" fillId="0" borderId="0" xfId="1" applyFont="1"/>
    <xf numFmtId="164" fontId="1" fillId="2" borderId="0" xfId="1" applyFont="1" applyFill="1" applyAlignment="1">
      <alignment horizontal="center" wrapText="1"/>
    </xf>
    <xf numFmtId="0" fontId="13" fillId="8" borderId="0" xfId="0" applyFont="1" applyFill="1" applyAlignment="1">
      <alignment horizontal="center" wrapText="1"/>
    </xf>
    <xf numFmtId="22" fontId="13" fillId="8" borderId="0" xfId="0" applyNumberFormat="1" applyFont="1" applyFill="1" applyAlignment="1">
      <alignment horizontal="center" wrapText="1"/>
    </xf>
    <xf numFmtId="164" fontId="13" fillId="8" borderId="0" xfId="1" applyFont="1" applyFill="1" applyAlignment="1">
      <alignment horizontal="center" wrapText="1"/>
    </xf>
    <xf numFmtId="0" fontId="7" fillId="0" borderId="0" xfId="0" applyFont="1" applyAlignment="1">
      <alignment vertical="top"/>
    </xf>
    <xf numFmtId="3" fontId="1" fillId="2" borderId="0" xfId="0" applyNumberFormat="1" applyFont="1" applyFill="1" applyAlignment="1">
      <alignment horizontal="center" wrapText="1"/>
    </xf>
    <xf numFmtId="3" fontId="13" fillId="8" borderId="0" xfId="0" applyNumberFormat="1" applyFont="1" applyFill="1" applyAlignment="1">
      <alignment horizontal="center" wrapText="1"/>
    </xf>
    <xf numFmtId="3" fontId="0" fillId="0" borderId="0" xfId="0" applyNumberFormat="1"/>
    <xf numFmtId="0" fontId="14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168" fontId="16" fillId="0" borderId="15" xfId="0" applyNumberFormat="1" applyFont="1" applyBorder="1" applyAlignment="1">
      <alignment horizontal="centerContinuous" vertical="center"/>
    </xf>
    <xf numFmtId="168" fontId="17" fillId="0" borderId="15" xfId="0" applyNumberFormat="1" applyFont="1" applyBorder="1" applyAlignment="1">
      <alignment horizontal="centerContinuous" vertical="center"/>
    </xf>
    <xf numFmtId="170" fontId="17" fillId="0" borderId="15" xfId="0" applyNumberFormat="1" applyFont="1" applyBorder="1" applyAlignment="1">
      <alignment horizontal="centerContinuous" vertical="center"/>
    </xf>
    <xf numFmtId="169" fontId="4" fillId="0" borderId="14" xfId="0" applyNumberFormat="1" applyFont="1" applyBorder="1" applyAlignment="1">
      <alignment horizontal="center" vertical="center" textRotation="90"/>
    </xf>
    <xf numFmtId="0" fontId="18" fillId="0" borderId="0" xfId="0" applyFont="1"/>
    <xf numFmtId="170" fontId="19" fillId="0" borderId="15" xfId="0" applyNumberFormat="1" applyFont="1" applyBorder="1" applyAlignment="1">
      <alignment horizontal="centerContinuous" vertical="center"/>
    </xf>
    <xf numFmtId="0" fontId="20" fillId="7" borderId="11" xfId="0" applyFont="1" applyFill="1" applyBorder="1" applyAlignment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 textRotation="60"/>
    </xf>
    <xf numFmtId="166" fontId="4" fillId="0" borderId="8" xfId="0" applyNumberFormat="1" applyFont="1" applyBorder="1" applyAlignment="1">
      <alignment horizontal="center" vertical="center" textRotation="60"/>
    </xf>
    <xf numFmtId="166" fontId="4" fillId="0" borderId="6" xfId="0" applyNumberFormat="1" applyFont="1" applyBorder="1" applyAlignment="1">
      <alignment horizontal="center" vertical="center" textRotation="60"/>
    </xf>
    <xf numFmtId="165" fontId="4" fillId="0" borderId="8" xfId="0" applyNumberFormat="1" applyFont="1" applyBorder="1" applyAlignment="1">
      <alignment horizontal="center" vertical="center" textRotation="90"/>
    </xf>
    <xf numFmtId="167" fontId="22" fillId="0" borderId="0" xfId="0" applyNumberFormat="1" applyFont="1" applyAlignment="1">
      <alignment horizontal="centerContinuous" vertical="center"/>
    </xf>
    <xf numFmtId="0" fontId="0" fillId="9" borderId="0" xfId="0" applyFill="1"/>
    <xf numFmtId="0" fontId="0" fillId="0" borderId="16" xfId="0" applyBorder="1"/>
    <xf numFmtId="0" fontId="0" fillId="0" borderId="17" xfId="0" applyBorder="1"/>
    <xf numFmtId="0" fontId="0" fillId="9" borderId="17" xfId="0" applyFill="1" applyBorder="1"/>
    <xf numFmtId="0" fontId="0" fillId="0" borderId="18" xfId="0" applyBorder="1"/>
    <xf numFmtId="0" fontId="0" fillId="0" borderId="13" xfId="0" applyBorder="1"/>
    <xf numFmtId="0" fontId="0" fillId="0" borderId="19" xfId="0" applyBorder="1"/>
    <xf numFmtId="0" fontId="0" fillId="9" borderId="19" xfId="0" applyFill="1" applyBorder="1"/>
    <xf numFmtId="0" fontId="23" fillId="7" borderId="11" xfId="0" applyFont="1" applyFill="1" applyBorder="1" applyAlignment="1">
      <alignment horizontal="center" vertical="center" wrapText="1"/>
    </xf>
    <xf numFmtId="0" fontId="23" fillId="7" borderId="12" xfId="0" applyFont="1" applyFill="1" applyBorder="1" applyAlignment="1">
      <alignment horizontal="center" vertical="center" wrapText="1"/>
    </xf>
    <xf numFmtId="0" fontId="0" fillId="10" borderId="0" xfId="0" applyFill="1"/>
    <xf numFmtId="0" fontId="0" fillId="0" borderId="20" xfId="0" applyBorder="1"/>
  </cellXfs>
  <cellStyles count="4">
    <cellStyle name="Monétaire" xfId="1" builtinId="4"/>
    <cellStyle name="Monétaire 2" xfId="3" xr:uid="{6E8733E1-88CE-49D0-BBE2-FD284F46D13C}"/>
    <cellStyle name="Normal" xfId="0" builtinId="0"/>
    <cellStyle name="Normal 2" xfId="2" xr:uid="{F72F8F01-186C-43A1-AECC-E4999F7D322F}"/>
  </cellStyles>
  <dxfs count="4">
    <dxf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304800</xdr:rowOff>
        </xdr:from>
        <xdr:to>
          <xdr:col>1</xdr:col>
          <xdr:colOff>2324100</xdr:colOff>
          <xdr:row>11</xdr:row>
          <xdr:rowOff>342900</xdr:rowOff>
        </xdr:to>
        <xdr:sp macro="" textlink="">
          <xdr:nvSpPr>
            <xdr:cNvPr id="6147" name="CommandButton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123825</xdr:rowOff>
        </xdr:from>
        <xdr:to>
          <xdr:col>1</xdr:col>
          <xdr:colOff>2305050</xdr:colOff>
          <xdr:row>8</xdr:row>
          <xdr:rowOff>247650</xdr:rowOff>
        </xdr:to>
        <xdr:sp macro="" textlink="">
          <xdr:nvSpPr>
            <xdr:cNvPr id="6149" name="CommandButton2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28575</xdr:rowOff>
        </xdr:from>
        <xdr:to>
          <xdr:col>1</xdr:col>
          <xdr:colOff>2295525</xdr:colOff>
          <xdr:row>0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J2"/>
  <sheetViews>
    <sheetView workbookViewId="0">
      <pane ySplit="1" topLeftCell="A2" activePane="bottomLeft" state="frozen"/>
      <selection pane="bottomLeft" activeCell="B26" sqref="B26"/>
    </sheetView>
  </sheetViews>
  <sheetFormatPr baseColWidth="10" defaultRowHeight="15" x14ac:dyDescent="0.25"/>
  <cols>
    <col min="1" max="1" width="10.85546875" style="28"/>
    <col min="2" max="2" width="24" customWidth="1"/>
    <col min="3" max="4" width="15.42578125" style="29" bestFit="1" customWidth="1"/>
    <col min="5" max="5" width="12" bestFit="1" customWidth="1"/>
    <col min="6" max="6" width="44" bestFit="1" customWidth="1"/>
    <col min="8" max="8" width="17.140625" bestFit="1" customWidth="1"/>
    <col min="9" max="9" width="15.42578125" style="41" bestFit="1" customWidth="1"/>
    <col min="10" max="10" width="11.85546875" style="33" bestFit="1" customWidth="1"/>
  </cols>
  <sheetData>
    <row r="1" spans="1:10" s="32" customFormat="1" x14ac:dyDescent="0.25">
      <c r="A1" s="31" t="s">
        <v>6</v>
      </c>
      <c r="B1" s="31" t="s">
        <v>15</v>
      </c>
      <c r="C1" s="30" t="s">
        <v>0</v>
      </c>
      <c r="D1" s="30" t="s">
        <v>1</v>
      </c>
      <c r="E1" s="30" t="s">
        <v>7</v>
      </c>
      <c r="F1" s="30" t="s">
        <v>8</v>
      </c>
      <c r="G1" s="30" t="s">
        <v>16</v>
      </c>
      <c r="H1" s="30" t="s">
        <v>17</v>
      </c>
      <c r="I1" s="39" t="s">
        <v>9</v>
      </c>
      <c r="J1" s="34" t="s">
        <v>10</v>
      </c>
    </row>
    <row r="2" spans="1:10" s="32" customFormat="1" x14ac:dyDescent="0.25">
      <c r="A2" s="35">
        <v>0</v>
      </c>
      <c r="B2" s="35" t="s">
        <v>11</v>
      </c>
      <c r="C2" s="36"/>
      <c r="D2" s="36"/>
      <c r="E2" s="35" t="s">
        <v>11</v>
      </c>
      <c r="F2" s="35" t="s">
        <v>11</v>
      </c>
      <c r="G2" s="35" t="s">
        <v>11</v>
      </c>
      <c r="H2" s="35" t="s">
        <v>11</v>
      </c>
      <c r="I2" s="40">
        <v>0</v>
      </c>
      <c r="J2" s="37">
        <v>0</v>
      </c>
    </row>
  </sheetData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3">
    <pageSetUpPr fitToPage="1"/>
  </sheetPr>
  <dimension ref="A1:IW30"/>
  <sheetViews>
    <sheetView showGridLines="0" tabSelected="1" zoomScale="90" zoomScaleNormal="90" workbookViewId="0">
      <pane xSplit="2" topLeftCell="AW1" activePane="topRight" state="frozen"/>
      <selection activeCell="B1" sqref="B1"/>
      <selection pane="topRight" activeCell="BE12" sqref="BE12"/>
    </sheetView>
  </sheetViews>
  <sheetFormatPr baseColWidth="10" defaultColWidth="10.85546875" defaultRowHeight="15" x14ac:dyDescent="0.25"/>
  <cols>
    <col min="1" max="1" width="5" hidden="1" customWidth="1"/>
    <col min="2" max="2" width="37.28515625" customWidth="1"/>
    <col min="3" max="195" width="3.42578125" bestFit="1" customWidth="1"/>
    <col min="196" max="219" width="3.5703125" customWidth="1"/>
    <col min="254" max="254" width="17.5703125" bestFit="1" customWidth="1"/>
  </cols>
  <sheetData>
    <row r="1" spans="1:257" s="42" customFormat="1" ht="40.5" customHeight="1" thickTop="1" thickBot="1" x14ac:dyDescent="0.3">
      <c r="B1" s="43">
        <f>C1</f>
        <v>44536</v>
      </c>
      <c r="C1" s="49">
        <v>44536</v>
      </c>
      <c r="D1" s="44"/>
      <c r="E1" s="44"/>
      <c r="F1" s="44"/>
      <c r="G1" s="45"/>
      <c r="H1" s="46"/>
      <c r="I1" s="46"/>
      <c r="J1" s="45"/>
      <c r="K1" s="45"/>
      <c r="L1" s="45"/>
      <c r="M1" s="45"/>
      <c r="N1" s="45"/>
      <c r="O1" s="45"/>
      <c r="P1" s="45"/>
      <c r="Q1" s="46"/>
      <c r="R1" s="45"/>
      <c r="S1" s="45"/>
      <c r="T1" s="45"/>
      <c r="U1" s="45"/>
      <c r="V1" s="46"/>
      <c r="W1" s="46"/>
      <c r="X1" s="45"/>
      <c r="Y1" s="45"/>
      <c r="Z1" s="45"/>
      <c r="AA1" s="49">
        <f>C1+1</f>
        <v>44537</v>
      </c>
      <c r="AB1" s="45"/>
      <c r="AC1" s="45"/>
      <c r="AD1" s="45"/>
      <c r="AE1" s="45"/>
      <c r="AF1" s="46"/>
      <c r="AG1" s="46"/>
      <c r="AH1" s="45"/>
      <c r="AI1" s="45"/>
      <c r="AJ1" s="45"/>
      <c r="AK1" s="45"/>
      <c r="AL1" s="45"/>
      <c r="AM1" s="45"/>
      <c r="AN1" s="45"/>
      <c r="AO1" s="46"/>
      <c r="AP1" s="45"/>
      <c r="AQ1" s="45"/>
      <c r="AR1" s="45"/>
      <c r="AS1" s="45"/>
      <c r="AT1" s="46"/>
      <c r="AU1" s="46"/>
      <c r="AV1" s="45"/>
      <c r="AW1" s="45"/>
      <c r="AX1" s="45"/>
      <c r="AY1" s="49">
        <f>AA1+1</f>
        <v>44538</v>
      </c>
      <c r="AZ1" s="45"/>
      <c r="BA1" s="45"/>
      <c r="BB1" s="45"/>
      <c r="BC1" s="45"/>
      <c r="BD1" s="46"/>
      <c r="BE1" s="46"/>
      <c r="BF1" s="45"/>
      <c r="BG1" s="45"/>
      <c r="BH1" s="45"/>
      <c r="BI1" s="45"/>
      <c r="BJ1" s="45"/>
      <c r="BK1" s="45"/>
      <c r="BL1" s="45"/>
      <c r="BM1" s="46"/>
      <c r="BN1" s="45"/>
      <c r="BO1" s="45"/>
      <c r="BP1" s="45"/>
      <c r="BQ1" s="45"/>
      <c r="BR1" s="46"/>
      <c r="BS1" s="46"/>
      <c r="BT1" s="45"/>
      <c r="BU1" s="45"/>
      <c r="BV1" s="45"/>
      <c r="BW1" s="49">
        <f>AY1+1</f>
        <v>44539</v>
      </c>
      <c r="BX1" s="45"/>
      <c r="BY1" s="45"/>
      <c r="BZ1" s="45"/>
      <c r="CA1" s="45"/>
      <c r="CB1" s="46"/>
      <c r="CC1" s="46"/>
      <c r="CD1" s="45"/>
      <c r="CE1" s="45"/>
      <c r="CF1" s="45"/>
      <c r="CG1" s="45"/>
      <c r="CH1" s="45"/>
      <c r="CI1" s="45"/>
      <c r="CJ1" s="45"/>
      <c r="CK1" s="46"/>
      <c r="CL1" s="45"/>
      <c r="CM1" s="45"/>
      <c r="CN1" s="45"/>
      <c r="CO1" s="45"/>
      <c r="CP1" s="46"/>
      <c r="CQ1" s="46"/>
      <c r="CR1" s="45"/>
      <c r="CS1" s="45"/>
      <c r="CT1" s="45"/>
      <c r="CU1" s="49">
        <f>BW1+1</f>
        <v>44540</v>
      </c>
      <c r="CV1" s="45"/>
      <c r="CW1" s="45"/>
      <c r="CX1" s="45"/>
      <c r="CY1" s="45"/>
      <c r="CZ1" s="46"/>
      <c r="DA1" s="46"/>
      <c r="DB1" s="45"/>
      <c r="DC1" s="45"/>
      <c r="DD1" s="45"/>
      <c r="DE1" s="45"/>
      <c r="DF1" s="45"/>
      <c r="DG1" s="45"/>
      <c r="DH1" s="45"/>
      <c r="DI1" s="46"/>
      <c r="DJ1" s="45"/>
      <c r="DK1" s="45"/>
      <c r="DL1" s="45"/>
      <c r="DM1" s="45"/>
      <c r="DN1" s="46"/>
      <c r="DO1" s="46"/>
      <c r="DP1" s="45"/>
      <c r="DQ1" s="45"/>
      <c r="DR1" s="45"/>
      <c r="DS1" s="49">
        <f>CU1+1</f>
        <v>44541</v>
      </c>
      <c r="DT1" s="45"/>
      <c r="DU1" s="45"/>
      <c r="DV1" s="45"/>
      <c r="DW1" s="45"/>
      <c r="DX1" s="46"/>
      <c r="DY1" s="46"/>
      <c r="DZ1" s="45"/>
      <c r="EA1" s="45"/>
      <c r="EB1" s="45"/>
      <c r="EC1" s="45"/>
      <c r="ED1" s="45"/>
      <c r="EE1" s="45"/>
      <c r="EF1" s="45"/>
      <c r="EG1" s="46"/>
      <c r="EH1" s="45"/>
      <c r="EI1" s="45"/>
      <c r="EJ1" s="45"/>
      <c r="EK1" s="45"/>
      <c r="EL1" s="46"/>
      <c r="EM1" s="46"/>
      <c r="EN1" s="45"/>
      <c r="EO1" s="45"/>
      <c r="EP1" s="45"/>
      <c r="EQ1" s="49">
        <f>DS1+1</f>
        <v>44542</v>
      </c>
      <c r="ER1" s="45"/>
      <c r="ES1" s="45"/>
      <c r="ET1" s="45"/>
      <c r="EU1" s="45"/>
      <c r="EV1" s="46"/>
      <c r="EW1" s="46"/>
      <c r="EX1" s="45"/>
      <c r="EY1" s="45"/>
      <c r="EZ1" s="45"/>
      <c r="FA1" s="45"/>
      <c r="FB1" s="45"/>
      <c r="FC1" s="45"/>
      <c r="FD1" s="45"/>
      <c r="FE1" s="46"/>
      <c r="FF1" s="45"/>
      <c r="FG1" s="45"/>
      <c r="FH1" s="45"/>
      <c r="FI1" s="45"/>
      <c r="FJ1" s="46"/>
      <c r="FK1" s="46"/>
      <c r="FL1" s="45"/>
      <c r="FM1" s="45"/>
      <c r="FN1" s="45"/>
      <c r="FO1" s="49">
        <f>EQ1+1</f>
        <v>44543</v>
      </c>
      <c r="FP1" s="45"/>
      <c r="FQ1" s="45"/>
      <c r="FR1" s="45"/>
      <c r="FS1" s="45"/>
      <c r="FT1" s="46"/>
      <c r="FU1" s="46"/>
      <c r="FV1" s="45"/>
      <c r="FW1" s="45"/>
      <c r="FX1" s="45"/>
      <c r="FY1" s="45"/>
      <c r="FZ1" s="45"/>
      <c r="GA1" s="45"/>
      <c r="GB1" s="45"/>
      <c r="GC1" s="46"/>
      <c r="GD1" s="45"/>
      <c r="GE1" s="45"/>
      <c r="GF1" s="45"/>
      <c r="GG1" s="45"/>
      <c r="GH1" s="46"/>
      <c r="GI1" s="46"/>
      <c r="GJ1" s="45"/>
      <c r="GK1" s="45"/>
      <c r="GL1" s="45"/>
      <c r="GM1" s="45"/>
      <c r="IT1" s="24"/>
      <c r="IU1" s="24"/>
      <c r="IV1" s="24"/>
    </row>
    <row r="2" spans="1:257" ht="33" customHeight="1" thickTop="1" x14ac:dyDescent="0.25">
      <c r="B2" s="7">
        <v>2021</v>
      </c>
      <c r="C2" s="47">
        <v>0</v>
      </c>
      <c r="D2" s="47">
        <f>C2+1/24</f>
        <v>4.1666666666666664E-2</v>
      </c>
      <c r="E2" s="47">
        <f t="shared" ref="E2:X2" si="0">D2+1/24</f>
        <v>8.3333333333333329E-2</v>
      </c>
      <c r="F2" s="47">
        <f t="shared" si="0"/>
        <v>0.125</v>
      </c>
      <c r="G2" s="47">
        <f t="shared" si="0"/>
        <v>0.16666666666666666</v>
      </c>
      <c r="H2" s="47">
        <f t="shared" si="0"/>
        <v>0.20833333333333331</v>
      </c>
      <c r="I2" s="47">
        <f t="shared" si="0"/>
        <v>0.24999999999999997</v>
      </c>
      <c r="J2" s="47">
        <f t="shared" si="0"/>
        <v>0.29166666666666663</v>
      </c>
      <c r="K2" s="47">
        <f t="shared" si="0"/>
        <v>0.33333333333333331</v>
      </c>
      <c r="L2" s="47">
        <f t="shared" si="0"/>
        <v>0.375</v>
      </c>
      <c r="M2" s="47">
        <f t="shared" si="0"/>
        <v>0.41666666666666669</v>
      </c>
      <c r="N2" s="47">
        <f t="shared" si="0"/>
        <v>0.45833333333333337</v>
      </c>
      <c r="O2" s="47">
        <f t="shared" si="0"/>
        <v>0.5</v>
      </c>
      <c r="P2" s="47">
        <f t="shared" si="0"/>
        <v>0.54166666666666663</v>
      </c>
      <c r="Q2" s="47">
        <f t="shared" si="0"/>
        <v>0.58333333333333326</v>
      </c>
      <c r="R2" s="47">
        <f t="shared" si="0"/>
        <v>0.62499999999999989</v>
      </c>
      <c r="S2" s="47">
        <f t="shared" si="0"/>
        <v>0.66666666666666652</v>
      </c>
      <c r="T2" s="47">
        <f t="shared" si="0"/>
        <v>0.70833333333333315</v>
      </c>
      <c r="U2" s="47">
        <f t="shared" si="0"/>
        <v>0.74999999999999978</v>
      </c>
      <c r="V2" s="47">
        <f t="shared" si="0"/>
        <v>0.79166666666666641</v>
      </c>
      <c r="W2" s="47">
        <f t="shared" si="0"/>
        <v>0.83333333333333304</v>
      </c>
      <c r="X2" s="47">
        <f t="shared" si="0"/>
        <v>0.87499999999999967</v>
      </c>
      <c r="Y2" s="47">
        <f t="shared" ref="Y2" si="1">X2+1/24</f>
        <v>0.9166666666666663</v>
      </c>
      <c r="Z2" s="47">
        <f t="shared" ref="Z2" si="2">Y2+1/24</f>
        <v>0.95833333333333293</v>
      </c>
      <c r="AA2" s="47">
        <f t="shared" ref="AA2" si="3">Z2+1/24</f>
        <v>0.99999999999999956</v>
      </c>
      <c r="AB2" s="47">
        <f t="shared" ref="AB2" si="4">AA2+1/24</f>
        <v>1.0416666666666663</v>
      </c>
      <c r="AC2" s="47">
        <f t="shared" ref="AC2" si="5">AB2+1/24</f>
        <v>1.083333333333333</v>
      </c>
      <c r="AD2" s="47">
        <f t="shared" ref="AD2" si="6">AC2+1/24</f>
        <v>1.1249999999999998</v>
      </c>
      <c r="AE2" s="47">
        <f t="shared" ref="AE2" si="7">AD2+1/24</f>
        <v>1.1666666666666665</v>
      </c>
      <c r="AF2" s="47">
        <f t="shared" ref="AF2" si="8">AE2+1/24</f>
        <v>1.2083333333333333</v>
      </c>
      <c r="AG2" s="47">
        <f t="shared" ref="AG2" si="9">AF2+1/24</f>
        <v>1.25</v>
      </c>
      <c r="AH2" s="47">
        <f t="shared" ref="AH2" si="10">AG2+1/24</f>
        <v>1.2916666666666667</v>
      </c>
      <c r="AI2" s="47">
        <f t="shared" ref="AI2" si="11">AH2+1/24</f>
        <v>1.3333333333333335</v>
      </c>
      <c r="AJ2" s="47">
        <f t="shared" ref="AJ2" si="12">AI2+1/24</f>
        <v>1.3750000000000002</v>
      </c>
      <c r="AK2" s="47">
        <f t="shared" ref="AK2" si="13">AJ2+1/24</f>
        <v>1.416666666666667</v>
      </c>
      <c r="AL2" s="47">
        <f t="shared" ref="AL2" si="14">AK2+1/24</f>
        <v>1.4583333333333337</v>
      </c>
      <c r="AM2" s="47">
        <f t="shared" ref="AM2" si="15">AL2+1/24</f>
        <v>1.5000000000000004</v>
      </c>
      <c r="AN2" s="47">
        <f t="shared" ref="AN2" si="16">AM2+1/24</f>
        <v>1.5416666666666672</v>
      </c>
      <c r="AO2" s="47">
        <f t="shared" ref="AO2" si="17">AN2+1/24</f>
        <v>1.5833333333333339</v>
      </c>
      <c r="AP2" s="47">
        <f t="shared" ref="AP2" si="18">AO2+1/24</f>
        <v>1.6250000000000007</v>
      </c>
      <c r="AQ2" s="47">
        <f t="shared" ref="AQ2" si="19">AP2+1/24</f>
        <v>1.6666666666666674</v>
      </c>
      <c r="AR2" s="47">
        <f t="shared" ref="AR2" si="20">AQ2+1/24</f>
        <v>1.7083333333333341</v>
      </c>
      <c r="AS2" s="47">
        <f t="shared" ref="AS2" si="21">AR2+1/24</f>
        <v>1.7500000000000009</v>
      </c>
      <c r="AT2" s="47">
        <f t="shared" ref="AT2" si="22">AS2+1/24</f>
        <v>1.7916666666666676</v>
      </c>
      <c r="AU2" s="47">
        <f t="shared" ref="AU2" si="23">AT2+1/24</f>
        <v>1.8333333333333344</v>
      </c>
      <c r="AV2" s="47">
        <f t="shared" ref="AV2" si="24">AU2+1/24</f>
        <v>1.8750000000000011</v>
      </c>
      <c r="AW2" s="47">
        <f t="shared" ref="AW2" si="25">AV2+1/24</f>
        <v>1.9166666666666679</v>
      </c>
      <c r="AX2" s="47">
        <f t="shared" ref="AX2" si="26">AW2+1/24</f>
        <v>1.9583333333333346</v>
      </c>
      <c r="AY2" s="47">
        <f t="shared" ref="AY2" si="27">AX2+1/24</f>
        <v>2.0000000000000013</v>
      </c>
      <c r="AZ2" s="47">
        <f t="shared" ref="AZ2" si="28">AY2+1/24</f>
        <v>2.0416666666666679</v>
      </c>
      <c r="BA2" s="47">
        <f t="shared" ref="BA2" si="29">AZ2+1/24</f>
        <v>2.0833333333333344</v>
      </c>
      <c r="BB2" s="47">
        <f t="shared" ref="BB2" si="30">BA2+1/24</f>
        <v>2.1250000000000009</v>
      </c>
      <c r="BC2" s="47">
        <f t="shared" ref="BC2" si="31">BB2+1/24</f>
        <v>2.1666666666666674</v>
      </c>
      <c r="BD2" s="47">
        <f t="shared" ref="BD2" si="32">BC2+1/24</f>
        <v>2.2083333333333339</v>
      </c>
      <c r="BE2" s="47">
        <f t="shared" ref="BE2" si="33">BD2+1/24</f>
        <v>2.2500000000000004</v>
      </c>
      <c r="BF2" s="47">
        <f t="shared" ref="BF2" si="34">BE2+1/24</f>
        <v>2.291666666666667</v>
      </c>
      <c r="BG2" s="47">
        <f t="shared" ref="BG2" si="35">BF2+1/24</f>
        <v>2.3333333333333335</v>
      </c>
      <c r="BH2" s="47">
        <f t="shared" ref="BH2" si="36">BG2+1/24</f>
        <v>2.375</v>
      </c>
      <c r="BI2" s="47">
        <f t="shared" ref="BI2" si="37">BH2+1/24</f>
        <v>2.4166666666666665</v>
      </c>
      <c r="BJ2" s="47">
        <f t="shared" ref="BJ2" si="38">BI2+1/24</f>
        <v>2.458333333333333</v>
      </c>
      <c r="BK2" s="47">
        <f t="shared" ref="BK2" si="39">BJ2+1/24</f>
        <v>2.4999999999999996</v>
      </c>
      <c r="BL2" s="47">
        <f t="shared" ref="BL2" si="40">BK2+1/24</f>
        <v>2.5416666666666661</v>
      </c>
      <c r="BM2" s="47">
        <f t="shared" ref="BM2" si="41">BL2+1/24</f>
        <v>2.5833333333333326</v>
      </c>
      <c r="BN2" s="47">
        <f t="shared" ref="BN2" si="42">BM2+1/24</f>
        <v>2.6249999999999991</v>
      </c>
      <c r="BO2" s="47">
        <f t="shared" ref="BO2" si="43">BN2+1/24</f>
        <v>2.6666666666666656</v>
      </c>
      <c r="BP2" s="47">
        <f t="shared" ref="BP2" si="44">BO2+1/24</f>
        <v>2.7083333333333321</v>
      </c>
      <c r="BQ2" s="47">
        <f t="shared" ref="BQ2" si="45">BP2+1/24</f>
        <v>2.7499999999999987</v>
      </c>
      <c r="BR2" s="47">
        <f t="shared" ref="BR2" si="46">BQ2+1/24</f>
        <v>2.7916666666666652</v>
      </c>
      <c r="BS2" s="47">
        <f t="shared" ref="BS2" si="47">BR2+1/24</f>
        <v>2.8333333333333317</v>
      </c>
      <c r="BT2" s="47">
        <f t="shared" ref="BT2" si="48">BS2+1/24</f>
        <v>2.8749999999999982</v>
      </c>
      <c r="BU2" s="47">
        <f t="shared" ref="BU2" si="49">BT2+1/24</f>
        <v>2.9166666666666647</v>
      </c>
      <c r="BV2" s="47">
        <f t="shared" ref="BV2" si="50">BU2+1/24</f>
        <v>2.9583333333333313</v>
      </c>
      <c r="BW2" s="47">
        <f t="shared" ref="BW2" si="51">BV2+1/24</f>
        <v>2.9999999999999978</v>
      </c>
      <c r="BX2" s="47">
        <f t="shared" ref="BX2" si="52">BW2+1/24</f>
        <v>3.0416666666666643</v>
      </c>
      <c r="BY2" s="47">
        <f t="shared" ref="BY2" si="53">BX2+1/24</f>
        <v>3.0833333333333308</v>
      </c>
      <c r="BZ2" s="47">
        <f t="shared" ref="BZ2" si="54">BY2+1/24</f>
        <v>3.1249999999999973</v>
      </c>
      <c r="CA2" s="47">
        <f t="shared" ref="CA2" si="55">BZ2+1/24</f>
        <v>3.1666666666666639</v>
      </c>
      <c r="CB2" s="47">
        <f t="shared" ref="CB2" si="56">CA2+1/24</f>
        <v>3.2083333333333304</v>
      </c>
      <c r="CC2" s="47">
        <f t="shared" ref="CC2" si="57">CB2+1/24</f>
        <v>3.2499999999999969</v>
      </c>
      <c r="CD2" s="47">
        <f t="shared" ref="CD2" si="58">CC2+1/24</f>
        <v>3.2916666666666634</v>
      </c>
      <c r="CE2" s="47">
        <f t="shared" ref="CE2" si="59">CD2+1/24</f>
        <v>3.3333333333333299</v>
      </c>
      <c r="CF2" s="47">
        <f t="shared" ref="CF2" si="60">CE2+1/24</f>
        <v>3.3749999999999964</v>
      </c>
      <c r="CG2" s="47">
        <f t="shared" ref="CG2" si="61">CF2+1/24</f>
        <v>3.416666666666663</v>
      </c>
      <c r="CH2" s="47">
        <f t="shared" ref="CH2" si="62">CG2+1/24</f>
        <v>3.4583333333333295</v>
      </c>
      <c r="CI2" s="47">
        <f t="shared" ref="CI2" si="63">CH2+1/24</f>
        <v>3.499999999999996</v>
      </c>
      <c r="CJ2" s="47">
        <f t="shared" ref="CJ2" si="64">CI2+1/24</f>
        <v>3.5416666666666625</v>
      </c>
      <c r="CK2" s="47">
        <f t="shared" ref="CK2" si="65">CJ2+1/24</f>
        <v>3.583333333333329</v>
      </c>
      <c r="CL2" s="47">
        <f t="shared" ref="CL2" si="66">CK2+1/24</f>
        <v>3.6249999999999956</v>
      </c>
      <c r="CM2" s="47">
        <f t="shared" ref="CM2" si="67">CL2+1/24</f>
        <v>3.6666666666666621</v>
      </c>
      <c r="CN2" s="47">
        <f t="shared" ref="CN2" si="68">CM2+1/24</f>
        <v>3.7083333333333286</v>
      </c>
      <c r="CO2" s="47">
        <f t="shared" ref="CO2" si="69">CN2+1/24</f>
        <v>3.7499999999999951</v>
      </c>
      <c r="CP2" s="47">
        <f t="shared" ref="CP2" si="70">CO2+1/24</f>
        <v>3.7916666666666616</v>
      </c>
      <c r="CQ2" s="47">
        <f t="shared" ref="CQ2" si="71">CP2+1/24</f>
        <v>3.8333333333333282</v>
      </c>
      <c r="CR2" s="47">
        <f t="shared" ref="CR2" si="72">CQ2+1/24</f>
        <v>3.8749999999999947</v>
      </c>
      <c r="CS2" s="47">
        <f t="shared" ref="CS2" si="73">CR2+1/24</f>
        <v>3.9166666666666612</v>
      </c>
      <c r="CT2" s="47">
        <f t="shared" ref="CT2" si="74">CS2+1/24</f>
        <v>3.9583333333333277</v>
      </c>
      <c r="CU2" s="47">
        <f t="shared" ref="CU2" si="75">CT2+1/24</f>
        <v>3.9999999999999942</v>
      </c>
      <c r="CV2" s="47">
        <f t="shared" ref="CV2" si="76">CU2+1/24</f>
        <v>4.0416666666666607</v>
      </c>
      <c r="CW2" s="47">
        <f t="shared" ref="CW2" si="77">CV2+1/24</f>
        <v>4.0833333333333277</v>
      </c>
      <c r="CX2" s="47">
        <f t="shared" ref="CX2" si="78">CW2+1/24</f>
        <v>4.1249999999999947</v>
      </c>
      <c r="CY2" s="47">
        <f t="shared" ref="CY2" si="79">CX2+1/24</f>
        <v>4.1666666666666616</v>
      </c>
      <c r="CZ2" s="47">
        <f t="shared" ref="CZ2" si="80">CY2+1/24</f>
        <v>4.2083333333333286</v>
      </c>
      <c r="DA2" s="47">
        <f t="shared" ref="DA2" si="81">CZ2+1/24</f>
        <v>4.2499999999999956</v>
      </c>
      <c r="DB2" s="47">
        <f t="shared" ref="DB2" si="82">DA2+1/24</f>
        <v>4.2916666666666625</v>
      </c>
      <c r="DC2" s="47">
        <f t="shared" ref="DC2" si="83">DB2+1/24</f>
        <v>4.3333333333333295</v>
      </c>
      <c r="DD2" s="47">
        <f t="shared" ref="DD2" si="84">DC2+1/24</f>
        <v>4.3749999999999964</v>
      </c>
      <c r="DE2" s="47">
        <f t="shared" ref="DE2" si="85">DD2+1/24</f>
        <v>4.4166666666666634</v>
      </c>
      <c r="DF2" s="47">
        <f t="shared" ref="DF2" si="86">DE2+1/24</f>
        <v>4.4583333333333304</v>
      </c>
      <c r="DG2" s="47">
        <f t="shared" ref="DG2" si="87">DF2+1/24</f>
        <v>4.4999999999999973</v>
      </c>
      <c r="DH2" s="47">
        <f t="shared" ref="DH2" si="88">DG2+1/24</f>
        <v>4.5416666666666643</v>
      </c>
      <c r="DI2" s="47">
        <f t="shared" ref="DI2" si="89">DH2+1/24</f>
        <v>4.5833333333333313</v>
      </c>
      <c r="DJ2" s="47">
        <f t="shared" ref="DJ2" si="90">DI2+1/24</f>
        <v>4.6249999999999982</v>
      </c>
      <c r="DK2" s="47">
        <f t="shared" ref="DK2" si="91">DJ2+1/24</f>
        <v>4.6666666666666652</v>
      </c>
      <c r="DL2" s="47">
        <f t="shared" ref="DL2" si="92">DK2+1/24</f>
        <v>4.7083333333333321</v>
      </c>
      <c r="DM2" s="47">
        <f t="shared" ref="DM2" si="93">DL2+1/24</f>
        <v>4.7499999999999991</v>
      </c>
      <c r="DN2" s="47">
        <f t="shared" ref="DN2" si="94">DM2+1/24</f>
        <v>4.7916666666666661</v>
      </c>
      <c r="DO2" s="47">
        <f t="shared" ref="DO2" si="95">DN2+1/24</f>
        <v>4.833333333333333</v>
      </c>
      <c r="DP2" s="47">
        <f t="shared" ref="DP2" si="96">DO2+1/24</f>
        <v>4.875</v>
      </c>
      <c r="DQ2" s="47">
        <f t="shared" ref="DQ2" si="97">DP2+1/24</f>
        <v>4.916666666666667</v>
      </c>
      <c r="DR2" s="47">
        <f t="shared" ref="DR2" si="98">DQ2+1/24</f>
        <v>4.9583333333333339</v>
      </c>
      <c r="DS2" s="47">
        <f t="shared" ref="DS2" si="99">DR2+1/24</f>
        <v>5.0000000000000009</v>
      </c>
      <c r="DT2" s="47">
        <f t="shared" ref="DT2" si="100">DS2+1/24</f>
        <v>5.0416666666666679</v>
      </c>
      <c r="DU2" s="47">
        <f t="shared" ref="DU2" si="101">DT2+1/24</f>
        <v>5.0833333333333348</v>
      </c>
      <c r="DV2" s="47">
        <f t="shared" ref="DV2" si="102">DU2+1/24</f>
        <v>5.1250000000000018</v>
      </c>
      <c r="DW2" s="47">
        <f t="shared" ref="DW2" si="103">DV2+1/24</f>
        <v>5.1666666666666687</v>
      </c>
      <c r="DX2" s="47">
        <f t="shared" ref="DX2" si="104">DW2+1/24</f>
        <v>5.2083333333333357</v>
      </c>
      <c r="DY2" s="47">
        <f t="shared" ref="DY2" si="105">DX2+1/24</f>
        <v>5.2500000000000027</v>
      </c>
      <c r="DZ2" s="47">
        <f t="shared" ref="DZ2" si="106">DY2+1/24</f>
        <v>5.2916666666666696</v>
      </c>
      <c r="EA2" s="47">
        <f t="shared" ref="EA2" si="107">DZ2+1/24</f>
        <v>5.3333333333333366</v>
      </c>
      <c r="EB2" s="47">
        <f t="shared" ref="EB2" si="108">EA2+1/24</f>
        <v>5.3750000000000036</v>
      </c>
      <c r="EC2" s="47">
        <f t="shared" ref="EC2" si="109">EB2+1/24</f>
        <v>5.4166666666666705</v>
      </c>
      <c r="ED2" s="47">
        <f t="shared" ref="ED2" si="110">EC2+1/24</f>
        <v>5.4583333333333375</v>
      </c>
      <c r="EE2" s="47">
        <f t="shared" ref="EE2" si="111">ED2+1/24</f>
        <v>5.5000000000000044</v>
      </c>
      <c r="EF2" s="47">
        <f t="shared" ref="EF2" si="112">EE2+1/24</f>
        <v>5.5416666666666714</v>
      </c>
      <c r="EG2" s="47">
        <f t="shared" ref="EG2" si="113">EF2+1/24</f>
        <v>5.5833333333333384</v>
      </c>
      <c r="EH2" s="47">
        <f t="shared" ref="EH2" si="114">EG2+1/24</f>
        <v>5.6250000000000053</v>
      </c>
      <c r="EI2" s="47">
        <f t="shared" ref="EI2" si="115">EH2+1/24</f>
        <v>5.6666666666666723</v>
      </c>
      <c r="EJ2" s="47">
        <f t="shared" ref="EJ2" si="116">EI2+1/24</f>
        <v>5.7083333333333393</v>
      </c>
      <c r="EK2" s="47">
        <f t="shared" ref="EK2" si="117">EJ2+1/24</f>
        <v>5.7500000000000062</v>
      </c>
      <c r="EL2" s="47">
        <f t="shared" ref="EL2" si="118">EK2+1/24</f>
        <v>5.7916666666666732</v>
      </c>
      <c r="EM2" s="47">
        <f t="shared" ref="EM2" si="119">EL2+1/24</f>
        <v>5.8333333333333401</v>
      </c>
      <c r="EN2" s="47">
        <f t="shared" ref="EN2" si="120">EM2+1/24</f>
        <v>5.8750000000000071</v>
      </c>
      <c r="EO2" s="47">
        <f t="shared" ref="EO2" si="121">EN2+1/24</f>
        <v>5.9166666666666741</v>
      </c>
      <c r="EP2" s="47">
        <f t="shared" ref="EP2" si="122">EO2+1/24</f>
        <v>5.958333333333341</v>
      </c>
      <c r="EQ2" s="47">
        <f t="shared" ref="EQ2" si="123">EP2+1/24</f>
        <v>6.000000000000008</v>
      </c>
      <c r="ER2" s="47">
        <f t="shared" ref="ER2" si="124">EQ2+1/24</f>
        <v>6.041666666666675</v>
      </c>
      <c r="ES2" s="47">
        <f t="shared" ref="ES2" si="125">ER2+1/24</f>
        <v>6.0833333333333419</v>
      </c>
      <c r="ET2" s="47">
        <f t="shared" ref="ET2" si="126">ES2+1/24</f>
        <v>6.1250000000000089</v>
      </c>
      <c r="EU2" s="47">
        <f t="shared" ref="EU2" si="127">ET2+1/24</f>
        <v>6.1666666666666758</v>
      </c>
      <c r="EV2" s="47">
        <f t="shared" ref="EV2" si="128">EU2+1/24</f>
        <v>6.2083333333333428</v>
      </c>
      <c r="EW2" s="47">
        <f t="shared" ref="EW2" si="129">EV2+1/24</f>
        <v>6.2500000000000098</v>
      </c>
      <c r="EX2" s="47">
        <f t="shared" ref="EX2" si="130">EW2+1/24</f>
        <v>6.2916666666666767</v>
      </c>
      <c r="EY2" s="47">
        <f t="shared" ref="EY2" si="131">EX2+1/24</f>
        <v>6.3333333333333437</v>
      </c>
      <c r="EZ2" s="47">
        <f t="shared" ref="EZ2" si="132">EY2+1/24</f>
        <v>6.3750000000000107</v>
      </c>
      <c r="FA2" s="47">
        <f t="shared" ref="FA2" si="133">EZ2+1/24</f>
        <v>6.4166666666666776</v>
      </c>
      <c r="FB2" s="47">
        <f t="shared" ref="FB2" si="134">FA2+1/24</f>
        <v>6.4583333333333446</v>
      </c>
      <c r="FC2" s="47">
        <f t="shared" ref="FC2" si="135">FB2+1/24</f>
        <v>6.5000000000000115</v>
      </c>
      <c r="FD2" s="47">
        <f t="shared" ref="FD2" si="136">FC2+1/24</f>
        <v>6.5416666666666785</v>
      </c>
      <c r="FE2" s="47">
        <f t="shared" ref="FE2" si="137">FD2+1/24</f>
        <v>6.5833333333333455</v>
      </c>
      <c r="FF2" s="47">
        <f t="shared" ref="FF2" si="138">FE2+1/24</f>
        <v>6.6250000000000124</v>
      </c>
      <c r="FG2" s="47">
        <f t="shared" ref="FG2" si="139">FF2+1/24</f>
        <v>6.6666666666666794</v>
      </c>
      <c r="FH2" s="47">
        <f t="shared" ref="FH2" si="140">FG2+1/24</f>
        <v>6.7083333333333464</v>
      </c>
      <c r="FI2" s="47">
        <f t="shared" ref="FI2" si="141">FH2+1/24</f>
        <v>6.7500000000000133</v>
      </c>
      <c r="FJ2" s="47">
        <f t="shared" ref="FJ2" si="142">FI2+1/24</f>
        <v>6.7916666666666803</v>
      </c>
      <c r="FK2" s="47">
        <f t="shared" ref="FK2" si="143">FJ2+1/24</f>
        <v>6.8333333333333472</v>
      </c>
      <c r="FL2" s="47">
        <f t="shared" ref="FL2" si="144">FK2+1/24</f>
        <v>6.8750000000000142</v>
      </c>
      <c r="FM2" s="47">
        <f t="shared" ref="FM2" si="145">FL2+1/24</f>
        <v>6.9166666666666812</v>
      </c>
      <c r="FN2" s="47">
        <f t="shared" ref="FN2" si="146">FM2+1/24</f>
        <v>6.9583333333333481</v>
      </c>
      <c r="FO2" s="47">
        <f t="shared" ref="FO2" si="147">FN2+1/24</f>
        <v>7.0000000000000151</v>
      </c>
      <c r="FP2" s="47">
        <f t="shared" ref="FP2" si="148">FO2+1/24</f>
        <v>7.0416666666666821</v>
      </c>
      <c r="FQ2" s="47">
        <f t="shared" ref="FQ2" si="149">FP2+1/24</f>
        <v>7.083333333333349</v>
      </c>
      <c r="FR2" s="47">
        <f t="shared" ref="FR2" si="150">FQ2+1/24</f>
        <v>7.125000000000016</v>
      </c>
      <c r="FS2" s="47">
        <f t="shared" ref="FS2" si="151">FR2+1/24</f>
        <v>7.1666666666666829</v>
      </c>
      <c r="FT2" s="47">
        <f t="shared" ref="FT2" si="152">FS2+1/24</f>
        <v>7.2083333333333499</v>
      </c>
      <c r="FU2" s="47">
        <f t="shared" ref="FU2" si="153">FT2+1/24</f>
        <v>7.2500000000000169</v>
      </c>
      <c r="FV2" s="47">
        <f t="shared" ref="FV2" si="154">FU2+1/24</f>
        <v>7.2916666666666838</v>
      </c>
      <c r="FW2" s="47">
        <f t="shared" ref="FW2" si="155">FV2+1/24</f>
        <v>7.3333333333333508</v>
      </c>
      <c r="FX2" s="47">
        <f t="shared" ref="FX2" si="156">FW2+1/24</f>
        <v>7.3750000000000178</v>
      </c>
      <c r="FY2" s="47">
        <f t="shared" ref="FY2" si="157">FX2+1/24</f>
        <v>7.4166666666666847</v>
      </c>
      <c r="FZ2" s="47">
        <f t="shared" ref="FZ2" si="158">FY2+1/24</f>
        <v>7.4583333333333517</v>
      </c>
      <c r="GA2" s="47">
        <f t="shared" ref="GA2" si="159">FZ2+1/24</f>
        <v>7.5000000000000187</v>
      </c>
      <c r="GB2" s="47">
        <f t="shared" ref="GB2" si="160">GA2+1/24</f>
        <v>7.5416666666666856</v>
      </c>
      <c r="GC2" s="47">
        <f t="shared" ref="GC2" si="161">GB2+1/24</f>
        <v>7.5833333333333526</v>
      </c>
      <c r="GD2" s="47">
        <f t="shared" ref="GD2" si="162">GC2+1/24</f>
        <v>7.6250000000000195</v>
      </c>
      <c r="GE2" s="47">
        <f t="shared" ref="GE2" si="163">GD2+1/24</f>
        <v>7.6666666666666865</v>
      </c>
      <c r="GF2" s="47">
        <f t="shared" ref="GF2" si="164">GE2+1/24</f>
        <v>7.7083333333333535</v>
      </c>
      <c r="GG2" s="47">
        <f t="shared" ref="GG2" si="165">GF2+1/24</f>
        <v>7.7500000000000204</v>
      </c>
      <c r="GH2" s="47">
        <f t="shared" ref="GH2" si="166">GG2+1/24</f>
        <v>7.7916666666666874</v>
      </c>
      <c r="GI2" s="47">
        <f t="shared" ref="GI2" si="167">GH2+1/24</f>
        <v>7.8333333333333544</v>
      </c>
      <c r="GJ2" s="47">
        <f t="shared" ref="GJ2" si="168">GI2+1/24</f>
        <v>7.8750000000000213</v>
      </c>
      <c r="GK2" s="47">
        <f t="shared" ref="GK2" si="169">GJ2+1/24</f>
        <v>7.9166666666666883</v>
      </c>
      <c r="GL2" s="47">
        <f t="shared" ref="GL2" si="170">GK2+1/24</f>
        <v>7.9583333333333552</v>
      </c>
      <c r="GM2" s="47">
        <f t="shared" ref="GM2" si="171">GL2+1/24</f>
        <v>8.0000000000000213</v>
      </c>
      <c r="GN2" s="38"/>
      <c r="GO2" s="20"/>
      <c r="GP2" s="20"/>
      <c r="GQ2" s="20"/>
      <c r="GR2" s="20"/>
      <c r="GS2" s="20"/>
      <c r="GT2" s="20"/>
      <c r="GU2" s="20"/>
      <c r="GV2" s="20"/>
      <c r="GW2" s="20"/>
      <c r="GX2" s="20"/>
      <c r="GY2" s="20"/>
      <c r="GZ2" s="20"/>
      <c r="HA2" s="20"/>
      <c r="HB2" s="20"/>
      <c r="HC2" s="20"/>
      <c r="HD2" s="20"/>
      <c r="HE2" s="20"/>
      <c r="HF2" s="20"/>
      <c r="HG2" s="20"/>
      <c r="IT2" s="19"/>
      <c r="IU2" s="19"/>
      <c r="IV2" s="19"/>
    </row>
    <row r="3" spans="1:257" ht="129.94999999999999" customHeight="1" x14ac:dyDescent="0.25">
      <c r="A3" s="68"/>
      <c r="B3" s="66" t="s">
        <v>12</v>
      </c>
      <c r="C3" s="59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0"/>
      <c r="CP3" s="60"/>
      <c r="CQ3" s="60"/>
      <c r="CR3" s="60"/>
      <c r="CS3" s="60"/>
      <c r="CT3" s="60"/>
      <c r="CU3" s="60"/>
      <c r="CV3" s="60"/>
      <c r="CW3" s="60"/>
      <c r="CX3" s="60"/>
      <c r="CY3" s="60"/>
      <c r="CZ3" s="60"/>
      <c r="DA3" s="60"/>
      <c r="DB3" s="60"/>
      <c r="DC3" s="60"/>
      <c r="DD3" s="60"/>
      <c r="DE3" s="60"/>
      <c r="DF3" s="60"/>
      <c r="DG3" s="60"/>
      <c r="DH3" s="60"/>
      <c r="DI3" s="60"/>
      <c r="DJ3" s="60"/>
      <c r="DK3" s="60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0"/>
      <c r="FK3" s="60"/>
      <c r="FL3" s="60"/>
      <c r="FM3" s="60"/>
      <c r="FN3" s="60"/>
      <c r="FO3" s="60"/>
      <c r="FP3" s="60"/>
      <c r="FQ3" s="60"/>
      <c r="FR3" s="60"/>
      <c r="FS3" s="60"/>
      <c r="FT3" s="60"/>
      <c r="FU3" s="60"/>
      <c r="FV3" s="60"/>
      <c r="FW3" s="60"/>
      <c r="FX3" s="60"/>
      <c r="FY3" s="60"/>
      <c r="FZ3" s="60"/>
      <c r="GA3" s="60"/>
      <c r="GB3" s="60"/>
      <c r="GC3" s="60"/>
      <c r="GD3" s="60"/>
      <c r="GE3" s="60"/>
      <c r="GF3" s="60"/>
      <c r="GG3" s="60"/>
      <c r="GH3" s="60"/>
      <c r="GI3" s="60"/>
      <c r="GJ3" s="60"/>
      <c r="GK3" s="60"/>
      <c r="GL3" s="60"/>
      <c r="GM3" s="6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IT3" s="16" t="s">
        <v>2</v>
      </c>
      <c r="IU3" s="18">
        <f>DATE($B$2,1,1)</f>
        <v>44197</v>
      </c>
      <c r="IV3" s="18">
        <f>DATE($B$2+1,1,1)</f>
        <v>44562</v>
      </c>
      <c r="IW3" s="18">
        <f>DATE($B$2+2,1,1)</f>
        <v>44927</v>
      </c>
    </row>
    <row r="4" spans="1:257" ht="129.94999999999999" customHeight="1" x14ac:dyDescent="0.25">
      <c r="A4" s="12"/>
      <c r="B4" s="67" t="s">
        <v>13</v>
      </c>
      <c r="C4" s="62"/>
      <c r="DL4" s="58"/>
      <c r="DM4" s="58"/>
      <c r="DN4" s="58"/>
      <c r="DO4" s="58"/>
      <c r="DP4" s="58"/>
      <c r="DQ4" s="58"/>
      <c r="DR4" s="58"/>
      <c r="DS4" s="58"/>
      <c r="DT4" s="58"/>
      <c r="DU4" s="58"/>
      <c r="DV4" s="58"/>
      <c r="DW4" s="58"/>
      <c r="DX4" s="58"/>
      <c r="DY4" s="58"/>
      <c r="DZ4" s="58"/>
      <c r="EA4" s="58"/>
      <c r="EB4" s="58"/>
      <c r="EC4" s="58"/>
      <c r="ED4" s="58"/>
      <c r="EE4" s="58"/>
      <c r="EF4" s="58"/>
      <c r="EG4" s="58"/>
      <c r="EH4" s="58"/>
      <c r="EI4" s="58"/>
      <c r="EJ4" s="58"/>
      <c r="EK4" s="58"/>
      <c r="EL4" s="58"/>
      <c r="EM4" s="58"/>
      <c r="EN4" s="58"/>
      <c r="EO4" s="58"/>
      <c r="EP4" s="58"/>
      <c r="EQ4" s="58"/>
      <c r="ER4" s="58"/>
      <c r="ES4" s="58"/>
      <c r="ET4" s="58"/>
      <c r="EU4" s="58"/>
      <c r="EV4" s="58"/>
      <c r="EW4" s="58"/>
      <c r="EX4" s="58"/>
      <c r="EY4" s="58"/>
      <c r="EZ4" s="58"/>
      <c r="FA4" s="58"/>
      <c r="FB4" s="58"/>
      <c r="FC4" s="58"/>
      <c r="FD4" s="58"/>
      <c r="FE4" s="58"/>
      <c r="FF4" s="58"/>
      <c r="FG4" s="58"/>
      <c r="FH4" s="58"/>
      <c r="FI4" s="58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IT4" s="17" t="s">
        <v>3</v>
      </c>
      <c r="IU4" s="18">
        <f>ROUND(DATE($B$2,4,MOD(234-11*MOD($B$2,19),30))/7,)*7-6</f>
        <v>44290</v>
      </c>
      <c r="IV4" s="18">
        <f>ROUND(DATE($B$2+1,4,MOD(234-11*MOD($B$2+1,19),30))/7,)*7-6</f>
        <v>44668</v>
      </c>
      <c r="IW4" s="18">
        <f>ROUND(DATE($B$2+2,4,MOD(234-11*MOD($B$2+2,19),30))/7,)*7-6</f>
        <v>45025</v>
      </c>
    </row>
    <row r="5" spans="1:257" ht="129.94999999999999" customHeight="1" x14ac:dyDescent="0.25">
      <c r="A5" s="13"/>
      <c r="B5" s="67" t="s">
        <v>14</v>
      </c>
      <c r="C5" s="63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/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64"/>
      <c r="DB5" s="64"/>
      <c r="DC5" s="64"/>
      <c r="DD5" s="64"/>
      <c r="DE5" s="64"/>
      <c r="DF5" s="64"/>
      <c r="DG5" s="64"/>
      <c r="DH5" s="64"/>
      <c r="DI5" s="64"/>
      <c r="DJ5" s="64"/>
      <c r="DK5" s="64"/>
      <c r="DL5" s="65"/>
      <c r="DM5" s="65"/>
      <c r="DN5" s="65"/>
      <c r="DO5" s="65"/>
      <c r="DP5" s="65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5"/>
      <c r="EK5" s="65"/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4"/>
      <c r="FK5" s="64"/>
      <c r="FL5" s="64"/>
      <c r="FM5" s="64"/>
      <c r="FN5" s="64"/>
      <c r="FO5" s="64"/>
      <c r="FP5" s="64"/>
      <c r="FQ5" s="64"/>
      <c r="FR5" s="64"/>
      <c r="FS5" s="64"/>
      <c r="FT5" s="64"/>
      <c r="FU5" s="64"/>
      <c r="FV5" s="64"/>
      <c r="FW5" s="64"/>
      <c r="FX5" s="64"/>
      <c r="FY5" s="64"/>
      <c r="FZ5" s="64"/>
      <c r="GA5" s="64"/>
      <c r="GB5" s="64"/>
      <c r="GC5" s="64"/>
      <c r="GD5" s="64"/>
      <c r="GE5" s="64"/>
      <c r="GF5" s="64"/>
      <c r="GG5" s="64"/>
      <c r="GH5" s="64"/>
      <c r="GI5" s="64"/>
      <c r="GJ5" s="64"/>
      <c r="GK5" s="64"/>
      <c r="GL5" s="64"/>
      <c r="GM5" s="64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IT5" s="17" t="s">
        <v>4</v>
      </c>
      <c r="IU5" s="18">
        <f>IU4+1</f>
        <v>44291</v>
      </c>
      <c r="IV5" s="18">
        <f>IV4+1</f>
        <v>44669</v>
      </c>
      <c r="IW5" s="18">
        <f>IW4+1</f>
        <v>45026</v>
      </c>
    </row>
    <row r="6" spans="1:257" ht="33" customHeight="1" x14ac:dyDescent="0.25">
      <c r="B6" s="69"/>
      <c r="C6" s="47">
        <v>0</v>
      </c>
      <c r="D6" s="47">
        <f>C6+1/24</f>
        <v>4.1666666666666664E-2</v>
      </c>
      <c r="E6" s="47">
        <f t="shared" ref="E6" si="172">D6+1/24</f>
        <v>8.3333333333333329E-2</v>
      </c>
      <c r="F6" s="47">
        <f t="shared" ref="F6" si="173">E6+1/24</f>
        <v>0.125</v>
      </c>
      <c r="G6" s="47">
        <f t="shared" ref="G6" si="174">F6+1/24</f>
        <v>0.16666666666666666</v>
      </c>
      <c r="H6" s="47">
        <f t="shared" ref="H6" si="175">G6+1/24</f>
        <v>0.20833333333333331</v>
      </c>
      <c r="I6" s="47">
        <f t="shared" ref="I6" si="176">H6+1/24</f>
        <v>0.24999999999999997</v>
      </c>
      <c r="J6" s="47">
        <f t="shared" ref="J6" si="177">I6+1/24</f>
        <v>0.29166666666666663</v>
      </c>
      <c r="K6" s="47">
        <f t="shared" ref="K6" si="178">J6+1/24</f>
        <v>0.33333333333333331</v>
      </c>
      <c r="L6" s="47">
        <f t="shared" ref="L6" si="179">K6+1/24</f>
        <v>0.375</v>
      </c>
      <c r="M6" s="47">
        <f t="shared" ref="M6" si="180">L6+1/24</f>
        <v>0.41666666666666669</v>
      </c>
      <c r="N6" s="47">
        <f t="shared" ref="N6" si="181">M6+1/24</f>
        <v>0.45833333333333337</v>
      </c>
      <c r="O6" s="47">
        <f t="shared" ref="O6" si="182">N6+1/24</f>
        <v>0.5</v>
      </c>
      <c r="P6" s="47">
        <f t="shared" ref="P6" si="183">O6+1/24</f>
        <v>0.54166666666666663</v>
      </c>
      <c r="Q6" s="47">
        <f t="shared" ref="Q6" si="184">P6+1/24</f>
        <v>0.58333333333333326</v>
      </c>
      <c r="R6" s="47">
        <f t="shared" ref="R6" si="185">Q6+1/24</f>
        <v>0.62499999999999989</v>
      </c>
      <c r="S6" s="47">
        <f t="shared" ref="S6" si="186">R6+1/24</f>
        <v>0.66666666666666652</v>
      </c>
      <c r="T6" s="47">
        <f t="shared" ref="T6" si="187">S6+1/24</f>
        <v>0.70833333333333315</v>
      </c>
      <c r="U6" s="47">
        <f t="shared" ref="U6" si="188">T6+1/24</f>
        <v>0.74999999999999978</v>
      </c>
      <c r="V6" s="47">
        <f t="shared" ref="V6" si="189">U6+1/24</f>
        <v>0.79166666666666641</v>
      </c>
      <c r="W6" s="47">
        <f t="shared" ref="W6" si="190">V6+1/24</f>
        <v>0.83333333333333304</v>
      </c>
      <c r="X6" s="47">
        <f t="shared" ref="X6" si="191">W6+1/24</f>
        <v>0.87499999999999967</v>
      </c>
      <c r="Y6" s="47">
        <f t="shared" ref="Y6" si="192">X6+1/24</f>
        <v>0.9166666666666663</v>
      </c>
      <c r="Z6" s="47">
        <f t="shared" ref="Z6" si="193">Y6+1/24</f>
        <v>0.95833333333333293</v>
      </c>
      <c r="AA6" s="47">
        <f t="shared" ref="AA6" si="194">Z6+1/24</f>
        <v>0.99999999999999956</v>
      </c>
      <c r="AB6" s="47">
        <f t="shared" ref="AB6" si="195">AA6+1/24</f>
        <v>1.0416666666666663</v>
      </c>
      <c r="AC6" s="47">
        <f t="shared" ref="AC6" si="196">AB6+1/24</f>
        <v>1.083333333333333</v>
      </c>
      <c r="AD6" s="47">
        <f t="shared" ref="AD6" si="197">AC6+1/24</f>
        <v>1.1249999999999998</v>
      </c>
      <c r="AE6" s="47">
        <f t="shared" ref="AE6" si="198">AD6+1/24</f>
        <v>1.1666666666666665</v>
      </c>
      <c r="AF6" s="47">
        <f t="shared" ref="AF6" si="199">AE6+1/24</f>
        <v>1.2083333333333333</v>
      </c>
      <c r="AG6" s="47">
        <f t="shared" ref="AG6" si="200">AF6+1/24</f>
        <v>1.25</v>
      </c>
      <c r="AH6" s="47">
        <f t="shared" ref="AH6" si="201">AG6+1/24</f>
        <v>1.2916666666666667</v>
      </c>
      <c r="AI6" s="47">
        <f t="shared" ref="AI6" si="202">AH6+1/24</f>
        <v>1.3333333333333335</v>
      </c>
      <c r="AJ6" s="47">
        <f t="shared" ref="AJ6" si="203">AI6+1/24</f>
        <v>1.3750000000000002</v>
      </c>
      <c r="AK6" s="47">
        <f t="shared" ref="AK6" si="204">AJ6+1/24</f>
        <v>1.416666666666667</v>
      </c>
      <c r="AL6" s="47">
        <f t="shared" ref="AL6" si="205">AK6+1/24</f>
        <v>1.4583333333333337</v>
      </c>
      <c r="AM6" s="47">
        <f t="shared" ref="AM6" si="206">AL6+1/24</f>
        <v>1.5000000000000004</v>
      </c>
      <c r="AN6" s="47">
        <f t="shared" ref="AN6" si="207">AM6+1/24</f>
        <v>1.5416666666666672</v>
      </c>
      <c r="AO6" s="47">
        <f t="shared" ref="AO6" si="208">AN6+1/24</f>
        <v>1.5833333333333339</v>
      </c>
      <c r="AP6" s="47">
        <f t="shared" ref="AP6" si="209">AO6+1/24</f>
        <v>1.6250000000000007</v>
      </c>
      <c r="AQ6" s="47">
        <f t="shared" ref="AQ6" si="210">AP6+1/24</f>
        <v>1.6666666666666674</v>
      </c>
      <c r="AR6" s="47">
        <f t="shared" ref="AR6" si="211">AQ6+1/24</f>
        <v>1.7083333333333341</v>
      </c>
      <c r="AS6" s="47">
        <f t="shared" ref="AS6" si="212">AR6+1/24</f>
        <v>1.7500000000000009</v>
      </c>
      <c r="AT6" s="47">
        <f t="shared" ref="AT6" si="213">AS6+1/24</f>
        <v>1.7916666666666676</v>
      </c>
      <c r="AU6" s="47">
        <f t="shared" ref="AU6" si="214">AT6+1/24</f>
        <v>1.8333333333333344</v>
      </c>
      <c r="AV6" s="47">
        <f t="shared" ref="AV6" si="215">AU6+1/24</f>
        <v>1.8750000000000011</v>
      </c>
      <c r="AW6" s="47">
        <f t="shared" ref="AW6" si="216">AV6+1/24</f>
        <v>1.9166666666666679</v>
      </c>
      <c r="AX6" s="47">
        <f t="shared" ref="AX6" si="217">AW6+1/24</f>
        <v>1.9583333333333346</v>
      </c>
      <c r="AY6" s="47">
        <f t="shared" ref="AY6" si="218">AX6+1/24</f>
        <v>2.0000000000000013</v>
      </c>
      <c r="AZ6" s="47">
        <f t="shared" ref="AZ6" si="219">AY6+1/24</f>
        <v>2.0416666666666679</v>
      </c>
      <c r="BA6" s="47">
        <f t="shared" ref="BA6" si="220">AZ6+1/24</f>
        <v>2.0833333333333344</v>
      </c>
      <c r="BB6" s="47">
        <f t="shared" ref="BB6" si="221">BA6+1/24</f>
        <v>2.1250000000000009</v>
      </c>
      <c r="BC6" s="47">
        <f t="shared" ref="BC6" si="222">BB6+1/24</f>
        <v>2.1666666666666674</v>
      </c>
      <c r="BD6" s="47">
        <f t="shared" ref="BD6" si="223">BC6+1/24</f>
        <v>2.2083333333333339</v>
      </c>
      <c r="BE6" s="47">
        <f t="shared" ref="BE6" si="224">BD6+1/24</f>
        <v>2.2500000000000004</v>
      </c>
      <c r="BF6" s="47">
        <f t="shared" ref="BF6" si="225">BE6+1/24</f>
        <v>2.291666666666667</v>
      </c>
      <c r="BG6" s="47">
        <f t="shared" ref="BG6" si="226">BF6+1/24</f>
        <v>2.3333333333333335</v>
      </c>
      <c r="BH6" s="47">
        <f t="shared" ref="BH6" si="227">BG6+1/24</f>
        <v>2.375</v>
      </c>
      <c r="BI6" s="47">
        <f t="shared" ref="BI6" si="228">BH6+1/24</f>
        <v>2.4166666666666665</v>
      </c>
      <c r="BJ6" s="47">
        <f t="shared" ref="BJ6" si="229">BI6+1/24</f>
        <v>2.458333333333333</v>
      </c>
      <c r="BK6" s="47">
        <f t="shared" ref="BK6" si="230">BJ6+1/24</f>
        <v>2.4999999999999996</v>
      </c>
      <c r="BL6" s="47">
        <f t="shared" ref="BL6" si="231">BK6+1/24</f>
        <v>2.5416666666666661</v>
      </c>
      <c r="BM6" s="47">
        <f t="shared" ref="BM6" si="232">BL6+1/24</f>
        <v>2.5833333333333326</v>
      </c>
      <c r="BN6" s="47">
        <f t="shared" ref="BN6" si="233">BM6+1/24</f>
        <v>2.6249999999999991</v>
      </c>
      <c r="BO6" s="47">
        <f t="shared" ref="BO6" si="234">BN6+1/24</f>
        <v>2.6666666666666656</v>
      </c>
      <c r="BP6" s="47">
        <f t="shared" ref="BP6" si="235">BO6+1/24</f>
        <v>2.7083333333333321</v>
      </c>
      <c r="BQ6" s="47">
        <f t="shared" ref="BQ6" si="236">BP6+1/24</f>
        <v>2.7499999999999987</v>
      </c>
      <c r="BR6" s="47">
        <f t="shared" ref="BR6" si="237">BQ6+1/24</f>
        <v>2.7916666666666652</v>
      </c>
      <c r="BS6" s="47">
        <f t="shared" ref="BS6" si="238">BR6+1/24</f>
        <v>2.8333333333333317</v>
      </c>
      <c r="BT6" s="47">
        <f t="shared" ref="BT6" si="239">BS6+1/24</f>
        <v>2.8749999999999982</v>
      </c>
      <c r="BU6" s="47">
        <f t="shared" ref="BU6" si="240">BT6+1/24</f>
        <v>2.9166666666666647</v>
      </c>
      <c r="BV6" s="47">
        <f t="shared" ref="BV6" si="241">BU6+1/24</f>
        <v>2.9583333333333313</v>
      </c>
      <c r="BW6" s="47">
        <f t="shared" ref="BW6" si="242">BV6+1/24</f>
        <v>2.9999999999999978</v>
      </c>
      <c r="BX6" s="47">
        <f t="shared" ref="BX6" si="243">BW6+1/24</f>
        <v>3.0416666666666643</v>
      </c>
      <c r="BY6" s="47">
        <f t="shared" ref="BY6" si="244">BX6+1/24</f>
        <v>3.0833333333333308</v>
      </c>
      <c r="BZ6" s="47">
        <f t="shared" ref="BZ6" si="245">BY6+1/24</f>
        <v>3.1249999999999973</v>
      </c>
      <c r="CA6" s="47">
        <f t="shared" ref="CA6" si="246">BZ6+1/24</f>
        <v>3.1666666666666639</v>
      </c>
      <c r="CB6" s="47">
        <f t="shared" ref="CB6" si="247">CA6+1/24</f>
        <v>3.2083333333333304</v>
      </c>
      <c r="CC6" s="47">
        <f t="shared" ref="CC6" si="248">CB6+1/24</f>
        <v>3.2499999999999969</v>
      </c>
      <c r="CD6" s="47">
        <f t="shared" ref="CD6" si="249">CC6+1/24</f>
        <v>3.2916666666666634</v>
      </c>
      <c r="CE6" s="47">
        <f t="shared" ref="CE6" si="250">CD6+1/24</f>
        <v>3.3333333333333299</v>
      </c>
      <c r="CF6" s="47">
        <f t="shared" ref="CF6" si="251">CE6+1/24</f>
        <v>3.3749999999999964</v>
      </c>
      <c r="CG6" s="47">
        <f t="shared" ref="CG6" si="252">CF6+1/24</f>
        <v>3.416666666666663</v>
      </c>
      <c r="CH6" s="47">
        <f t="shared" ref="CH6" si="253">CG6+1/24</f>
        <v>3.4583333333333295</v>
      </c>
      <c r="CI6" s="47">
        <f t="shared" ref="CI6" si="254">CH6+1/24</f>
        <v>3.499999999999996</v>
      </c>
      <c r="CJ6" s="47">
        <f t="shared" ref="CJ6" si="255">CI6+1/24</f>
        <v>3.5416666666666625</v>
      </c>
      <c r="CK6" s="47">
        <f t="shared" ref="CK6" si="256">CJ6+1/24</f>
        <v>3.583333333333329</v>
      </c>
      <c r="CL6" s="47">
        <f t="shared" ref="CL6" si="257">CK6+1/24</f>
        <v>3.6249999999999956</v>
      </c>
      <c r="CM6" s="47">
        <f t="shared" ref="CM6" si="258">CL6+1/24</f>
        <v>3.6666666666666621</v>
      </c>
      <c r="CN6" s="47">
        <f t="shared" ref="CN6" si="259">CM6+1/24</f>
        <v>3.7083333333333286</v>
      </c>
      <c r="CO6" s="47">
        <f t="shared" ref="CO6" si="260">CN6+1/24</f>
        <v>3.7499999999999951</v>
      </c>
      <c r="CP6" s="47">
        <f t="shared" ref="CP6" si="261">CO6+1/24</f>
        <v>3.7916666666666616</v>
      </c>
      <c r="CQ6" s="47">
        <f t="shared" ref="CQ6" si="262">CP6+1/24</f>
        <v>3.8333333333333282</v>
      </c>
      <c r="CR6" s="47">
        <f t="shared" ref="CR6" si="263">CQ6+1/24</f>
        <v>3.8749999999999947</v>
      </c>
      <c r="CS6" s="47">
        <f t="shared" ref="CS6" si="264">CR6+1/24</f>
        <v>3.9166666666666612</v>
      </c>
      <c r="CT6" s="47">
        <f t="shared" ref="CT6" si="265">CS6+1/24</f>
        <v>3.9583333333333277</v>
      </c>
      <c r="CU6" s="47">
        <f t="shared" ref="CU6" si="266">CT6+1/24</f>
        <v>3.9999999999999942</v>
      </c>
      <c r="CV6" s="47">
        <f t="shared" ref="CV6" si="267">CU6+1/24</f>
        <v>4.0416666666666607</v>
      </c>
      <c r="CW6" s="47">
        <f t="shared" ref="CW6" si="268">CV6+1/24</f>
        <v>4.0833333333333277</v>
      </c>
      <c r="CX6" s="47">
        <f t="shared" ref="CX6" si="269">CW6+1/24</f>
        <v>4.1249999999999947</v>
      </c>
      <c r="CY6" s="47">
        <f t="shared" ref="CY6" si="270">CX6+1/24</f>
        <v>4.1666666666666616</v>
      </c>
      <c r="CZ6" s="47">
        <f t="shared" ref="CZ6" si="271">CY6+1/24</f>
        <v>4.2083333333333286</v>
      </c>
      <c r="DA6" s="47">
        <f t="shared" ref="DA6" si="272">CZ6+1/24</f>
        <v>4.2499999999999956</v>
      </c>
      <c r="DB6" s="47">
        <f t="shared" ref="DB6" si="273">DA6+1/24</f>
        <v>4.2916666666666625</v>
      </c>
      <c r="DC6" s="47">
        <f t="shared" ref="DC6" si="274">DB6+1/24</f>
        <v>4.3333333333333295</v>
      </c>
      <c r="DD6" s="47">
        <f t="shared" ref="DD6" si="275">DC6+1/24</f>
        <v>4.3749999999999964</v>
      </c>
      <c r="DE6" s="47">
        <f t="shared" ref="DE6" si="276">DD6+1/24</f>
        <v>4.4166666666666634</v>
      </c>
      <c r="DF6" s="47">
        <f t="shared" ref="DF6" si="277">DE6+1/24</f>
        <v>4.4583333333333304</v>
      </c>
      <c r="DG6" s="47">
        <f t="shared" ref="DG6" si="278">DF6+1/24</f>
        <v>4.4999999999999973</v>
      </c>
      <c r="DH6" s="47">
        <f t="shared" ref="DH6" si="279">DG6+1/24</f>
        <v>4.5416666666666643</v>
      </c>
      <c r="DI6" s="47">
        <f t="shared" ref="DI6" si="280">DH6+1/24</f>
        <v>4.5833333333333313</v>
      </c>
      <c r="DJ6" s="47">
        <f t="shared" ref="DJ6" si="281">DI6+1/24</f>
        <v>4.6249999999999982</v>
      </c>
      <c r="DK6" s="47">
        <f t="shared" ref="DK6" si="282">DJ6+1/24</f>
        <v>4.6666666666666652</v>
      </c>
      <c r="DL6" s="47">
        <f t="shared" ref="DL6" si="283">DK6+1/24</f>
        <v>4.7083333333333321</v>
      </c>
      <c r="DM6" s="47">
        <f t="shared" ref="DM6" si="284">DL6+1/24</f>
        <v>4.7499999999999991</v>
      </c>
      <c r="DN6" s="47">
        <f t="shared" ref="DN6" si="285">DM6+1/24</f>
        <v>4.7916666666666661</v>
      </c>
      <c r="DO6" s="47">
        <f t="shared" ref="DO6" si="286">DN6+1/24</f>
        <v>4.833333333333333</v>
      </c>
      <c r="DP6" s="47">
        <f t="shared" ref="DP6" si="287">DO6+1/24</f>
        <v>4.875</v>
      </c>
      <c r="DQ6" s="47">
        <f t="shared" ref="DQ6" si="288">DP6+1/24</f>
        <v>4.916666666666667</v>
      </c>
      <c r="DR6" s="47">
        <f t="shared" ref="DR6" si="289">DQ6+1/24</f>
        <v>4.9583333333333339</v>
      </c>
      <c r="DS6" s="47">
        <f t="shared" ref="DS6" si="290">DR6+1/24</f>
        <v>5.0000000000000009</v>
      </c>
      <c r="DT6" s="47">
        <f t="shared" ref="DT6" si="291">DS6+1/24</f>
        <v>5.0416666666666679</v>
      </c>
      <c r="DU6" s="47">
        <f t="shared" ref="DU6" si="292">DT6+1/24</f>
        <v>5.0833333333333348</v>
      </c>
      <c r="DV6" s="47">
        <f t="shared" ref="DV6" si="293">DU6+1/24</f>
        <v>5.1250000000000018</v>
      </c>
      <c r="DW6" s="47">
        <f t="shared" ref="DW6" si="294">DV6+1/24</f>
        <v>5.1666666666666687</v>
      </c>
      <c r="DX6" s="47">
        <f t="shared" ref="DX6" si="295">DW6+1/24</f>
        <v>5.2083333333333357</v>
      </c>
      <c r="DY6" s="47">
        <f t="shared" ref="DY6" si="296">DX6+1/24</f>
        <v>5.2500000000000027</v>
      </c>
      <c r="DZ6" s="47">
        <f t="shared" ref="DZ6" si="297">DY6+1/24</f>
        <v>5.2916666666666696</v>
      </c>
      <c r="EA6" s="47">
        <f t="shared" ref="EA6" si="298">DZ6+1/24</f>
        <v>5.3333333333333366</v>
      </c>
      <c r="EB6" s="47">
        <f t="shared" ref="EB6" si="299">EA6+1/24</f>
        <v>5.3750000000000036</v>
      </c>
      <c r="EC6" s="47">
        <f t="shared" ref="EC6" si="300">EB6+1/24</f>
        <v>5.4166666666666705</v>
      </c>
      <c r="ED6" s="47">
        <f t="shared" ref="ED6" si="301">EC6+1/24</f>
        <v>5.4583333333333375</v>
      </c>
      <c r="EE6" s="47">
        <f t="shared" ref="EE6" si="302">ED6+1/24</f>
        <v>5.5000000000000044</v>
      </c>
      <c r="EF6" s="47">
        <f t="shared" ref="EF6" si="303">EE6+1/24</f>
        <v>5.5416666666666714</v>
      </c>
      <c r="EG6" s="47">
        <f t="shared" ref="EG6" si="304">EF6+1/24</f>
        <v>5.5833333333333384</v>
      </c>
      <c r="EH6" s="47">
        <f t="shared" ref="EH6" si="305">EG6+1/24</f>
        <v>5.6250000000000053</v>
      </c>
      <c r="EI6" s="47">
        <f t="shared" ref="EI6" si="306">EH6+1/24</f>
        <v>5.6666666666666723</v>
      </c>
      <c r="EJ6" s="47">
        <f t="shared" ref="EJ6" si="307">EI6+1/24</f>
        <v>5.7083333333333393</v>
      </c>
      <c r="EK6" s="47">
        <f t="shared" ref="EK6" si="308">EJ6+1/24</f>
        <v>5.7500000000000062</v>
      </c>
      <c r="EL6" s="47">
        <f t="shared" ref="EL6" si="309">EK6+1/24</f>
        <v>5.7916666666666732</v>
      </c>
      <c r="EM6" s="47">
        <f t="shared" ref="EM6" si="310">EL6+1/24</f>
        <v>5.8333333333333401</v>
      </c>
      <c r="EN6" s="47">
        <f t="shared" ref="EN6" si="311">EM6+1/24</f>
        <v>5.8750000000000071</v>
      </c>
      <c r="EO6" s="47">
        <f t="shared" ref="EO6" si="312">EN6+1/24</f>
        <v>5.9166666666666741</v>
      </c>
      <c r="EP6" s="47">
        <f t="shared" ref="EP6" si="313">EO6+1/24</f>
        <v>5.958333333333341</v>
      </c>
      <c r="EQ6" s="47">
        <f t="shared" ref="EQ6" si="314">EP6+1/24</f>
        <v>6.000000000000008</v>
      </c>
      <c r="ER6" s="47">
        <f t="shared" ref="ER6" si="315">EQ6+1/24</f>
        <v>6.041666666666675</v>
      </c>
      <c r="ES6" s="47">
        <f t="shared" ref="ES6" si="316">ER6+1/24</f>
        <v>6.0833333333333419</v>
      </c>
      <c r="ET6" s="47">
        <f t="shared" ref="ET6" si="317">ES6+1/24</f>
        <v>6.1250000000000089</v>
      </c>
      <c r="EU6" s="47">
        <f t="shared" ref="EU6" si="318">ET6+1/24</f>
        <v>6.1666666666666758</v>
      </c>
      <c r="EV6" s="47">
        <f t="shared" ref="EV6" si="319">EU6+1/24</f>
        <v>6.2083333333333428</v>
      </c>
      <c r="EW6" s="47">
        <f t="shared" ref="EW6" si="320">EV6+1/24</f>
        <v>6.2500000000000098</v>
      </c>
      <c r="EX6" s="47">
        <f t="shared" ref="EX6" si="321">EW6+1/24</f>
        <v>6.2916666666666767</v>
      </c>
      <c r="EY6" s="47">
        <f t="shared" ref="EY6" si="322">EX6+1/24</f>
        <v>6.3333333333333437</v>
      </c>
      <c r="EZ6" s="47">
        <f t="shared" ref="EZ6" si="323">EY6+1/24</f>
        <v>6.3750000000000107</v>
      </c>
      <c r="FA6" s="47">
        <f t="shared" ref="FA6" si="324">EZ6+1/24</f>
        <v>6.4166666666666776</v>
      </c>
      <c r="FB6" s="47">
        <f t="shared" ref="FB6" si="325">FA6+1/24</f>
        <v>6.4583333333333446</v>
      </c>
      <c r="FC6" s="47">
        <f t="shared" ref="FC6" si="326">FB6+1/24</f>
        <v>6.5000000000000115</v>
      </c>
      <c r="FD6" s="47">
        <f t="shared" ref="FD6" si="327">FC6+1/24</f>
        <v>6.5416666666666785</v>
      </c>
      <c r="FE6" s="47">
        <f t="shared" ref="FE6" si="328">FD6+1/24</f>
        <v>6.5833333333333455</v>
      </c>
      <c r="FF6" s="47">
        <f t="shared" ref="FF6" si="329">FE6+1/24</f>
        <v>6.6250000000000124</v>
      </c>
      <c r="FG6" s="47">
        <f t="shared" ref="FG6" si="330">FF6+1/24</f>
        <v>6.6666666666666794</v>
      </c>
      <c r="FH6" s="47">
        <f t="shared" ref="FH6" si="331">FG6+1/24</f>
        <v>6.7083333333333464</v>
      </c>
      <c r="FI6" s="47">
        <f t="shared" ref="FI6" si="332">FH6+1/24</f>
        <v>6.7500000000000133</v>
      </c>
      <c r="FJ6" s="47">
        <f t="shared" ref="FJ6" si="333">FI6+1/24</f>
        <v>6.7916666666666803</v>
      </c>
      <c r="FK6" s="47">
        <f t="shared" ref="FK6" si="334">FJ6+1/24</f>
        <v>6.8333333333333472</v>
      </c>
      <c r="FL6" s="47">
        <f t="shared" ref="FL6" si="335">FK6+1/24</f>
        <v>6.8750000000000142</v>
      </c>
      <c r="FM6" s="47">
        <f t="shared" ref="FM6" si="336">FL6+1/24</f>
        <v>6.9166666666666812</v>
      </c>
      <c r="FN6" s="47">
        <f t="shared" ref="FN6" si="337">FM6+1/24</f>
        <v>6.9583333333333481</v>
      </c>
      <c r="FO6" s="47">
        <f t="shared" ref="FO6" si="338">FN6+1/24</f>
        <v>7.0000000000000151</v>
      </c>
      <c r="FP6" s="47">
        <f t="shared" ref="FP6" si="339">FO6+1/24</f>
        <v>7.0416666666666821</v>
      </c>
      <c r="FQ6" s="47">
        <f t="shared" ref="FQ6" si="340">FP6+1/24</f>
        <v>7.083333333333349</v>
      </c>
      <c r="FR6" s="47">
        <f t="shared" ref="FR6" si="341">FQ6+1/24</f>
        <v>7.125000000000016</v>
      </c>
      <c r="FS6" s="47">
        <f t="shared" ref="FS6" si="342">FR6+1/24</f>
        <v>7.1666666666666829</v>
      </c>
      <c r="FT6" s="47">
        <f t="shared" ref="FT6" si="343">FS6+1/24</f>
        <v>7.2083333333333499</v>
      </c>
      <c r="FU6" s="47">
        <f t="shared" ref="FU6" si="344">FT6+1/24</f>
        <v>7.2500000000000169</v>
      </c>
      <c r="FV6" s="47">
        <f t="shared" ref="FV6" si="345">FU6+1/24</f>
        <v>7.2916666666666838</v>
      </c>
      <c r="FW6" s="47">
        <f t="shared" ref="FW6" si="346">FV6+1/24</f>
        <v>7.3333333333333508</v>
      </c>
      <c r="FX6" s="47">
        <f t="shared" ref="FX6" si="347">FW6+1/24</f>
        <v>7.3750000000000178</v>
      </c>
      <c r="FY6" s="47">
        <f t="shared" ref="FY6" si="348">FX6+1/24</f>
        <v>7.4166666666666847</v>
      </c>
      <c r="FZ6" s="47">
        <f t="shared" ref="FZ6" si="349">FY6+1/24</f>
        <v>7.4583333333333517</v>
      </c>
      <c r="GA6" s="47">
        <f t="shared" ref="GA6" si="350">FZ6+1/24</f>
        <v>7.5000000000000187</v>
      </c>
      <c r="GB6" s="47">
        <f t="shared" ref="GB6" si="351">GA6+1/24</f>
        <v>7.5416666666666856</v>
      </c>
      <c r="GC6" s="47">
        <f t="shared" ref="GC6" si="352">GB6+1/24</f>
        <v>7.5833333333333526</v>
      </c>
      <c r="GD6" s="47">
        <f t="shared" ref="GD6" si="353">GC6+1/24</f>
        <v>7.6250000000000195</v>
      </c>
      <c r="GE6" s="47">
        <f t="shared" ref="GE6" si="354">GD6+1/24</f>
        <v>7.6666666666666865</v>
      </c>
      <c r="GF6" s="47">
        <f t="shared" ref="GF6" si="355">GE6+1/24</f>
        <v>7.7083333333333535</v>
      </c>
      <c r="GG6" s="47">
        <f t="shared" ref="GG6" si="356">GF6+1/24</f>
        <v>7.7500000000000204</v>
      </c>
      <c r="GH6" s="47">
        <f t="shared" ref="GH6" si="357">GG6+1/24</f>
        <v>7.7916666666666874</v>
      </c>
      <c r="GI6" s="47">
        <f t="shared" ref="GI6" si="358">GH6+1/24</f>
        <v>7.8333333333333544</v>
      </c>
      <c r="GJ6" s="47">
        <f t="shared" ref="GJ6" si="359">GI6+1/24</f>
        <v>7.8750000000000213</v>
      </c>
      <c r="GK6" s="47">
        <f t="shared" ref="GK6" si="360">GJ6+1/24</f>
        <v>7.9166666666666883</v>
      </c>
      <c r="GL6" s="47">
        <f t="shared" ref="GL6" si="361">GK6+1/24</f>
        <v>7.9583333333333552</v>
      </c>
      <c r="GM6" s="47">
        <f t="shared" ref="GM6" si="362">GL6+1/24</f>
        <v>8.0000000000000213</v>
      </c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IT6" s="17" t="s">
        <v>18</v>
      </c>
      <c r="IU6" s="18">
        <f>DATE($B$2,5,1)</f>
        <v>44317</v>
      </c>
      <c r="IV6" s="18">
        <f>DATE($B$2+1,5,1)</f>
        <v>44682</v>
      </c>
      <c r="IW6" s="18">
        <f>DATE($B$2+2,5,1)</f>
        <v>45047</v>
      </c>
    </row>
    <row r="7" spans="1:257" ht="45" customHeight="1" x14ac:dyDescent="0.25"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IT7" s="17" t="s">
        <v>19</v>
      </c>
      <c r="IU7" s="18">
        <f>DATE($B$2,5,8)</f>
        <v>44324</v>
      </c>
      <c r="IV7" s="18">
        <f>DATE($B$2+1,5,8)</f>
        <v>44689</v>
      </c>
      <c r="IW7" s="18">
        <f>DATE($B$2+2,5,8)</f>
        <v>45054</v>
      </c>
    </row>
    <row r="8" spans="1:257" ht="45" customHeight="1" x14ac:dyDescent="0.25"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IT8" s="17" t="s">
        <v>20</v>
      </c>
      <c r="IU8" s="18">
        <f>IU4+39</f>
        <v>44329</v>
      </c>
      <c r="IV8" s="18">
        <f>IV4+39</f>
        <v>44707</v>
      </c>
      <c r="IW8" s="18">
        <f>IW4+39</f>
        <v>45064</v>
      </c>
    </row>
    <row r="9" spans="1:257" ht="45" customHeight="1" x14ac:dyDescent="0.25"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IT9" s="17" t="s">
        <v>21</v>
      </c>
      <c r="IU9" s="18">
        <f>IU4+49</f>
        <v>44339</v>
      </c>
      <c r="IV9" s="18">
        <f>IV4+49</f>
        <v>44717</v>
      </c>
      <c r="IW9" s="18">
        <f>IW4+49</f>
        <v>45074</v>
      </c>
    </row>
    <row r="10" spans="1:257" ht="45" customHeight="1" x14ac:dyDescent="0.25">
      <c r="V10" s="48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IT10" s="17" t="s">
        <v>22</v>
      </c>
      <c r="IU10" s="18">
        <f>IU9+1</f>
        <v>44340</v>
      </c>
      <c r="IV10" s="18">
        <f>IV9+1</f>
        <v>44718</v>
      </c>
      <c r="IW10" s="18">
        <f>IW9+1</f>
        <v>45075</v>
      </c>
    </row>
    <row r="11" spans="1:257" ht="45" customHeight="1" x14ac:dyDescent="0.25"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IT11" s="17" t="s">
        <v>23</v>
      </c>
      <c r="IU11" s="18">
        <f>DATE($B$2,7,14)</f>
        <v>44391</v>
      </c>
      <c r="IV11" s="18">
        <f>DATE($B$2+1,7,14)</f>
        <v>44756</v>
      </c>
      <c r="IW11" s="18">
        <f>DATE($B$2+2,7,14)</f>
        <v>45121</v>
      </c>
    </row>
    <row r="12" spans="1:257" ht="45" customHeight="1" x14ac:dyDescent="0.25"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IT12" s="17" t="s">
        <v>24</v>
      </c>
      <c r="IU12" s="18">
        <f>DATE($B$2,8,15)</f>
        <v>44423</v>
      </c>
      <c r="IV12" s="18">
        <f>DATE($B$2+1,8,15)</f>
        <v>44788</v>
      </c>
      <c r="IW12" s="18">
        <f>DATE($B$2+2,8,15)</f>
        <v>45153</v>
      </c>
    </row>
    <row r="13" spans="1:257" ht="45" customHeight="1" x14ac:dyDescent="0.25"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IT13" s="17" t="s">
        <v>25</v>
      </c>
      <c r="IU13" s="18">
        <f>DATE($B$2,11,1)</f>
        <v>44501</v>
      </c>
      <c r="IV13" s="18">
        <f>DATE($B$2+1,11,1)</f>
        <v>44866</v>
      </c>
      <c r="IW13" s="18">
        <f>DATE($B$2+2,11,1)</f>
        <v>45231</v>
      </c>
    </row>
    <row r="14" spans="1:257" ht="45" customHeight="1" x14ac:dyDescent="0.25">
      <c r="IT14" s="17" t="s">
        <v>26</v>
      </c>
      <c r="IU14" s="18">
        <f>DATE($B$2,11,11)</f>
        <v>44511</v>
      </c>
      <c r="IV14" s="18">
        <f>DATE($B$2+1,11,11)</f>
        <v>44876</v>
      </c>
      <c r="IW14" s="18">
        <f>DATE($B$2+2,11,11)</f>
        <v>45241</v>
      </c>
    </row>
    <row r="15" spans="1:257" ht="45" customHeight="1" x14ac:dyDescent="0.25">
      <c r="IT15" s="17" t="s">
        <v>27</v>
      </c>
      <c r="IU15" s="18">
        <f>DATE($B$2,12,25)</f>
        <v>44555</v>
      </c>
      <c r="IV15" s="18">
        <f>DATE($B$2+1,12,25)</f>
        <v>44920</v>
      </c>
      <c r="IW15" s="18">
        <f>DATE($B$2+2,12,25)</f>
        <v>45285</v>
      </c>
    </row>
    <row r="16" spans="1:257" ht="45" customHeight="1" x14ac:dyDescent="0.25"/>
    <row r="17" spans="2:2" ht="45" customHeight="1" x14ac:dyDescent="0.25">
      <c r="B17" s="10"/>
    </row>
    <row r="18" spans="2:2" ht="45" customHeight="1" x14ac:dyDescent="0.25"/>
    <row r="19" spans="2:2" ht="45" customHeight="1" x14ac:dyDescent="0.25"/>
    <row r="20" spans="2:2" ht="45" customHeight="1" x14ac:dyDescent="0.25"/>
    <row r="21" spans="2:2" ht="45" customHeight="1" x14ac:dyDescent="0.25"/>
    <row r="22" spans="2:2" ht="45" customHeight="1" x14ac:dyDescent="0.25"/>
    <row r="23" spans="2:2" ht="45" customHeight="1" x14ac:dyDescent="0.25"/>
    <row r="24" spans="2:2" ht="45" customHeight="1" x14ac:dyDescent="0.25"/>
    <row r="25" spans="2:2" ht="45" customHeight="1" x14ac:dyDescent="0.25"/>
    <row r="26" spans="2:2" ht="45" customHeight="1" x14ac:dyDescent="0.25"/>
    <row r="27" spans="2:2" ht="45" customHeight="1" x14ac:dyDescent="0.25"/>
    <row r="28" spans="2:2" ht="45" customHeight="1" x14ac:dyDescent="0.25"/>
    <row r="29" spans="2:2" ht="45" customHeight="1" x14ac:dyDescent="0.25"/>
    <row r="30" spans="2:2" ht="45" customHeight="1" x14ac:dyDescent="0.25"/>
  </sheetData>
  <printOptions horizontalCentered="1"/>
  <pageMargins left="0.19685039370078741" right="0.19685039370078741" top="0.94488188976377963" bottom="0.74803149606299213" header="0.31496062992125984" footer="0.31496062992125984"/>
  <pageSetup paperSize="9" scale="50" orientation="landscape" r:id="rId1"/>
  <headerFooter>
    <oddHeader>&amp;C&amp;26Planning du &amp;D</oddHeader>
  </headerFooter>
  <drawing r:id="rId2"/>
  <legacyDrawing r:id="rId3"/>
  <controls>
    <mc:AlternateContent xmlns:mc="http://schemas.openxmlformats.org/markup-compatibility/2006">
      <mc:Choice Requires="x14">
        <control shapeId="6147" r:id="rId4" name="CommandButton1">
          <controlPr defaultSize="0" autoLine="0" r:id="rId5">
            <anchor moveWithCells="1">
              <from>
                <xdr:col>0</xdr:col>
                <xdr:colOff>0</xdr:colOff>
                <xdr:row>9</xdr:row>
                <xdr:rowOff>304800</xdr:rowOff>
              </from>
              <to>
                <xdr:col>1</xdr:col>
                <xdr:colOff>2324100</xdr:colOff>
                <xdr:row>11</xdr:row>
                <xdr:rowOff>342900</xdr:rowOff>
              </to>
            </anchor>
          </controlPr>
        </control>
      </mc:Choice>
      <mc:Fallback>
        <control shapeId="6147" r:id="rId4" name="CommandButton1"/>
      </mc:Fallback>
    </mc:AlternateContent>
    <mc:AlternateContent xmlns:mc="http://schemas.openxmlformats.org/markup-compatibility/2006">
      <mc:Choice Requires="x14">
        <control shapeId="6149" r:id="rId6" name="CommandButton2">
          <controlPr defaultSize="0" autoLine="0" r:id="rId7">
            <anchor moveWithCells="1">
              <from>
                <xdr:col>0</xdr:col>
                <xdr:colOff>0</xdr:colOff>
                <xdr:row>6</xdr:row>
                <xdr:rowOff>123825</xdr:rowOff>
              </from>
              <to>
                <xdr:col>1</xdr:col>
                <xdr:colOff>2305050</xdr:colOff>
                <xdr:row>8</xdr:row>
                <xdr:rowOff>247650</xdr:rowOff>
              </to>
            </anchor>
          </controlPr>
        </control>
      </mc:Choice>
      <mc:Fallback>
        <control shapeId="6149" r:id="rId6" name="CommandButton2"/>
      </mc:Fallback>
    </mc:AlternateContent>
    <mc:AlternateContent xmlns:mc="http://schemas.openxmlformats.org/markup-compatibility/2006">
      <mc:Choice Requires="x14">
        <control shapeId="6145" r:id="rId8" name="Button 1">
          <controlPr defaultSize="0" print="0" autoFill="0" autoPict="0" macro="[0]!Moins_Hebdo">
            <anchor moveWithCells="1" sizeWithCells="1">
              <from>
                <xdr:col>1</xdr:col>
                <xdr:colOff>1895475</xdr:colOff>
                <xdr:row>0</xdr:row>
                <xdr:rowOff>38100</xdr:rowOff>
              </from>
              <to>
                <xdr:col>1</xdr:col>
                <xdr:colOff>2076450</xdr:colOff>
                <xdr:row>0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6" r:id="rId9" name="Button 2">
          <controlPr defaultSize="0" print="0" autoFill="0" autoPict="0" macro="[0]!Plus_Hebdo">
            <anchor moveWithCells="1" sizeWithCells="1">
              <from>
                <xdr:col>1</xdr:col>
                <xdr:colOff>2114550</xdr:colOff>
                <xdr:row>0</xdr:row>
                <xdr:rowOff>38100</xdr:rowOff>
              </from>
              <to>
                <xdr:col>1</xdr:col>
                <xdr:colOff>2295525</xdr:colOff>
                <xdr:row>0</xdr:row>
                <xdr:rowOff>200025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AEDE-6B48-4254-8502-4DBCDF3543E0}">
  <sheetPr codeName="Feuil4"/>
  <dimension ref="A1:HX30"/>
  <sheetViews>
    <sheetView showGridLines="0"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ColWidth="10.85546875" defaultRowHeight="15" x14ac:dyDescent="0.25"/>
  <cols>
    <col min="1" max="1" width="1.85546875" hidden="1" customWidth="1"/>
    <col min="2" max="2" width="33.140625" customWidth="1"/>
    <col min="3" max="32" width="7.5703125" customWidth="1"/>
    <col min="33" max="64" width="7.85546875" customWidth="1"/>
    <col min="65" max="69" width="3.5703125" customWidth="1"/>
    <col min="230" max="230" width="17.5703125" bestFit="1" customWidth="1"/>
  </cols>
  <sheetData>
    <row r="1" spans="1:232" s="20" customFormat="1" ht="24.75" customHeight="1" x14ac:dyDescent="0.25">
      <c r="C1" s="52">
        <v>12</v>
      </c>
      <c r="D1" s="57">
        <f>DATE($B2,C1,1)</f>
        <v>44531</v>
      </c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3"/>
      <c r="AF1" s="23"/>
      <c r="AG1" s="23"/>
      <c r="AH1" s="23"/>
      <c r="AI1" s="21">
        <f>DATE($B2,C1+1,1)</f>
        <v>44562</v>
      </c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3"/>
      <c r="BK1" s="23"/>
      <c r="BL1" s="21" t="str">
        <f>TEXT(DATE($B2,C1+2,1),"mmmm")&amp;" &gt;&gt;&gt;"</f>
        <v>février &gt;&gt;&gt;</v>
      </c>
      <c r="BM1" s="25"/>
      <c r="BN1" s="25"/>
      <c r="BO1" s="25"/>
      <c r="CZ1" s="24"/>
      <c r="DA1" s="24"/>
      <c r="DB1" s="24"/>
      <c r="HV1" s="24"/>
      <c r="HW1" s="24"/>
      <c r="HX1" s="24"/>
    </row>
    <row r="2" spans="1:232" ht="33" x14ac:dyDescent="0.25">
      <c r="B2" s="7">
        <v>2021</v>
      </c>
      <c r="C2" s="54">
        <f>DATE($B$2,$C$1,1)</f>
        <v>44531</v>
      </c>
      <c r="D2" s="55">
        <f>C2+1</f>
        <v>44532</v>
      </c>
      <c r="E2" s="55">
        <f t="shared" ref="E2:AS2" si="0">D2+1</f>
        <v>44533</v>
      </c>
      <c r="F2" s="55">
        <f t="shared" si="0"/>
        <v>44534</v>
      </c>
      <c r="G2" s="55">
        <f t="shared" si="0"/>
        <v>44535</v>
      </c>
      <c r="H2" s="55">
        <f t="shared" si="0"/>
        <v>44536</v>
      </c>
      <c r="I2" s="55">
        <f t="shared" si="0"/>
        <v>44537</v>
      </c>
      <c r="J2" s="55">
        <f t="shared" si="0"/>
        <v>44538</v>
      </c>
      <c r="K2" s="55">
        <f t="shared" si="0"/>
        <v>44539</v>
      </c>
      <c r="L2" s="55">
        <f t="shared" si="0"/>
        <v>44540</v>
      </c>
      <c r="M2" s="55">
        <f t="shared" si="0"/>
        <v>44541</v>
      </c>
      <c r="N2" s="55">
        <f t="shared" si="0"/>
        <v>44542</v>
      </c>
      <c r="O2" s="55">
        <f t="shared" si="0"/>
        <v>44543</v>
      </c>
      <c r="P2" s="55">
        <f t="shared" si="0"/>
        <v>44544</v>
      </c>
      <c r="Q2" s="55">
        <f t="shared" si="0"/>
        <v>44545</v>
      </c>
      <c r="R2" s="55">
        <f t="shared" si="0"/>
        <v>44546</v>
      </c>
      <c r="S2" s="55">
        <f t="shared" si="0"/>
        <v>44547</v>
      </c>
      <c r="T2" s="55">
        <f t="shared" si="0"/>
        <v>44548</v>
      </c>
      <c r="U2" s="55">
        <f t="shared" si="0"/>
        <v>44549</v>
      </c>
      <c r="V2" s="55">
        <f t="shared" si="0"/>
        <v>44550</v>
      </c>
      <c r="W2" s="55">
        <f t="shared" si="0"/>
        <v>44551</v>
      </c>
      <c r="X2" s="55">
        <f t="shared" si="0"/>
        <v>44552</v>
      </c>
      <c r="Y2" s="55">
        <f t="shared" si="0"/>
        <v>44553</v>
      </c>
      <c r="Z2" s="55">
        <f t="shared" si="0"/>
        <v>44554</v>
      </c>
      <c r="AA2" s="55">
        <f t="shared" si="0"/>
        <v>44555</v>
      </c>
      <c r="AB2" s="55">
        <f t="shared" si="0"/>
        <v>44556</v>
      </c>
      <c r="AC2" s="55">
        <f t="shared" si="0"/>
        <v>44557</v>
      </c>
      <c r="AD2" s="55">
        <f t="shared" si="0"/>
        <v>44558</v>
      </c>
      <c r="AE2" s="55">
        <f t="shared" si="0"/>
        <v>44559</v>
      </c>
      <c r="AF2" s="55">
        <f t="shared" si="0"/>
        <v>44560</v>
      </c>
      <c r="AG2" s="55">
        <f t="shared" si="0"/>
        <v>44561</v>
      </c>
      <c r="AH2" s="55">
        <f t="shared" si="0"/>
        <v>44562</v>
      </c>
      <c r="AI2" s="55">
        <f t="shared" si="0"/>
        <v>44563</v>
      </c>
      <c r="AJ2" s="55">
        <f t="shared" si="0"/>
        <v>44564</v>
      </c>
      <c r="AK2" s="55">
        <f t="shared" si="0"/>
        <v>44565</v>
      </c>
      <c r="AL2" s="55">
        <f t="shared" si="0"/>
        <v>44566</v>
      </c>
      <c r="AM2" s="55">
        <f t="shared" si="0"/>
        <v>44567</v>
      </c>
      <c r="AN2" s="55">
        <f t="shared" si="0"/>
        <v>44568</v>
      </c>
      <c r="AO2" s="55">
        <f t="shared" si="0"/>
        <v>44569</v>
      </c>
      <c r="AP2" s="55">
        <f t="shared" si="0"/>
        <v>44570</v>
      </c>
      <c r="AQ2" s="55">
        <f t="shared" si="0"/>
        <v>44571</v>
      </c>
      <c r="AR2" s="55">
        <f t="shared" si="0"/>
        <v>44572</v>
      </c>
      <c r="AS2" s="55">
        <f t="shared" si="0"/>
        <v>44573</v>
      </c>
      <c r="AT2" s="55">
        <f t="shared" ref="AT2:BL2" si="1">AS2+1</f>
        <v>44574</v>
      </c>
      <c r="AU2" s="55">
        <f t="shared" si="1"/>
        <v>44575</v>
      </c>
      <c r="AV2" s="55">
        <f t="shared" si="1"/>
        <v>44576</v>
      </c>
      <c r="AW2" s="55">
        <f t="shared" si="1"/>
        <v>44577</v>
      </c>
      <c r="AX2" s="55">
        <f t="shared" si="1"/>
        <v>44578</v>
      </c>
      <c r="AY2" s="55">
        <f t="shared" si="1"/>
        <v>44579</v>
      </c>
      <c r="AZ2" s="55">
        <f t="shared" si="1"/>
        <v>44580</v>
      </c>
      <c r="BA2" s="55">
        <f t="shared" si="1"/>
        <v>44581</v>
      </c>
      <c r="BB2" s="55">
        <f t="shared" si="1"/>
        <v>44582</v>
      </c>
      <c r="BC2" s="55">
        <f t="shared" si="1"/>
        <v>44583</v>
      </c>
      <c r="BD2" s="55">
        <f t="shared" si="1"/>
        <v>44584</v>
      </c>
      <c r="BE2" s="55">
        <f t="shared" si="1"/>
        <v>44585</v>
      </c>
      <c r="BF2" s="55">
        <f t="shared" si="1"/>
        <v>44586</v>
      </c>
      <c r="BG2" s="55">
        <f t="shared" si="1"/>
        <v>44587</v>
      </c>
      <c r="BH2" s="55">
        <f t="shared" si="1"/>
        <v>44588</v>
      </c>
      <c r="BI2" s="55">
        <f t="shared" si="1"/>
        <v>44589</v>
      </c>
      <c r="BJ2" s="55">
        <f t="shared" si="1"/>
        <v>44590</v>
      </c>
      <c r="BK2" s="55">
        <f t="shared" si="1"/>
        <v>44591</v>
      </c>
      <c r="BL2" s="53">
        <f t="shared" si="1"/>
        <v>44592</v>
      </c>
      <c r="BM2" s="15"/>
      <c r="CZ2" s="19"/>
      <c r="DA2" s="19"/>
      <c r="DB2" s="19"/>
      <c r="HV2" s="19"/>
      <c r="HW2" s="19"/>
      <c r="HX2" s="19"/>
    </row>
    <row r="3" spans="1:232" ht="129.94999999999999" customHeight="1" x14ac:dyDescent="0.25">
      <c r="A3" s="11"/>
      <c r="B3" s="50" t="s">
        <v>12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4"/>
      <c r="CZ3" s="16" t="s">
        <v>2</v>
      </c>
      <c r="DA3" s="18">
        <f>DATE($B$2,1,1)</f>
        <v>44197</v>
      </c>
      <c r="DB3" s="18">
        <f>DATE($B$2+1,1,1)</f>
        <v>44562</v>
      </c>
      <c r="HV3" s="16" t="s">
        <v>2</v>
      </c>
      <c r="HW3" s="18">
        <f>DATE($B$2,1,1)</f>
        <v>44197</v>
      </c>
      <c r="HX3" s="18">
        <f>DATE($B$2+1,1,1)</f>
        <v>44562</v>
      </c>
    </row>
    <row r="4" spans="1:232" ht="129.94999999999999" customHeight="1" x14ac:dyDescent="0.25">
      <c r="A4" s="12"/>
      <c r="B4" s="51" t="s">
        <v>13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2"/>
      <c r="CZ4" s="17" t="s">
        <v>3</v>
      </c>
      <c r="DA4" s="18">
        <f>ROUND(DATE($B$2,4,MOD(234-11*MOD($B$2,19),30))/7,)*7-6</f>
        <v>44290</v>
      </c>
      <c r="DB4" s="18">
        <f>ROUND(DATE($B$2+1,4,MOD(234-11*MOD($B$2+1,19),30))/7,)*7-6</f>
        <v>44668</v>
      </c>
      <c r="HV4" s="17" t="s">
        <v>3</v>
      </c>
      <c r="HW4" s="18">
        <f>ROUND(DATE($B$2,4,MOD(234-11*MOD($B$2,19),30))/7,)*7-6</f>
        <v>44290</v>
      </c>
      <c r="HX4" s="18">
        <f>ROUND(DATE($B$2+1,4,MOD(234-11*MOD($B$2+1,19),30))/7,)*7-6</f>
        <v>44668</v>
      </c>
    </row>
    <row r="5" spans="1:232" ht="129.94999999999999" customHeight="1" x14ac:dyDescent="0.25">
      <c r="A5" s="13"/>
      <c r="B5" s="51" t="s">
        <v>14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2"/>
      <c r="CZ5" s="17" t="s">
        <v>4</v>
      </c>
      <c r="DA5" s="18">
        <f>DA4+1</f>
        <v>44291</v>
      </c>
      <c r="DB5" s="18">
        <f>DB4+1</f>
        <v>44669</v>
      </c>
      <c r="HV5" s="17" t="s">
        <v>4</v>
      </c>
      <c r="HW5" s="18">
        <f>HW4+1</f>
        <v>44291</v>
      </c>
      <c r="HX5" s="18">
        <f>HX4+1</f>
        <v>44669</v>
      </c>
    </row>
    <row r="6" spans="1:232" ht="45" customHeight="1" x14ac:dyDescent="0.25">
      <c r="HV6" s="17" t="s">
        <v>18</v>
      </c>
      <c r="HW6" s="18">
        <f>DATE($B$2,5,1)</f>
        <v>44317</v>
      </c>
      <c r="HX6" s="18">
        <f>DATE($B$2+1,5,1)</f>
        <v>44682</v>
      </c>
    </row>
    <row r="7" spans="1:232" ht="45" customHeight="1" x14ac:dyDescent="0.25">
      <c r="HV7" s="17" t="s">
        <v>19</v>
      </c>
      <c r="HW7" s="18">
        <f>DATE($B$2,5,8)</f>
        <v>44324</v>
      </c>
      <c r="HX7" s="18">
        <f>DATE($B$2+1,5,8)</f>
        <v>44689</v>
      </c>
    </row>
    <row r="8" spans="1:232" ht="45" customHeight="1" x14ac:dyDescent="0.25">
      <c r="HV8" s="17" t="s">
        <v>20</v>
      </c>
      <c r="HW8" s="18">
        <f>HW4+39</f>
        <v>44329</v>
      </c>
      <c r="HX8" s="18">
        <f>HX4+39</f>
        <v>44707</v>
      </c>
    </row>
    <row r="9" spans="1:232" ht="45" customHeight="1" x14ac:dyDescent="0.25">
      <c r="HV9" s="17" t="s">
        <v>21</v>
      </c>
      <c r="HW9" s="18">
        <f>HW4+49</f>
        <v>44339</v>
      </c>
      <c r="HX9" s="18">
        <f>HX4+49</f>
        <v>44717</v>
      </c>
    </row>
    <row r="10" spans="1:232" ht="45" customHeight="1" x14ac:dyDescent="0.25">
      <c r="HV10" s="17" t="s">
        <v>22</v>
      </c>
      <c r="HW10" s="18">
        <f>HW9+1</f>
        <v>44340</v>
      </c>
      <c r="HX10" s="18">
        <f>HX9+1</f>
        <v>44718</v>
      </c>
    </row>
    <row r="11" spans="1:232" ht="45" customHeight="1" x14ac:dyDescent="0.25">
      <c r="HV11" s="17" t="s">
        <v>23</v>
      </c>
      <c r="HW11" s="18">
        <f>DATE($B$2,7,14)</f>
        <v>44391</v>
      </c>
      <c r="HX11" s="18">
        <f>DATE($B$2+1,7,14)</f>
        <v>44756</v>
      </c>
    </row>
    <row r="12" spans="1:232" ht="45" customHeight="1" x14ac:dyDescent="0.25">
      <c r="HV12" s="17" t="s">
        <v>24</v>
      </c>
      <c r="HW12" s="18">
        <f>DATE($B$2,8,15)</f>
        <v>44423</v>
      </c>
      <c r="HX12" s="18">
        <f>DATE($B$2+1,8,15)</f>
        <v>44788</v>
      </c>
    </row>
    <row r="13" spans="1:232" ht="45" customHeight="1" x14ac:dyDescent="0.25">
      <c r="HV13" s="17" t="s">
        <v>25</v>
      </c>
      <c r="HW13" s="18">
        <f>DATE($B$2,11,1)</f>
        <v>44501</v>
      </c>
      <c r="HX13" s="18">
        <f>DATE($B$2+1,11,1)</f>
        <v>44866</v>
      </c>
    </row>
    <row r="14" spans="1:232" ht="45" customHeight="1" x14ac:dyDescent="0.25">
      <c r="HV14" s="17" t="s">
        <v>26</v>
      </c>
      <c r="HW14" s="18">
        <f>DATE($B$2,11,11)</f>
        <v>44511</v>
      </c>
      <c r="HX14" s="18">
        <f>DATE($B$2+1,11,11)</f>
        <v>44876</v>
      </c>
    </row>
    <row r="15" spans="1:232" ht="45" customHeight="1" x14ac:dyDescent="0.25">
      <c r="HV15" s="17" t="s">
        <v>27</v>
      </c>
      <c r="HW15" s="18">
        <f>DATE($B$2,12,25)</f>
        <v>44555</v>
      </c>
      <c r="HX15" s="18">
        <f>DATE($B$2+1,12,25)</f>
        <v>44920</v>
      </c>
    </row>
    <row r="16" spans="1:232" ht="45" customHeight="1" x14ac:dyDescent="0.25"/>
    <row r="17" ht="45" customHeight="1" x14ac:dyDescent="0.25"/>
    <row r="18" ht="45" customHeight="1" x14ac:dyDescent="0.25"/>
    <row r="19" ht="45" customHeight="1" x14ac:dyDescent="0.25"/>
    <row r="20" ht="45" customHeight="1" x14ac:dyDescent="0.25"/>
    <row r="21" ht="45" customHeight="1" x14ac:dyDescent="0.25"/>
    <row r="22" ht="45" customHeight="1" x14ac:dyDescent="0.25"/>
    <row r="23" ht="45" customHeight="1" x14ac:dyDescent="0.25"/>
    <row r="24" ht="45" customHeight="1" x14ac:dyDescent="0.25"/>
    <row r="25" ht="45" customHeight="1" x14ac:dyDescent="0.25"/>
    <row r="26" ht="45" customHeight="1" x14ac:dyDescent="0.25"/>
    <row r="27" ht="45" customHeight="1" x14ac:dyDescent="0.25"/>
    <row r="28" ht="45" customHeight="1" x14ac:dyDescent="0.25"/>
    <row r="29" ht="45" customHeight="1" x14ac:dyDescent="0.25"/>
    <row r="30" ht="45" customHeight="1" x14ac:dyDescent="0.25"/>
  </sheetData>
  <conditionalFormatting sqref="C1:BL1">
    <cfRule type="expression" dxfId="3" priority="3">
      <formula>MOD(MONTH(C$2),2)=1</formula>
    </cfRule>
  </conditionalFormatting>
  <conditionalFormatting sqref="C2:BL5">
    <cfRule type="expression" dxfId="2" priority="1">
      <formula>OR(WEEKDAY(C$2)=1,WEEKDAY(C$2)=7,COUNTIF(Ferie,DATE(YEAR(C$2),MONTH(C$2),DAY(C$2)))&gt;0)</formula>
    </cfRule>
  </conditionalFormatting>
  <conditionalFormatting sqref="AE1:BL5">
    <cfRule type="expression" dxfId="1" priority="2">
      <formula>MONTH(AE$2)&lt;&gt;MONTH(AD$2)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5"/>
  <dimension ref="A1:HX30"/>
  <sheetViews>
    <sheetView showGridLines="0"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RowHeight="15" x14ac:dyDescent="0.25"/>
  <cols>
    <col min="1" max="1" width="1.85546875" hidden="1" customWidth="1"/>
    <col min="2" max="2" width="33.140625" customWidth="1"/>
    <col min="3" max="55" width="5.85546875" customWidth="1"/>
    <col min="230" max="230" width="17.5703125" bestFit="1" customWidth="1"/>
  </cols>
  <sheetData>
    <row r="1" spans="1:232" ht="18" customHeight="1" x14ac:dyDescent="0.25">
      <c r="A1" s="19"/>
      <c r="C1" s="27">
        <v>44</v>
      </c>
      <c r="D1" s="26"/>
      <c r="E1" s="26"/>
      <c r="F1" s="26" t="s">
        <v>5</v>
      </c>
      <c r="G1" s="26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HV1" s="24"/>
      <c r="HW1" s="24"/>
      <c r="HX1" s="24"/>
    </row>
    <row r="2" spans="1:232" ht="35.25" customHeight="1" x14ac:dyDescent="0.25">
      <c r="B2" s="7">
        <v>2021</v>
      </c>
      <c r="C2" s="56">
        <f>(DATE($B$2,1,1)+(($C$1-1)*7))-((WEEKDAY((DATE($B$2,1,1)+(($C$1-1)*7)),2))-1)</f>
        <v>44494</v>
      </c>
      <c r="D2" s="8">
        <f>C2+7</f>
        <v>44501</v>
      </c>
      <c r="E2" s="8">
        <f t="shared" ref="E2:AS2" si="0">D2+7</f>
        <v>44508</v>
      </c>
      <c r="F2" s="8">
        <f t="shared" si="0"/>
        <v>44515</v>
      </c>
      <c r="G2" s="8">
        <f t="shared" si="0"/>
        <v>44522</v>
      </c>
      <c r="H2" s="8">
        <f t="shared" si="0"/>
        <v>44529</v>
      </c>
      <c r="I2" s="8">
        <f t="shared" si="0"/>
        <v>44536</v>
      </c>
      <c r="J2" s="8">
        <f t="shared" si="0"/>
        <v>44543</v>
      </c>
      <c r="K2" s="8">
        <f t="shared" si="0"/>
        <v>44550</v>
      </c>
      <c r="L2" s="8">
        <f t="shared" si="0"/>
        <v>44557</v>
      </c>
      <c r="M2" s="8">
        <f t="shared" si="0"/>
        <v>44564</v>
      </c>
      <c r="N2" s="8">
        <f t="shared" si="0"/>
        <v>44571</v>
      </c>
      <c r="O2" s="8">
        <f t="shared" si="0"/>
        <v>44578</v>
      </c>
      <c r="P2" s="8">
        <f t="shared" si="0"/>
        <v>44585</v>
      </c>
      <c r="Q2" s="8">
        <f t="shared" si="0"/>
        <v>44592</v>
      </c>
      <c r="R2" s="8">
        <f t="shared" si="0"/>
        <v>44599</v>
      </c>
      <c r="S2" s="8">
        <f t="shared" si="0"/>
        <v>44606</v>
      </c>
      <c r="T2" s="8">
        <f t="shared" si="0"/>
        <v>44613</v>
      </c>
      <c r="U2" s="8">
        <f t="shared" si="0"/>
        <v>44620</v>
      </c>
      <c r="V2" s="8">
        <f t="shared" si="0"/>
        <v>44627</v>
      </c>
      <c r="W2" s="8">
        <f t="shared" si="0"/>
        <v>44634</v>
      </c>
      <c r="X2" s="8">
        <f t="shared" si="0"/>
        <v>44641</v>
      </c>
      <c r="Y2" s="8">
        <f t="shared" si="0"/>
        <v>44648</v>
      </c>
      <c r="Z2" s="8">
        <f t="shared" si="0"/>
        <v>44655</v>
      </c>
      <c r="AA2" s="8">
        <f t="shared" si="0"/>
        <v>44662</v>
      </c>
      <c r="AB2" s="8">
        <f t="shared" si="0"/>
        <v>44669</v>
      </c>
      <c r="AC2" s="8">
        <f t="shared" si="0"/>
        <v>44676</v>
      </c>
      <c r="AD2" s="8">
        <f t="shared" si="0"/>
        <v>44683</v>
      </c>
      <c r="AE2" s="8">
        <f t="shared" si="0"/>
        <v>44690</v>
      </c>
      <c r="AF2" s="8">
        <f t="shared" si="0"/>
        <v>44697</v>
      </c>
      <c r="AG2" s="8">
        <f t="shared" si="0"/>
        <v>44704</v>
      </c>
      <c r="AH2" s="8">
        <f t="shared" si="0"/>
        <v>44711</v>
      </c>
      <c r="AI2" s="8">
        <f t="shared" si="0"/>
        <v>44718</v>
      </c>
      <c r="AJ2" s="8">
        <f t="shared" si="0"/>
        <v>44725</v>
      </c>
      <c r="AK2" s="8">
        <f t="shared" si="0"/>
        <v>44732</v>
      </c>
      <c r="AL2" s="8">
        <f t="shared" si="0"/>
        <v>44739</v>
      </c>
      <c r="AM2" s="8">
        <f t="shared" si="0"/>
        <v>44746</v>
      </c>
      <c r="AN2" s="8">
        <f t="shared" si="0"/>
        <v>44753</v>
      </c>
      <c r="AO2" s="8">
        <f t="shared" si="0"/>
        <v>44760</v>
      </c>
      <c r="AP2" s="8">
        <f t="shared" si="0"/>
        <v>44767</v>
      </c>
      <c r="AQ2" s="8">
        <f t="shared" si="0"/>
        <v>44774</v>
      </c>
      <c r="AR2" s="8">
        <f t="shared" si="0"/>
        <v>44781</v>
      </c>
      <c r="AS2" s="8">
        <f t="shared" si="0"/>
        <v>44788</v>
      </c>
      <c r="AT2" s="8">
        <f t="shared" ref="AT2" si="1">AS2+7</f>
        <v>44795</v>
      </c>
      <c r="AU2" s="8">
        <f t="shared" ref="AU2" si="2">AT2+7</f>
        <v>44802</v>
      </c>
      <c r="AV2" s="8">
        <f t="shared" ref="AV2" si="3">AU2+7</f>
        <v>44809</v>
      </c>
      <c r="AW2" s="8">
        <f t="shared" ref="AW2" si="4">AV2+7</f>
        <v>44816</v>
      </c>
      <c r="AX2" s="8">
        <f t="shared" ref="AX2" si="5">AW2+7</f>
        <v>44823</v>
      </c>
      <c r="AY2" s="8">
        <f t="shared" ref="AY2" si="6">AX2+7</f>
        <v>44830</v>
      </c>
      <c r="AZ2" s="8">
        <f t="shared" ref="AZ2" si="7">AY2+7</f>
        <v>44837</v>
      </c>
      <c r="BA2" s="8">
        <f t="shared" ref="BA2" si="8">AZ2+7</f>
        <v>44844</v>
      </c>
      <c r="BB2" s="8">
        <f t="shared" ref="BB2" si="9">BA2+7</f>
        <v>44851</v>
      </c>
      <c r="BC2" s="9">
        <f t="shared" ref="BC2" si="10">BB2+7</f>
        <v>44858</v>
      </c>
      <c r="HV2" s="19"/>
      <c r="HW2" s="19"/>
      <c r="HX2" s="19"/>
    </row>
    <row r="3" spans="1:232" ht="129.94999999999999" customHeight="1" x14ac:dyDescent="0.25">
      <c r="A3" s="11"/>
      <c r="B3" s="50" t="s">
        <v>12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4"/>
      <c r="HV3" s="16" t="s">
        <v>2</v>
      </c>
      <c r="HW3" s="18">
        <f>DATE($B$2,1,1)</f>
        <v>44197</v>
      </c>
      <c r="HX3" s="18">
        <f>DATE($B$2+1,1,1)</f>
        <v>44562</v>
      </c>
    </row>
    <row r="4" spans="1:232" ht="129.94999999999999" customHeight="1" x14ac:dyDescent="0.25">
      <c r="A4" s="12"/>
      <c r="B4" s="51" t="s">
        <v>13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3"/>
      <c r="AU4" s="3"/>
      <c r="AV4" s="3"/>
      <c r="AW4" s="3"/>
      <c r="AX4" s="3"/>
      <c r="AY4" s="3"/>
      <c r="AZ4" s="3"/>
      <c r="BA4" s="3"/>
      <c r="BB4" s="3"/>
      <c r="BC4" s="4"/>
      <c r="HV4" s="17" t="s">
        <v>3</v>
      </c>
      <c r="HW4" s="18">
        <f>ROUND(DATE($B$2,4,MOD(234-11*MOD($B$2,19),30))/7,)*7-6</f>
        <v>44290</v>
      </c>
      <c r="HX4" s="18">
        <f>ROUND(DATE($B$2+1,4,MOD(234-11*MOD($B$2+1,19),30))/7,)*7-6</f>
        <v>44668</v>
      </c>
    </row>
    <row r="5" spans="1:232" ht="129.94999999999999" customHeight="1" x14ac:dyDescent="0.25">
      <c r="A5" s="13"/>
      <c r="B5" s="51" t="s">
        <v>14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3"/>
      <c r="AU5" s="3"/>
      <c r="AV5" s="3"/>
      <c r="AW5" s="3"/>
      <c r="AX5" s="3"/>
      <c r="AY5" s="3"/>
      <c r="AZ5" s="3"/>
      <c r="BA5" s="3"/>
      <c r="BB5" s="3"/>
      <c r="BC5" s="4"/>
      <c r="HV5" s="17" t="s">
        <v>4</v>
      </c>
      <c r="HW5" s="18">
        <f>HW4+1</f>
        <v>44291</v>
      </c>
      <c r="HX5" s="18">
        <f>HX4+1</f>
        <v>44669</v>
      </c>
    </row>
    <row r="6" spans="1:232" ht="45" customHeight="1" x14ac:dyDescent="0.25">
      <c r="HV6" s="17" t="s">
        <v>18</v>
      </c>
      <c r="HW6" s="18">
        <f>DATE($B$2,5,1)</f>
        <v>44317</v>
      </c>
      <c r="HX6" s="18">
        <f>DATE($B$2+1,5,1)</f>
        <v>44682</v>
      </c>
    </row>
    <row r="7" spans="1:232" ht="45" customHeight="1" x14ac:dyDescent="0.25">
      <c r="HV7" s="17" t="s">
        <v>19</v>
      </c>
      <c r="HW7" s="18">
        <f>DATE($B$2,5,8)</f>
        <v>44324</v>
      </c>
      <c r="HX7" s="18">
        <f>DATE($B$2+1,5,8)</f>
        <v>44689</v>
      </c>
    </row>
    <row r="8" spans="1:232" ht="45" customHeight="1" x14ac:dyDescent="0.25">
      <c r="HV8" s="17" t="s">
        <v>20</v>
      </c>
      <c r="HW8" s="18">
        <f>HW4+39</f>
        <v>44329</v>
      </c>
      <c r="HX8" s="18">
        <f>HX4+39</f>
        <v>44707</v>
      </c>
    </row>
    <row r="9" spans="1:232" ht="45" customHeight="1" x14ac:dyDescent="0.25">
      <c r="HV9" s="17" t="s">
        <v>21</v>
      </c>
      <c r="HW9" s="18">
        <f>HW4+49</f>
        <v>44339</v>
      </c>
      <c r="HX9" s="18">
        <f>HX4+49</f>
        <v>44717</v>
      </c>
    </row>
    <row r="10" spans="1:232" ht="45" customHeight="1" x14ac:dyDescent="0.25">
      <c r="HV10" s="17" t="s">
        <v>22</v>
      </c>
      <c r="HW10" s="18">
        <f>HW9+1</f>
        <v>44340</v>
      </c>
      <c r="HX10" s="18">
        <f>HX9+1</f>
        <v>44718</v>
      </c>
    </row>
    <row r="11" spans="1:232" ht="45" customHeight="1" x14ac:dyDescent="0.25">
      <c r="HV11" s="17" t="s">
        <v>23</v>
      </c>
      <c r="HW11" s="18">
        <f>DATE($B$2,7,14)</f>
        <v>44391</v>
      </c>
      <c r="HX11" s="18">
        <f>DATE($B$2+1,7,14)</f>
        <v>44756</v>
      </c>
    </row>
    <row r="12" spans="1:232" ht="45" customHeight="1" x14ac:dyDescent="0.25">
      <c r="HV12" s="17" t="s">
        <v>24</v>
      </c>
      <c r="HW12" s="18">
        <f>DATE($B$2,8,15)</f>
        <v>44423</v>
      </c>
      <c r="HX12" s="18">
        <f>DATE($B$2+1,8,15)</f>
        <v>44788</v>
      </c>
    </row>
    <row r="13" spans="1:232" ht="45" customHeight="1" x14ac:dyDescent="0.25">
      <c r="HV13" s="17" t="s">
        <v>25</v>
      </c>
      <c r="HW13" s="18">
        <f>DATE($B$2,11,1)</f>
        <v>44501</v>
      </c>
      <c r="HX13" s="18">
        <f>DATE($B$2+1,11,1)</f>
        <v>44866</v>
      </c>
    </row>
    <row r="14" spans="1:232" ht="45" customHeight="1" x14ac:dyDescent="0.25">
      <c r="HV14" s="17" t="s">
        <v>26</v>
      </c>
      <c r="HW14" s="18">
        <f>DATE($B$2,11,11)</f>
        <v>44511</v>
      </c>
      <c r="HX14" s="18">
        <f>DATE($B$2+1,11,11)</f>
        <v>44876</v>
      </c>
    </row>
    <row r="15" spans="1:232" ht="45" customHeight="1" x14ac:dyDescent="0.25">
      <c r="HV15" s="17" t="s">
        <v>27</v>
      </c>
      <c r="HW15" s="18">
        <f>DATE($B$2,12,25)</f>
        <v>44555</v>
      </c>
      <c r="HX15" s="18">
        <f>DATE($B$2+1,12,25)</f>
        <v>44920</v>
      </c>
    </row>
    <row r="16" spans="1:232" ht="45" customHeight="1" x14ac:dyDescent="0.25"/>
    <row r="17" ht="45" customHeight="1" x14ac:dyDescent="0.25"/>
    <row r="18" ht="45" customHeight="1" x14ac:dyDescent="0.25"/>
    <row r="19" ht="45" customHeight="1" x14ac:dyDescent="0.25"/>
    <row r="20" ht="45" customHeight="1" x14ac:dyDescent="0.25"/>
    <row r="21" ht="45" customHeight="1" x14ac:dyDescent="0.25"/>
    <row r="22" ht="45" customHeight="1" x14ac:dyDescent="0.25"/>
    <row r="23" ht="45" customHeight="1" x14ac:dyDescent="0.25"/>
    <row r="24" ht="45" customHeight="1" x14ac:dyDescent="0.25"/>
    <row r="25" ht="45" customHeight="1" x14ac:dyDescent="0.25"/>
    <row r="26" ht="45" customHeight="1" x14ac:dyDescent="0.25"/>
    <row r="27" ht="45" customHeight="1" x14ac:dyDescent="0.25"/>
    <row r="28" ht="45" customHeight="1" x14ac:dyDescent="0.25"/>
    <row r="29" ht="45" customHeight="1" x14ac:dyDescent="0.25"/>
    <row r="30" ht="45" customHeight="1" x14ac:dyDescent="0.25"/>
  </sheetData>
  <conditionalFormatting sqref="C2:BC5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28575</xdr:rowOff>
                  </from>
                  <to>
                    <xdr:col>1</xdr:col>
                    <xdr:colOff>2295525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Données</vt:lpstr>
      <vt:lpstr>Hebdo</vt:lpstr>
      <vt:lpstr>Mois</vt:lpstr>
      <vt:lpstr>Année</vt:lpstr>
      <vt:lpstr>Hebdo!Ferie</vt:lpstr>
      <vt:lpstr>Ferie</vt:lpstr>
      <vt:lpstr>Hebdo!Impression_des_titres</vt:lpstr>
      <vt:lpstr>Machine</vt:lpstr>
      <vt:lpstr>Hebdo!Zone_d_impression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janick.lesault@rockson.fr</dc:creator>
  <cp:lastModifiedBy>janick</cp:lastModifiedBy>
  <cp:lastPrinted>2021-12-22T16:40:49Z</cp:lastPrinted>
  <dcterms:created xsi:type="dcterms:W3CDTF">2021-10-05T12:02:21Z</dcterms:created>
  <dcterms:modified xsi:type="dcterms:W3CDTF">2023-08-09T14:58:16Z</dcterms:modified>
</cp:coreProperties>
</file>