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ck\Desktop\"/>
    </mc:Choice>
  </mc:AlternateContent>
  <xr:revisionPtr revIDLastSave="0" documentId="13_ncr:1_{736A9955-48D6-4580-9727-4FDB51B34936}" xr6:coauthVersionLast="47" xr6:coauthVersionMax="47" xr10:uidLastSave="{00000000-0000-0000-0000-000000000000}"/>
  <bookViews>
    <workbookView xWindow="-120" yWindow="-120" windowWidth="29040" windowHeight="1584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9" l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H11" i="9"/>
  <c r="H10" i="9"/>
  <c r="H9" i="9"/>
  <c r="D9" i="9"/>
  <c r="E9" i="9" s="1"/>
  <c r="H8" i="9"/>
  <c r="D8" i="9"/>
  <c r="H7" i="9"/>
  <c r="D7" i="9"/>
  <c r="H6" i="9"/>
  <c r="D6" i="9"/>
  <c r="H5" i="9"/>
  <c r="D5" i="9"/>
  <c r="H4" i="9"/>
  <c r="D4" i="9"/>
  <c r="H3" i="9"/>
  <c r="D3" i="9"/>
  <c r="A3" i="9"/>
  <c r="D12" i="9" s="1"/>
  <c r="H2" i="9"/>
  <c r="D2" i="9"/>
  <c r="H1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AE5" i="10"/>
  <c r="AE3" i="10"/>
  <c r="AD2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H26" i="10" l="1"/>
  <c r="C26" i="10"/>
  <c r="K26" i="10"/>
  <c r="I26" i="10"/>
  <c r="D26" i="10"/>
  <c r="G26" i="10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O26" i="10" l="1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DB6C967-C13D-4A36-A6A7-44F9B3FCA004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9C4413F9-E273-4B7D-9DA0-052B3311DA92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1" shapeId="0" xr:uid="{E18D1B28-21EC-4249-9E31-DCB494714B0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<sst xmlns="http://schemas.openxmlformats.org/spreadsheetml/2006/main" count="569" uniqueCount="137">
  <si>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</si>
  <si>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</si>
  <si>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</si>
  <si>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</si>
  <si>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</si>
  <si>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</si>
  <si>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</si>
  <si>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</si>
  <si>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</si>
  <si>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</si>
  <si>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</si>
  <si>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</si>
  <si>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</si>
  <si>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</si>
  <si>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</si>
  <si>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</si>
  <si>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</si>
  <si>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</si>
  <si>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</si>
  <si>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</si>
  <si>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</si>
  <si>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</si>
  <si>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</si>
  <si>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</si>
  <si>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</si>
  <si>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</si>
  <si>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</si>
  <si>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</si>
  <si>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</si>
  <si>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</si>
  <si>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</si>
  <si>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</si>
  <si>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</si>
  <si>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</si>
  <si>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</si>
  <si>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</si>
  <si>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</si>
  <si>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</si>
  <si>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</si>
  <si>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</si>
  <si>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</si>
  <si>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</si>
  <si>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</si>
  <si>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</si>
  <si>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</si>
  <si>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</si>
  <si>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</si>
  <si>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</si>
  <si>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</si>
  <si>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</si>
  <si>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</si>
  <si>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</si>
  <si>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</si>
  <si>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</si>
  <si>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</si>
  <si>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</si>
  <si>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</si>
  <si>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</si>
  <si>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</si>
  <si>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</si>
  <si>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</si>
  <si>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</si>
  <si>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</si>
  <si>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</si>
  <si>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</si>
  <si>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</si>
  <si>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</si>
  <si>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</si>
  <si>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</si>
  <si>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</si>
  <si>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</si>
  <si>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</si>
  <si>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</si>
  <si>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</si>
  <si>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</si>
  <si>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</si>
  <si>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</si>
  <si>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</si>
  <si>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</si>
  <si>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</si>
  <si>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</si>
  <si>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</si>
  <si>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</si>
  <si>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</si>
  <si>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</si>
  <si>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</si>
  <si>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</si>
  <si>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</si>
  <si>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</si>
  <si>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</si>
  <si>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</si>
  <si>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</si>
  <si>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</si>
  <si>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</si>
  <si>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</si>
  <si>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</si>
  <si>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</si>
  <si>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</si>
  <si>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</si>
  <si>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</si>
  <si>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</si>
  <si>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</si>
  <si>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</si>
  <si>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</si>
  <si>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</si>
  <si>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</si>
  <si>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Arrêt Maladie</t>
  </si>
  <si>
    <t>congés ancienneté</t>
  </si>
  <si>
    <t>CA</t>
  </si>
  <si>
    <t>CN-1</t>
  </si>
  <si>
    <t>enfant malade</t>
  </si>
  <si>
    <t>KL</t>
  </si>
  <si>
    <t>EM</t>
  </si>
  <si>
    <t>congés report N-1</t>
  </si>
  <si>
    <t>Congés ancienneté</t>
  </si>
  <si>
    <t>Congés report N-1</t>
  </si>
  <si>
    <t>Enfant malade</t>
  </si>
  <si>
    <t>FK</t>
  </si>
  <si>
    <t>UG</t>
  </si>
  <si>
    <t>GG</t>
  </si>
  <si>
    <t>CB</t>
  </si>
  <si>
    <t>pentecôte</t>
  </si>
  <si>
    <t>RE</t>
  </si>
  <si>
    <t>DG</t>
  </si>
  <si>
    <t>PP</t>
  </si>
  <si>
    <t>OP</t>
  </si>
  <si>
    <t>LS</t>
  </si>
  <si>
    <t>pe.ok</t>
  </si>
  <si>
    <t>N</t>
  </si>
  <si>
    <t>JJ</t>
  </si>
  <si>
    <t>xxx</t>
  </si>
  <si>
    <t>aaaa</t>
  </si>
  <si>
    <t>zzzzz</t>
  </si>
  <si>
    <t>eeeee</t>
  </si>
  <si>
    <t>rrrrr</t>
  </si>
  <si>
    <t>tttttt</t>
  </si>
  <si>
    <t>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</si>
</sst>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rgb="FFD9D9D9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8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8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3" xfId="0" applyFill="1" applyBorder="1" applyAlignment="1">
      <alignment horizontal="center"/>
    </xf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18" xfId="0" applyBorder="1"/>
    <xf numFmtId="0" fontId="0" fillId="4" borderId="6" xfId="0" applyFill="1" applyBorder="1" applyAlignment="1">
      <alignment horizontal="center"/>
    </xf>
    <xf numFmtId="0" fontId="0" fillId="0" borderId="19" xfId="0" applyBorder="1"/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Border="1"/>
    <xf numFmtId="0" fontId="0" fillId="0" borderId="15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0" xfId="0" applyFill="1" applyBorder="1"/>
    <xf numFmtId="0" fontId="0" fillId="0" borderId="17" xfId="0" applyFill="1" applyBorder="1"/>
    <xf numFmtId="0" fontId="0" fillId="0" borderId="11" xfId="0" applyFill="1" applyBorder="1"/>
    <xf numFmtId="0" fontId="0" fillId="0" borderId="13" xfId="0" applyFill="1" applyBorder="1"/>
    <xf numFmtId="0" fontId="0" fillId="0" borderId="12" xfId="0" applyFill="1" applyBorder="1"/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166" fontId="5" fillId="0" borderId="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1" xfId="0" applyNumberFormat="1" applyFill="1" applyBorder="1"/>
    <xf numFmtId="14" fontId="0" fillId="0" borderId="20" xfId="0" applyNumberFormat="1" applyFill="1" applyBorder="1"/>
    <xf numFmtId="14" fontId="0" fillId="0" borderId="21" xfId="0" applyNumberFormat="1" applyFill="1" applyBorder="1"/>
    <xf numFmtId="14" fontId="0" fillId="0" borderId="0" xfId="0" applyNumberFormat="1" applyFill="1" applyBorder="1"/>
    <xf numFmtId="0" fontId="0" fillId="5" borderId="30" xfId="0" applyFill="1" applyBorder="1" applyAlignment="1">
      <alignment horizontal="center"/>
    </xf>
    <xf numFmtId="0" fontId="0" fillId="17" borderId="32" xfId="0" applyFill="1" applyBorder="1"/>
    <xf numFmtId="164" fontId="0" fillId="0" borderId="0" xfId="0" applyNumberFormat="1"/>
    <xf numFmtId="166" fontId="5" fillId="17" borderId="3" xfId="0" applyNumberFormat="1" applyFont="1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17" borderId="6" xfId="0" applyNumberFormat="1" applyFont="1" applyFill="1" applyBorder="1" applyAlignment="1">
      <alignment horizontal="center"/>
    </xf>
    <xf numFmtId="166" fontId="5" fillId="0" borderId="34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4" fontId="0" fillId="0" borderId="31" xfId="0" applyNumberFormat="1" applyFill="1" applyBorder="1"/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8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4" borderId="0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textRotation="90"/>
    </xf>
    <xf numFmtId="14" fontId="0" fillId="5" borderId="35" xfId="0" applyNumberFormat="1" applyFill="1" applyBorder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1" fillId="8" borderId="36" xfId="0" applyFont="1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9" borderId="37" xfId="0" applyFill="1" applyBorder="1" applyAlignment="1">
      <alignment horizontal="center"/>
    </xf>
    <xf numFmtId="0" fontId="0" fillId="20" borderId="13" xfId="0" applyFill="1" applyBorder="1" applyAlignment="1">
      <alignment horizontal="center"/>
    </xf>
    <xf numFmtId="0" fontId="0" fillId="20" borderId="25" xfId="0" applyFill="1" applyBorder="1" applyAlignment="1">
      <alignment horizontal="center"/>
    </xf>
    <xf numFmtId="0" fontId="11" fillId="16" borderId="32" xfId="0" applyFont="1" applyFill="1" applyBorder="1" applyAlignment="1">
      <alignment horizontal="center"/>
    </xf>
    <xf numFmtId="0" fontId="0" fillId="15" borderId="32" xfId="0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/>
    </xf>
    <xf numFmtId="0" fontId="11" fillId="13" borderId="32" xfId="0" applyFont="1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/>
    </xf>
    <xf numFmtId="0" fontId="0" fillId="17" borderId="32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22" fontId="11" fillId="4" borderId="0" xfId="0" applyNumberFormat="1" applyFont="1" applyFill="1" applyBorder="1" applyAlignment="1">
      <alignment horizontal="center"/>
    </xf>
    <xf numFmtId="0" fontId="0" fillId="17" borderId="8" xfId="0" applyFont="1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0" fillId="6" borderId="40" xfId="0" applyFill="1" applyBorder="1" applyAlignment="1">
      <alignment horizontal="center" vertical="center" textRotation="90"/>
    </xf>
    <xf numFmtId="0" fontId="0" fillId="6" borderId="40" xfId="0" applyFill="1" applyBorder="1" applyAlignment="1">
      <alignment horizontal="center" textRotation="90"/>
    </xf>
    <xf numFmtId="165" fontId="0" fillId="4" borderId="41" xfId="0" applyNumberFormat="1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165" fontId="0" fillId="4" borderId="45" xfId="0" applyNumberFormat="1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3" borderId="44" xfId="0" applyNumberFormat="1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6" xfId="0" applyFont="1" applyFill="1" applyBorder="1" applyAlignment="1">
      <alignment horizontal="center"/>
    </xf>
    <xf numFmtId="0" fontId="0" fillId="3" borderId="44" xfId="0" applyFont="1" applyFill="1" applyBorder="1" applyAlignment="1">
      <alignment horizontal="center"/>
    </xf>
    <xf numFmtId="0" fontId="0" fillId="3" borderId="46" xfId="0" applyFont="1" applyFill="1" applyBorder="1" applyAlignment="1">
      <alignment horizontal="center"/>
    </xf>
    <xf numFmtId="165" fontId="0" fillId="5" borderId="47" xfId="0" applyNumberFormat="1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165" fontId="0" fillId="3" borderId="43" xfId="0" applyNumberFormat="1" applyFill="1" applyBorder="1" applyAlignment="1">
      <alignment horizontal="center"/>
    </xf>
    <xf numFmtId="165" fontId="0" fillId="3" borderId="45" xfId="0" applyNumberFormat="1" applyFill="1" applyBorder="1" applyAlignment="1">
      <alignment horizontal="center"/>
    </xf>
    <xf numFmtId="165" fontId="0" fillId="4" borderId="48" xfId="0" applyNumberFormat="1" applyFill="1" applyBorder="1" applyAlignment="1">
      <alignment horizontal="center"/>
    </xf>
    <xf numFmtId="165" fontId="0" fillId="4" borderId="49" xfId="0" applyNumberFormat="1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19" borderId="42" xfId="0" applyFill="1" applyBorder="1" applyAlignment="1">
      <alignment horizontal="center"/>
    </xf>
    <xf numFmtId="0" fontId="0" fillId="21" borderId="42" xfId="0" applyFill="1" applyBorder="1" applyAlignment="1">
      <alignment horizontal="center"/>
    </xf>
    <xf numFmtId="0" fontId="0" fillId="19" borderId="46" xfId="0" applyFill="1" applyBorder="1" applyAlignment="1">
      <alignment horizontal="center"/>
    </xf>
    <xf numFmtId="0" fontId="0" fillId="21" borderId="46" xfId="0" applyFill="1" applyBorder="1" applyAlignment="1">
      <alignment horizontal="center"/>
    </xf>
    <xf numFmtId="0" fontId="0" fillId="19" borderId="47" xfId="0" applyFill="1" applyBorder="1" applyAlignment="1">
      <alignment horizontal="center"/>
    </xf>
    <xf numFmtId="0" fontId="0" fillId="21" borderId="47" xfId="0" applyFill="1" applyBorder="1" applyAlignment="1">
      <alignment horizontal="center"/>
    </xf>
    <xf numFmtId="0" fontId="0" fillId="22" borderId="46" xfId="0" applyFill="1" applyBorder="1" applyAlignment="1">
      <alignment horizontal="center"/>
    </xf>
    <xf numFmtId="0" fontId="0" fillId="22" borderId="47" xfId="0" applyFill="1" applyBorder="1" applyAlignment="1">
      <alignment horizontal="center"/>
    </xf>
    <xf numFmtId="0" fontId="0" fillId="19" borderId="50" xfId="0" applyFill="1" applyBorder="1" applyAlignment="1">
      <alignment horizontal="center"/>
    </xf>
    <xf numFmtId="0" fontId="0" fillId="21" borderId="50" xfId="0" applyFill="1" applyBorder="1" applyAlignment="1">
      <alignment horizontal="center"/>
    </xf>
    <xf numFmtId="0" fontId="0" fillId="22" borderId="46" xfId="0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22" sqref="P22"/>
    </sheetView>
  </sheetViews>
  <sheetFormatPr baseColWidth="10" defaultRowHeight="15" x14ac:dyDescent="0.2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62"/>
  </cols>
  <sheetData>
    <row r="1" spans="1:82" s="59" customFormat="1" ht="25.5" customHeight="1" x14ac:dyDescent="0.4">
      <c r="A1" s="131">
        <v>2022</v>
      </c>
      <c r="B1" s="133" t="s">
        <v>120</v>
      </c>
      <c r="C1" s="133" t="s">
        <v>122</v>
      </c>
      <c r="D1" s="133" t="s">
        <v>118</v>
      </c>
      <c r="E1" s="133" t="s">
        <v>119</v>
      </c>
      <c r="F1" s="133" t="s">
        <v>123</v>
      </c>
      <c r="G1" s="133" t="s">
        <v>129</v>
      </c>
      <c r="H1" s="133" t="s">
        <v>117</v>
      </c>
      <c r="I1" s="133" t="s">
        <v>111</v>
      </c>
      <c r="J1" s="133" t="s">
        <v>124</v>
      </c>
      <c r="K1" s="133" t="s">
        <v>125</v>
      </c>
      <c r="L1" s="133" t="s">
        <v>126</v>
      </c>
      <c r="M1" s="105"/>
      <c r="N1" s="105"/>
      <c r="O1" s="27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0"/>
      <c r="CD1" s="61"/>
    </row>
    <row r="2" spans="1:82" ht="51" customHeight="1" x14ac:dyDescent="0.4">
      <c r="A2" s="132" t="s">
        <v>18</v>
      </c>
      <c r="B2" s="134" t="s">
        <v>74</v>
      </c>
      <c r="C2" s="134" t="s">
        <v>75</v>
      </c>
      <c r="D2" s="134" t="s">
        <v>79</v>
      </c>
      <c r="E2" s="134" t="s">
        <v>80</v>
      </c>
      <c r="F2" s="134" t="s">
        <v>81</v>
      </c>
      <c r="G2" s="134" t="s">
        <v>83</v>
      </c>
      <c r="H2" s="134" t="s">
        <v>85</v>
      </c>
      <c r="I2" s="134" t="s">
        <v>56</v>
      </c>
      <c r="J2" s="134" t="s">
        <v>61</v>
      </c>
      <c r="K2" s="134" t="s">
        <v>62</v>
      </c>
      <c r="L2" s="134" t="s">
        <v>67</v>
      </c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63"/>
      <c r="CD2" s="64"/>
    </row>
    <row r="3" spans="1:82" ht="14.25" customHeight="1" x14ac:dyDescent="0.25">
      <c r="A3" s="135">
        <v>44774</v>
      </c>
      <c r="B3" s="136"/>
      <c r="C3" s="136"/>
      <c r="D3" s="156" t="s">
        <v>27</v>
      </c>
      <c r="E3" s="136"/>
      <c r="F3" s="136"/>
      <c r="G3" s="136"/>
      <c r="H3" s="136"/>
      <c r="I3" s="157" t="s">
        <v>35</v>
      </c>
      <c r="J3" s="156" t="s">
        <v>27</v>
      </c>
      <c r="K3" s="136"/>
      <c r="L3" s="156" t="s">
        <v>27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65"/>
      <c r="CD3" s="66"/>
    </row>
    <row r="4" spans="1:82" ht="12.75" customHeight="1" x14ac:dyDescent="0.25">
      <c r="A4" s="137">
        <v>44775</v>
      </c>
      <c r="B4" s="138"/>
      <c r="C4" s="138"/>
      <c r="D4" s="158" t="s">
        <v>27</v>
      </c>
      <c r="E4" s="138"/>
      <c r="F4" s="138"/>
      <c r="G4" s="138"/>
      <c r="H4" s="138"/>
      <c r="I4" s="159" t="s">
        <v>35</v>
      </c>
      <c r="J4" s="158" t="s">
        <v>27</v>
      </c>
      <c r="K4" s="158" t="s">
        <v>27</v>
      </c>
      <c r="L4" s="158" t="s">
        <v>27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55"/>
      <c r="AX4" s="49"/>
      <c r="AY4" s="49"/>
      <c r="AZ4" s="49"/>
      <c r="BA4" s="49"/>
      <c r="BB4" s="49"/>
      <c r="BC4" s="49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67"/>
      <c r="CD4" s="68"/>
    </row>
    <row r="5" spans="1:82" ht="12.75" customHeight="1" x14ac:dyDescent="0.25">
      <c r="A5" s="137">
        <v>44776</v>
      </c>
      <c r="B5" s="138"/>
      <c r="C5" s="138"/>
      <c r="D5" s="158" t="s">
        <v>27</v>
      </c>
      <c r="E5" s="138"/>
      <c r="F5" s="138"/>
      <c r="G5" s="138"/>
      <c r="H5" s="138"/>
      <c r="I5" s="159" t="s">
        <v>35</v>
      </c>
      <c r="J5" s="158" t="s">
        <v>27</v>
      </c>
      <c r="K5" s="158" t="s">
        <v>27</v>
      </c>
      <c r="L5" s="158" t="s">
        <v>27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56"/>
      <c r="AX5" s="50"/>
      <c r="AY5" s="50"/>
      <c r="AZ5" s="50"/>
      <c r="BA5" s="50"/>
      <c r="BB5" s="50"/>
      <c r="BC5" s="50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67"/>
      <c r="CD5" s="68"/>
    </row>
    <row r="6" spans="1:82" ht="12.75" customHeight="1" x14ac:dyDescent="0.25">
      <c r="A6" s="139">
        <v>44777</v>
      </c>
      <c r="B6" s="138"/>
      <c r="C6" s="138"/>
      <c r="D6" s="158" t="s">
        <v>27</v>
      </c>
      <c r="E6" s="138"/>
      <c r="F6" s="138"/>
      <c r="G6" s="158" t="s">
        <v>27</v>
      </c>
      <c r="H6" s="138"/>
      <c r="I6" s="159" t="s">
        <v>35</v>
      </c>
      <c r="J6" s="158" t="s">
        <v>27</v>
      </c>
      <c r="K6" s="158" t="s">
        <v>27</v>
      </c>
      <c r="L6" s="158" t="s">
        <v>27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73"/>
      <c r="AX6" s="51"/>
      <c r="AY6" s="51"/>
      <c r="AZ6" s="51"/>
      <c r="BA6" s="51"/>
      <c r="BB6" s="51"/>
      <c r="BC6" s="51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67"/>
      <c r="CD6" s="68"/>
    </row>
    <row r="7" spans="1:82" ht="12.75" customHeight="1" x14ac:dyDescent="0.25">
      <c r="A7" s="139">
        <v>44778</v>
      </c>
      <c r="B7" s="138"/>
      <c r="C7" s="138"/>
      <c r="D7" s="158" t="s">
        <v>27</v>
      </c>
      <c r="E7" s="138"/>
      <c r="F7" s="138"/>
      <c r="G7" s="158" t="s">
        <v>27</v>
      </c>
      <c r="H7" s="138"/>
      <c r="I7" s="159" t="s">
        <v>35</v>
      </c>
      <c r="J7" s="158" t="s">
        <v>27</v>
      </c>
      <c r="K7" s="158" t="s">
        <v>27</v>
      </c>
      <c r="L7" s="138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74"/>
      <c r="AX7" s="52"/>
      <c r="AY7" s="52"/>
      <c r="AZ7" s="52"/>
      <c r="BA7" s="52"/>
      <c r="BB7" s="52"/>
      <c r="BC7" s="52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67"/>
      <c r="CD7" s="68"/>
    </row>
    <row r="8" spans="1:82" ht="12.75" customHeight="1" x14ac:dyDescent="0.25">
      <c r="A8" s="142">
        <v>44779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57"/>
      <c r="AX8" s="53"/>
      <c r="AY8" s="53"/>
      <c r="AZ8" s="53"/>
      <c r="BA8" s="53"/>
      <c r="BB8" s="53"/>
      <c r="BC8" s="53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69"/>
      <c r="CD8" s="70"/>
    </row>
    <row r="9" spans="1:82" ht="12.75" customHeight="1" x14ac:dyDescent="0.25">
      <c r="A9" s="140">
        <v>44780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56"/>
      <c r="AX9" s="50"/>
      <c r="AY9" s="50"/>
      <c r="AZ9" s="50"/>
      <c r="BA9" s="50"/>
      <c r="BB9" s="50"/>
      <c r="BC9" s="50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1"/>
      <c r="CD9" s="72"/>
    </row>
    <row r="10" spans="1:82" ht="12.75" customHeight="1" x14ac:dyDescent="0.25">
      <c r="A10" s="144">
        <v>44781</v>
      </c>
      <c r="B10" s="145"/>
      <c r="C10" s="145"/>
      <c r="D10" s="160" t="s">
        <v>27</v>
      </c>
      <c r="E10" s="145"/>
      <c r="F10" s="145"/>
      <c r="G10" s="145"/>
      <c r="H10" s="145"/>
      <c r="I10" s="161" t="s">
        <v>35</v>
      </c>
      <c r="J10" s="160" t="s">
        <v>27</v>
      </c>
      <c r="K10" s="160" t="s">
        <v>27</v>
      </c>
      <c r="L10" s="145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56"/>
      <c r="AX10" s="50"/>
      <c r="AY10" s="50"/>
      <c r="AZ10" s="50"/>
      <c r="BA10" s="50"/>
      <c r="BB10" s="50"/>
      <c r="BC10" s="50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67"/>
      <c r="CD10" s="68"/>
    </row>
    <row r="11" spans="1:82" ht="12.75" customHeight="1" x14ac:dyDescent="0.25">
      <c r="A11" s="139">
        <v>44782</v>
      </c>
      <c r="B11" s="138"/>
      <c r="C11" s="138"/>
      <c r="D11" s="158" t="s">
        <v>27</v>
      </c>
      <c r="E11" s="138"/>
      <c r="F11" s="138"/>
      <c r="G11" s="138"/>
      <c r="H11" s="138"/>
      <c r="I11" s="159" t="s">
        <v>35</v>
      </c>
      <c r="J11" s="158" t="s">
        <v>27</v>
      </c>
      <c r="K11" s="138"/>
      <c r="L11" s="138"/>
      <c r="M11" s="10"/>
      <c r="N11" s="10"/>
      <c r="O11" s="28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56"/>
      <c r="AX11" s="50"/>
      <c r="AY11" s="50"/>
      <c r="AZ11" s="50"/>
      <c r="BA11" s="50"/>
      <c r="BB11" s="50"/>
      <c r="BC11" s="50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67"/>
      <c r="CD11" s="68"/>
    </row>
    <row r="12" spans="1:82" ht="12.75" customHeight="1" x14ac:dyDescent="0.25">
      <c r="A12" s="139">
        <v>44783</v>
      </c>
      <c r="B12" s="138"/>
      <c r="C12" s="138"/>
      <c r="D12" s="158" t="s">
        <v>27</v>
      </c>
      <c r="E12" s="138"/>
      <c r="F12" s="138"/>
      <c r="G12" s="138"/>
      <c r="H12" s="138"/>
      <c r="I12" s="159" t="s">
        <v>35</v>
      </c>
      <c r="J12" s="158" t="s">
        <v>27</v>
      </c>
      <c r="K12" s="138"/>
      <c r="L12" s="138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56"/>
      <c r="AX12" s="50"/>
      <c r="AY12" s="50"/>
      <c r="AZ12" s="50"/>
      <c r="BA12" s="50"/>
      <c r="BB12" s="50"/>
      <c r="BC12" s="50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67"/>
      <c r="CD12" s="68"/>
    </row>
    <row r="13" spans="1:82" ht="12.75" customHeight="1" x14ac:dyDescent="0.25">
      <c r="A13" s="139">
        <v>44784</v>
      </c>
      <c r="B13" s="138"/>
      <c r="C13" s="146"/>
      <c r="D13" s="158" t="s">
        <v>27</v>
      </c>
      <c r="E13" s="138"/>
      <c r="F13" s="138"/>
      <c r="G13" s="138"/>
      <c r="H13" s="138"/>
      <c r="I13" s="159" t="s">
        <v>35</v>
      </c>
      <c r="J13" s="158" t="s">
        <v>27</v>
      </c>
      <c r="K13" s="138"/>
      <c r="L13" s="138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73"/>
      <c r="AX13" s="51"/>
      <c r="AY13" s="51"/>
      <c r="AZ13" s="51"/>
      <c r="BA13" s="51"/>
      <c r="BB13" s="51"/>
      <c r="BC13" s="51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67"/>
      <c r="CD13" s="68"/>
    </row>
    <row r="14" spans="1:82" ht="12.75" customHeight="1" x14ac:dyDescent="0.25">
      <c r="A14" s="139">
        <v>44785</v>
      </c>
      <c r="B14" s="138"/>
      <c r="C14" s="166" t="s">
        <v>37</v>
      </c>
      <c r="D14" s="158" t="s">
        <v>27</v>
      </c>
      <c r="E14" s="138"/>
      <c r="F14" s="158" t="s">
        <v>27</v>
      </c>
      <c r="G14" s="158" t="s">
        <v>27</v>
      </c>
      <c r="H14" s="138"/>
      <c r="I14" s="159" t="s">
        <v>35</v>
      </c>
      <c r="J14" s="138"/>
      <c r="K14" s="138"/>
      <c r="L14" s="138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74"/>
      <c r="AX14" s="52"/>
      <c r="AY14" s="52"/>
      <c r="AZ14" s="52"/>
      <c r="BA14" s="52"/>
      <c r="BB14" s="52"/>
      <c r="BC14" s="52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67"/>
      <c r="CD14" s="68"/>
    </row>
    <row r="15" spans="1:82" ht="12.75" customHeight="1" x14ac:dyDescent="0.25">
      <c r="A15" s="142">
        <v>44786</v>
      </c>
      <c r="B15" s="143"/>
      <c r="C15" s="148"/>
      <c r="D15" s="143"/>
      <c r="E15" s="143"/>
      <c r="F15" s="143"/>
      <c r="G15" s="143"/>
      <c r="H15" s="143"/>
      <c r="I15" s="143"/>
      <c r="J15" s="143"/>
      <c r="K15" s="143"/>
      <c r="L15" s="143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90"/>
      <c r="AX15" s="75"/>
      <c r="AY15" s="75"/>
      <c r="AZ15" s="75"/>
      <c r="BA15" s="75"/>
      <c r="BB15" s="75"/>
      <c r="BC15" s="75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69"/>
      <c r="CD15" s="70"/>
    </row>
    <row r="16" spans="1:82" ht="12.75" customHeight="1" x14ac:dyDescent="0.25">
      <c r="A16" s="140">
        <v>44787</v>
      </c>
      <c r="B16" s="141"/>
      <c r="C16" s="147"/>
      <c r="D16" s="141"/>
      <c r="E16" s="141"/>
      <c r="F16" s="141"/>
      <c r="G16" s="141"/>
      <c r="H16" s="141"/>
      <c r="I16" s="141"/>
      <c r="J16" s="141"/>
      <c r="K16" s="141"/>
      <c r="L16" s="141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56"/>
      <c r="AX16" s="50"/>
      <c r="AY16" s="50"/>
      <c r="AZ16" s="50"/>
      <c r="BA16" s="50"/>
      <c r="BB16" s="50"/>
      <c r="BC16" s="50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1"/>
      <c r="CD16" s="72"/>
    </row>
    <row r="17" spans="1:82" ht="12.75" customHeight="1" x14ac:dyDescent="0.25">
      <c r="A17" s="149">
        <v>44788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56"/>
      <c r="AX17" s="50"/>
      <c r="AY17" s="50"/>
      <c r="AZ17" s="50"/>
      <c r="BA17" s="50"/>
      <c r="BB17" s="50"/>
      <c r="BC17" s="50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67"/>
      <c r="CD17" s="68"/>
    </row>
    <row r="18" spans="1:82" ht="12.75" customHeight="1" x14ac:dyDescent="0.25">
      <c r="A18" s="139">
        <v>44789</v>
      </c>
      <c r="B18" s="138"/>
      <c r="C18" s="162" t="s">
        <v>37</v>
      </c>
      <c r="D18" s="158" t="s">
        <v>27</v>
      </c>
      <c r="E18" s="158" t="s">
        <v>27</v>
      </c>
      <c r="F18" s="138"/>
      <c r="G18" s="158" t="s">
        <v>27</v>
      </c>
      <c r="H18" s="138"/>
      <c r="I18" s="159" t="s">
        <v>35</v>
      </c>
      <c r="J18" s="138"/>
      <c r="K18" s="138"/>
      <c r="L18" s="138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56"/>
      <c r="AX18" s="50"/>
      <c r="AY18" s="50"/>
      <c r="AZ18" s="50"/>
      <c r="BA18" s="50"/>
      <c r="BB18" s="50"/>
      <c r="BC18" s="50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67"/>
      <c r="CD18" s="68"/>
    </row>
    <row r="19" spans="1:82" ht="12.75" customHeight="1" x14ac:dyDescent="0.25">
      <c r="A19" s="139">
        <v>44790</v>
      </c>
      <c r="B19" s="138"/>
      <c r="C19" s="162" t="s">
        <v>37</v>
      </c>
      <c r="D19" s="138"/>
      <c r="E19" s="158" t="s">
        <v>27</v>
      </c>
      <c r="F19" s="138"/>
      <c r="G19" s="138"/>
      <c r="H19" s="138"/>
      <c r="I19" s="159" t="s">
        <v>35</v>
      </c>
      <c r="J19" s="138"/>
      <c r="K19" s="138"/>
      <c r="L19" s="138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56"/>
      <c r="AX19" s="50"/>
      <c r="AY19" s="50"/>
      <c r="AZ19" s="50"/>
      <c r="BA19" s="50"/>
      <c r="BB19" s="50"/>
      <c r="BC19" s="50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67"/>
      <c r="CD19" s="68"/>
    </row>
    <row r="20" spans="1:82" ht="12.75" customHeight="1" x14ac:dyDescent="0.25">
      <c r="A20" s="139">
        <v>44791</v>
      </c>
      <c r="B20" s="138"/>
      <c r="C20" s="162" t="s">
        <v>37</v>
      </c>
      <c r="D20" s="138"/>
      <c r="E20" s="158" t="s">
        <v>27</v>
      </c>
      <c r="F20" s="138"/>
      <c r="G20" s="138"/>
      <c r="H20" s="138"/>
      <c r="I20" s="159" t="s">
        <v>35</v>
      </c>
      <c r="J20" s="138"/>
      <c r="K20" s="138"/>
      <c r="L20" s="138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73"/>
      <c r="AX20" s="51"/>
      <c r="AY20" s="51"/>
      <c r="AZ20" s="51"/>
      <c r="BA20" s="51"/>
      <c r="BB20" s="51"/>
      <c r="BC20" s="51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67"/>
      <c r="CD20" s="68"/>
    </row>
    <row r="21" spans="1:82" ht="12.75" customHeight="1" x14ac:dyDescent="0.25">
      <c r="A21" s="139">
        <v>44792</v>
      </c>
      <c r="B21" s="138"/>
      <c r="C21" s="162" t="s">
        <v>37</v>
      </c>
      <c r="D21" s="138"/>
      <c r="E21" s="158" t="s">
        <v>27</v>
      </c>
      <c r="F21" s="138"/>
      <c r="G21" s="138"/>
      <c r="H21" s="138"/>
      <c r="I21" s="159" t="s">
        <v>35</v>
      </c>
      <c r="J21" s="138"/>
      <c r="K21" s="138"/>
      <c r="L21" s="138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74"/>
      <c r="AX21" s="52"/>
      <c r="AY21" s="52"/>
      <c r="AZ21" s="52"/>
      <c r="BA21" s="52"/>
      <c r="BB21" s="52"/>
      <c r="BC21" s="52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67"/>
      <c r="CD21" s="68"/>
    </row>
    <row r="22" spans="1:82" ht="12.75" customHeight="1" x14ac:dyDescent="0.25">
      <c r="A22" s="142">
        <v>44793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57"/>
      <c r="AX22" s="53"/>
      <c r="AY22" s="53"/>
      <c r="AZ22" s="53"/>
      <c r="BA22" s="53"/>
      <c r="BB22" s="53"/>
      <c r="BC22" s="53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69"/>
      <c r="CD22" s="70"/>
    </row>
    <row r="23" spans="1:82" ht="12.75" customHeight="1" x14ac:dyDescent="0.25">
      <c r="A23" s="140">
        <v>44794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56"/>
      <c r="AX23" s="50"/>
      <c r="AY23" s="50"/>
      <c r="AZ23" s="50"/>
      <c r="BA23" s="50"/>
      <c r="BB23" s="50"/>
      <c r="BC23" s="50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1"/>
      <c r="CD23" s="72"/>
    </row>
    <row r="24" spans="1:82" ht="12.75" customHeight="1" x14ac:dyDescent="0.25">
      <c r="A24" s="144">
        <v>44795</v>
      </c>
      <c r="B24" s="145"/>
      <c r="C24" s="163" t="s">
        <v>37</v>
      </c>
      <c r="D24" s="145"/>
      <c r="E24" s="160" t="s">
        <v>27</v>
      </c>
      <c r="F24" s="145"/>
      <c r="G24" s="145"/>
      <c r="H24" s="145"/>
      <c r="I24" s="161" t="s">
        <v>35</v>
      </c>
      <c r="J24" s="145"/>
      <c r="K24" s="145"/>
      <c r="L24" s="145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56"/>
      <c r="AX24" s="50"/>
      <c r="AY24" s="50"/>
      <c r="AZ24" s="50"/>
      <c r="BA24" s="50"/>
      <c r="BB24" s="50"/>
      <c r="BC24" s="50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67"/>
      <c r="CD24" s="68"/>
    </row>
    <row r="25" spans="1:82" ht="12.75" customHeight="1" x14ac:dyDescent="0.25">
      <c r="A25" s="139">
        <v>44796</v>
      </c>
      <c r="B25" s="138"/>
      <c r="C25" s="162" t="s">
        <v>37</v>
      </c>
      <c r="D25" s="138"/>
      <c r="E25" s="158" t="s">
        <v>27</v>
      </c>
      <c r="F25" s="138"/>
      <c r="G25" s="138"/>
      <c r="H25" s="138"/>
      <c r="I25" s="159" t="s">
        <v>35</v>
      </c>
      <c r="J25" s="138"/>
      <c r="K25" s="138"/>
      <c r="L25" s="138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56"/>
      <c r="AX25" s="50"/>
      <c r="AY25" s="50"/>
      <c r="AZ25" s="50"/>
      <c r="BA25" s="50"/>
      <c r="BB25" s="50"/>
      <c r="BC25" s="50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67"/>
      <c r="CD25" s="68"/>
    </row>
    <row r="26" spans="1:82" ht="12.75" customHeight="1" x14ac:dyDescent="0.25">
      <c r="A26" s="139">
        <v>44797</v>
      </c>
      <c r="B26" s="138"/>
      <c r="C26" s="162" t="s">
        <v>37</v>
      </c>
      <c r="D26" s="138"/>
      <c r="E26" s="158" t="s">
        <v>27</v>
      </c>
      <c r="F26" s="138"/>
      <c r="G26" s="138"/>
      <c r="H26" s="138"/>
      <c r="I26" s="159" t="s">
        <v>35</v>
      </c>
      <c r="J26" s="138"/>
      <c r="K26" s="138"/>
      <c r="L26" s="138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56"/>
      <c r="AX26" s="50"/>
      <c r="AY26" s="50"/>
      <c r="AZ26" s="50"/>
      <c r="BA26" s="50"/>
      <c r="BB26" s="50"/>
      <c r="BC26" s="50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67"/>
      <c r="CD26" s="68"/>
    </row>
    <row r="27" spans="1:82" ht="12.75" customHeight="1" x14ac:dyDescent="0.25">
      <c r="A27" s="139">
        <v>44798</v>
      </c>
      <c r="B27" s="138"/>
      <c r="C27" s="162" t="s">
        <v>37</v>
      </c>
      <c r="D27" s="138"/>
      <c r="E27" s="158" t="s">
        <v>27</v>
      </c>
      <c r="F27" s="138"/>
      <c r="G27" s="138"/>
      <c r="H27" s="138"/>
      <c r="I27" s="159" t="s">
        <v>35</v>
      </c>
      <c r="J27" s="138"/>
      <c r="K27" s="138"/>
      <c r="L27" s="138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73"/>
      <c r="AX27" s="51"/>
      <c r="AY27" s="51"/>
      <c r="AZ27" s="51"/>
      <c r="BA27" s="51"/>
      <c r="BB27" s="51"/>
      <c r="BC27" s="51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67"/>
      <c r="CD27" s="68"/>
    </row>
    <row r="28" spans="1:82" ht="12.75" customHeight="1" x14ac:dyDescent="0.25">
      <c r="A28" s="137">
        <v>44799</v>
      </c>
      <c r="B28" s="138"/>
      <c r="C28" s="162" t="s">
        <v>37</v>
      </c>
      <c r="D28" s="138"/>
      <c r="E28" s="158" t="s">
        <v>27</v>
      </c>
      <c r="F28" s="138"/>
      <c r="G28" s="138"/>
      <c r="H28" s="158" t="s">
        <v>27</v>
      </c>
      <c r="I28" s="159" t="s">
        <v>35</v>
      </c>
      <c r="J28" s="138"/>
      <c r="K28" s="138"/>
      <c r="L28" s="138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74"/>
      <c r="AX28" s="52"/>
      <c r="AY28" s="52"/>
      <c r="AZ28" s="52"/>
      <c r="BA28" s="52"/>
      <c r="BB28" s="52"/>
      <c r="BC28" s="52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67"/>
      <c r="CD28" s="68"/>
    </row>
    <row r="29" spans="1:82" ht="12.75" customHeight="1" x14ac:dyDescent="0.25">
      <c r="A29" s="152">
        <v>44800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57"/>
      <c r="AX29" s="53"/>
      <c r="AY29" s="53"/>
      <c r="AZ29" s="53"/>
      <c r="BA29" s="53"/>
      <c r="BB29" s="53"/>
      <c r="BC29" s="53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69"/>
      <c r="CD29" s="70"/>
    </row>
    <row r="30" spans="1:82" ht="12.75" customHeight="1" x14ac:dyDescent="0.25">
      <c r="A30" s="151">
        <v>44801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56"/>
      <c r="AX30" s="50"/>
      <c r="AY30" s="50"/>
      <c r="AZ30" s="50"/>
      <c r="BA30" s="50"/>
      <c r="BB30" s="50"/>
      <c r="BC30" s="50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1"/>
      <c r="CD30" s="72"/>
    </row>
    <row r="31" spans="1:82" ht="12.75" customHeight="1" x14ac:dyDescent="0.25">
      <c r="A31" s="153">
        <v>44802</v>
      </c>
      <c r="B31" s="145"/>
      <c r="C31" s="145"/>
      <c r="D31" s="145"/>
      <c r="E31" s="160" t="s">
        <v>27</v>
      </c>
      <c r="F31" s="145"/>
      <c r="G31" s="145"/>
      <c r="H31" s="160" t="s">
        <v>27</v>
      </c>
      <c r="I31" s="161" t="s">
        <v>35</v>
      </c>
      <c r="J31" s="145"/>
      <c r="K31" s="145"/>
      <c r="L31" s="145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56"/>
      <c r="AX31" s="50"/>
      <c r="AY31" s="50"/>
      <c r="AZ31" s="50"/>
      <c r="BA31" s="50"/>
      <c r="BB31" s="50"/>
      <c r="BC31" s="50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67"/>
      <c r="CD31" s="68"/>
    </row>
    <row r="32" spans="1:82" ht="12.75" customHeight="1" x14ac:dyDescent="0.25">
      <c r="A32" s="137">
        <v>44803</v>
      </c>
      <c r="B32" s="138"/>
      <c r="C32" s="138"/>
      <c r="D32" s="138"/>
      <c r="E32" s="158" t="s">
        <v>27</v>
      </c>
      <c r="F32" s="138"/>
      <c r="G32" s="138"/>
      <c r="H32" s="158" t="s">
        <v>27</v>
      </c>
      <c r="I32" s="159" t="s">
        <v>35</v>
      </c>
      <c r="J32" s="138"/>
      <c r="K32" s="138"/>
      <c r="L32" s="138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58"/>
      <c r="AX32" s="54"/>
      <c r="AY32" s="54"/>
      <c r="AZ32" s="54"/>
      <c r="BA32" s="54"/>
      <c r="BB32" s="54"/>
      <c r="BC32" s="54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67"/>
      <c r="CD32" s="68"/>
    </row>
    <row r="33" spans="1:58" x14ac:dyDescent="0.25">
      <c r="A33" s="154">
        <v>44804</v>
      </c>
      <c r="B33" s="155"/>
      <c r="C33" s="155"/>
      <c r="D33" s="155"/>
      <c r="E33" s="164" t="s">
        <v>27</v>
      </c>
      <c r="F33" s="155"/>
      <c r="G33" s="155"/>
      <c r="H33" s="164" t="s">
        <v>27</v>
      </c>
      <c r="I33" s="165" t="s">
        <v>35</v>
      </c>
      <c r="J33" s="155"/>
      <c r="K33" s="155"/>
      <c r="L33" s="155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 x14ac:dyDescent="0.25">
      <c r="A34" s="39"/>
      <c r="B34" s="40"/>
      <c r="C34" s="10"/>
      <c r="D34" s="10"/>
      <c r="E34" s="10"/>
      <c r="F34" s="10"/>
      <c r="G34" s="10"/>
      <c r="H34" s="40"/>
      <c r="I34" s="10"/>
      <c r="J34" s="40"/>
      <c r="K34" s="10"/>
      <c r="L34" s="40"/>
      <c r="M34" s="10"/>
      <c r="N34" s="40"/>
      <c r="O34" s="10"/>
      <c r="P34" s="40"/>
      <c r="Q34" s="10"/>
      <c r="R34" s="40"/>
      <c r="S34" s="10"/>
      <c r="T34" s="40"/>
      <c r="U34" s="10"/>
      <c r="V34" s="40"/>
      <c r="W34" s="10"/>
      <c r="X34" s="40"/>
      <c r="Y34" s="10"/>
      <c r="Z34" s="40"/>
      <c r="AA34" s="10"/>
      <c r="AB34" s="40"/>
      <c r="AC34" s="10"/>
      <c r="AD34" s="4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 x14ac:dyDescent="0.25">
      <c r="A35" s="12"/>
      <c r="B35" s="12"/>
      <c r="C35" s="10"/>
      <c r="D35" s="10"/>
      <c r="E35" s="10"/>
      <c r="F35" s="10"/>
      <c r="G35" s="127" t="s">
        <v>127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 x14ac:dyDescent="0.25">
      <c r="A36" s="10"/>
      <c r="B36" s="10"/>
      <c r="C36" s="10"/>
      <c r="D36" s="10"/>
      <c r="E36" s="10"/>
      <c r="F36" s="10"/>
      <c r="G36" s="128">
        <v>44757.473252314812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" priority="80" timePeriod="today">
      <formula>FLOOR(A3,1)=TODAY()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K98"/>
  <sheetViews>
    <sheetView showGridLines="0" workbookViewId="0">
      <pane ySplit="1" topLeftCell="A55" activePane="bottomLeft" state="frozen"/>
      <selection pane="bottomLeft" activeCell="A72" sqref="A72:I72"/>
    </sheetView>
  </sheetViews>
  <sheetFormatPr baseColWidth="10" defaultRowHeight="15" x14ac:dyDescent="0.2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7" customWidth="1"/>
    <col min="8" max="8" width="9.85546875" style="37" customWidth="1"/>
    <col min="9" max="9" width="8.7109375" style="37" customWidth="1"/>
  </cols>
  <sheetData>
    <row r="1" spans="1:11" ht="37.5" customHeight="1" x14ac:dyDescent="0.25">
      <c r="A1" s="102" t="s">
        <v>25</v>
      </c>
      <c r="B1" s="102" t="s">
        <v>100</v>
      </c>
      <c r="C1" s="102" t="s">
        <v>99</v>
      </c>
      <c r="D1" s="102" t="s">
        <v>101</v>
      </c>
      <c r="E1" s="103" t="s">
        <v>105</v>
      </c>
      <c r="F1" s="102" t="s">
        <v>104</v>
      </c>
      <c r="G1" s="102" t="s">
        <v>102</v>
      </c>
      <c r="H1" s="102" t="s">
        <v>103</v>
      </c>
      <c r="I1" s="102" t="s">
        <v>39</v>
      </c>
    </row>
    <row r="2" spans="1:11" x14ac:dyDescent="0.25">
      <c r="A2" s="5">
        <v>910119</v>
      </c>
      <c r="B2" s="5" t="s">
        <v>48</v>
      </c>
      <c r="C2" s="5" t="s">
        <v>73</v>
      </c>
      <c r="D2" s="25">
        <v>44510</v>
      </c>
      <c r="E2" s="25">
        <v>44512</v>
      </c>
      <c r="G2" s="37">
        <v>2</v>
      </c>
      <c r="H2" s="37" t="s">
        <v>3</v>
      </c>
      <c r="I2" s="37">
        <v>11</v>
      </c>
      <c r="J2" s="104"/>
      <c r="K2" s="104"/>
    </row>
    <row r="3" spans="1:11" x14ac:dyDescent="0.25">
      <c r="A3" s="5">
        <v>910119</v>
      </c>
      <c r="B3" s="5" t="s">
        <v>48</v>
      </c>
      <c r="C3" s="5" t="s">
        <v>73</v>
      </c>
      <c r="D3" s="25">
        <v>44522</v>
      </c>
      <c r="E3" s="25">
        <v>44523</v>
      </c>
      <c r="G3" s="37">
        <v>2</v>
      </c>
      <c r="H3" s="37" t="s">
        <v>32</v>
      </c>
      <c r="I3" s="37">
        <v>11</v>
      </c>
      <c r="J3" s="104"/>
      <c r="K3" s="104"/>
    </row>
    <row r="4" spans="1:11" x14ac:dyDescent="0.25">
      <c r="A4" s="5">
        <v>7032</v>
      </c>
      <c r="B4" s="5" t="s">
        <v>49</v>
      </c>
      <c r="C4" s="5" t="s">
        <v>74</v>
      </c>
      <c r="D4" s="25">
        <v>44363</v>
      </c>
      <c r="E4" s="25">
        <v>44369</v>
      </c>
      <c r="G4" s="37">
        <v>5</v>
      </c>
      <c r="H4" s="37" t="s">
        <v>27</v>
      </c>
      <c r="I4" s="37">
        <v>6</v>
      </c>
      <c r="J4" s="104"/>
      <c r="K4" s="104"/>
    </row>
    <row r="5" spans="1:11" x14ac:dyDescent="0.25">
      <c r="A5" s="5">
        <v>7032</v>
      </c>
      <c r="B5" s="5" t="s">
        <v>49</v>
      </c>
      <c r="C5" s="5" t="s">
        <v>74</v>
      </c>
      <c r="D5" s="25">
        <v>44415</v>
      </c>
      <c r="E5" s="25">
        <v>44415</v>
      </c>
      <c r="G5" s="37">
        <v>0.5</v>
      </c>
      <c r="H5" s="37" t="s">
        <v>27</v>
      </c>
      <c r="I5" s="37">
        <v>8</v>
      </c>
      <c r="J5" s="104"/>
      <c r="K5" s="104"/>
    </row>
    <row r="6" spans="1:11" s="4" customFormat="1" x14ac:dyDescent="0.25">
      <c r="A6" s="5">
        <v>7032</v>
      </c>
      <c r="B6" s="5" t="s">
        <v>49</v>
      </c>
      <c r="C6" s="5" t="s">
        <v>74</v>
      </c>
      <c r="D6" s="25">
        <v>44441</v>
      </c>
      <c r="E6" s="25">
        <v>44453</v>
      </c>
      <c r="F6" s="5"/>
      <c r="G6" s="37">
        <v>10</v>
      </c>
      <c r="H6" s="37" t="s">
        <v>30</v>
      </c>
      <c r="I6" s="37">
        <v>9</v>
      </c>
      <c r="J6" s="104"/>
      <c r="K6" s="104"/>
    </row>
    <row r="7" spans="1:11" x14ac:dyDescent="0.25">
      <c r="A7" s="5">
        <v>7032</v>
      </c>
      <c r="B7" s="5" t="s">
        <v>49</v>
      </c>
      <c r="C7" s="5" t="s">
        <v>74</v>
      </c>
      <c r="D7" s="25">
        <v>44490</v>
      </c>
      <c r="E7" s="25">
        <v>44491</v>
      </c>
      <c r="G7" s="37">
        <v>2</v>
      </c>
      <c r="H7" s="37" t="s">
        <v>27</v>
      </c>
      <c r="I7" s="37">
        <v>10</v>
      </c>
      <c r="J7" s="104"/>
      <c r="K7" s="104"/>
    </row>
    <row r="8" spans="1:11" x14ac:dyDescent="0.25">
      <c r="A8" s="5">
        <v>7032</v>
      </c>
      <c r="B8" s="5" t="s">
        <v>49</v>
      </c>
      <c r="C8" s="5" t="s">
        <v>74</v>
      </c>
      <c r="D8" s="25">
        <v>44493</v>
      </c>
      <c r="E8" s="25">
        <v>44493</v>
      </c>
      <c r="G8" s="37">
        <v>0.5</v>
      </c>
      <c r="H8" s="37" t="s">
        <v>27</v>
      </c>
      <c r="I8" s="37">
        <v>10</v>
      </c>
      <c r="J8" s="104"/>
      <c r="K8" s="104"/>
    </row>
    <row r="9" spans="1:11" x14ac:dyDescent="0.25">
      <c r="A9" s="5">
        <v>7032</v>
      </c>
      <c r="B9" s="5" t="s">
        <v>49</v>
      </c>
      <c r="C9" s="5" t="s">
        <v>74</v>
      </c>
      <c r="D9" s="25">
        <v>44509</v>
      </c>
      <c r="E9" s="25">
        <v>44511</v>
      </c>
      <c r="G9" s="37">
        <v>2</v>
      </c>
      <c r="H9" s="37" t="s">
        <v>28</v>
      </c>
      <c r="I9" s="37">
        <v>11</v>
      </c>
      <c r="J9" s="104"/>
      <c r="K9" s="104"/>
    </row>
    <row r="10" spans="1:11" x14ac:dyDescent="0.25">
      <c r="A10" s="5">
        <v>7032</v>
      </c>
      <c r="B10" s="5" t="s">
        <v>49</v>
      </c>
      <c r="C10" s="5" t="s">
        <v>74</v>
      </c>
      <c r="D10" s="25">
        <v>44577</v>
      </c>
      <c r="E10" s="25">
        <v>44577</v>
      </c>
      <c r="G10" s="37">
        <v>1</v>
      </c>
      <c r="H10" s="37" t="s">
        <v>27</v>
      </c>
      <c r="I10" s="37">
        <v>1</v>
      </c>
      <c r="J10" s="104"/>
      <c r="K10" s="104"/>
    </row>
    <row r="11" spans="1:11" x14ac:dyDescent="0.25">
      <c r="A11" s="5">
        <v>7032</v>
      </c>
      <c r="B11" s="5" t="s">
        <v>49</v>
      </c>
      <c r="C11" s="5" t="s">
        <v>74</v>
      </c>
      <c r="D11" s="25">
        <v>44578</v>
      </c>
      <c r="E11" s="25">
        <v>44582</v>
      </c>
      <c r="G11" s="37">
        <v>3</v>
      </c>
      <c r="H11" s="37" t="s">
        <v>27</v>
      </c>
      <c r="I11" s="37">
        <v>1</v>
      </c>
      <c r="J11" s="104"/>
      <c r="K11" s="104"/>
    </row>
    <row r="12" spans="1:11" x14ac:dyDescent="0.25">
      <c r="A12" s="5">
        <v>7032</v>
      </c>
      <c r="B12" s="5" t="s">
        <v>49</v>
      </c>
      <c r="C12" s="5" t="s">
        <v>74</v>
      </c>
      <c r="D12" s="25">
        <v>44583</v>
      </c>
      <c r="E12" s="25">
        <v>44227</v>
      </c>
      <c r="G12" s="37">
        <v>7</v>
      </c>
      <c r="H12" s="37" t="s">
        <v>27</v>
      </c>
      <c r="I12" s="37">
        <v>1</v>
      </c>
      <c r="J12" s="104"/>
      <c r="K12" s="104"/>
    </row>
    <row r="13" spans="1:11" x14ac:dyDescent="0.25">
      <c r="A13" s="5">
        <v>7032</v>
      </c>
      <c r="B13" s="5" t="s">
        <v>49</v>
      </c>
      <c r="C13" s="5" t="s">
        <v>74</v>
      </c>
      <c r="D13" s="25">
        <v>44613</v>
      </c>
      <c r="E13" s="25">
        <v>44620</v>
      </c>
      <c r="G13" s="37">
        <v>6</v>
      </c>
      <c r="H13" s="37" t="s">
        <v>27</v>
      </c>
      <c r="I13" s="37">
        <v>2</v>
      </c>
      <c r="J13" s="104"/>
      <c r="K13" s="104"/>
    </row>
    <row r="14" spans="1:11" x14ac:dyDescent="0.25">
      <c r="A14" s="5">
        <v>7032</v>
      </c>
      <c r="B14" s="5" t="s">
        <v>49</v>
      </c>
      <c r="C14" s="5" t="s">
        <v>74</v>
      </c>
      <c r="D14" s="25">
        <v>44665</v>
      </c>
      <c r="E14" s="25">
        <v>44681</v>
      </c>
      <c r="G14" s="37">
        <v>12</v>
      </c>
      <c r="H14" s="37" t="s">
        <v>3</v>
      </c>
      <c r="I14" s="37">
        <v>4</v>
      </c>
      <c r="J14" s="104"/>
      <c r="K14" s="104"/>
    </row>
    <row r="15" spans="1:11" x14ac:dyDescent="0.25">
      <c r="A15" s="5">
        <v>7069</v>
      </c>
      <c r="B15" s="5" t="s">
        <v>50</v>
      </c>
      <c r="C15" s="5" t="s">
        <v>72</v>
      </c>
      <c r="D15" s="25">
        <v>44373</v>
      </c>
      <c r="E15" s="25">
        <v>44377</v>
      </c>
      <c r="G15" s="37">
        <v>3</v>
      </c>
      <c r="H15" s="37" t="s">
        <v>27</v>
      </c>
      <c r="I15" s="37">
        <v>6</v>
      </c>
      <c r="J15" s="104"/>
      <c r="K15" s="104"/>
    </row>
    <row r="16" spans="1:11" x14ac:dyDescent="0.25">
      <c r="A16" s="5">
        <v>7069</v>
      </c>
      <c r="B16" s="5" t="s">
        <v>50</v>
      </c>
      <c r="C16" s="5" t="s">
        <v>72</v>
      </c>
      <c r="D16" s="25">
        <v>44378</v>
      </c>
      <c r="E16" s="25">
        <v>44395</v>
      </c>
      <c r="G16" s="37">
        <v>14</v>
      </c>
      <c r="H16" s="37" t="s">
        <v>27</v>
      </c>
      <c r="I16" s="37">
        <v>7</v>
      </c>
      <c r="J16" s="104"/>
      <c r="K16" s="104"/>
    </row>
    <row r="17" spans="1:11" x14ac:dyDescent="0.25">
      <c r="A17" s="5">
        <v>7069</v>
      </c>
      <c r="B17" s="5" t="s">
        <v>50</v>
      </c>
      <c r="C17" s="5" t="s">
        <v>72</v>
      </c>
      <c r="D17" s="25">
        <v>44476</v>
      </c>
      <c r="E17" s="25">
        <v>44483</v>
      </c>
      <c r="G17" s="37">
        <v>6</v>
      </c>
      <c r="H17" s="37" t="s">
        <v>27</v>
      </c>
      <c r="I17" s="37">
        <v>10</v>
      </c>
      <c r="J17" s="104"/>
      <c r="K17" s="104"/>
    </row>
    <row r="18" spans="1:11" x14ac:dyDescent="0.25">
      <c r="A18" s="5">
        <v>7069</v>
      </c>
      <c r="B18" s="5" t="s">
        <v>50</v>
      </c>
      <c r="C18" s="5" t="s">
        <v>72</v>
      </c>
      <c r="D18" s="25">
        <v>44513</v>
      </c>
      <c r="E18" s="25">
        <v>44513</v>
      </c>
      <c r="G18" s="37">
        <v>0.5</v>
      </c>
      <c r="H18" s="37" t="s">
        <v>27</v>
      </c>
      <c r="I18" s="37">
        <v>11</v>
      </c>
      <c r="J18" s="104"/>
      <c r="K18" s="104"/>
    </row>
    <row r="19" spans="1:11" x14ac:dyDescent="0.25">
      <c r="A19" s="5">
        <v>7069</v>
      </c>
      <c r="B19" s="5" t="s">
        <v>50</v>
      </c>
      <c r="C19" s="5" t="s">
        <v>72</v>
      </c>
      <c r="D19" s="25">
        <v>44532</v>
      </c>
      <c r="E19" s="25">
        <v>44537</v>
      </c>
      <c r="G19" s="37">
        <v>5</v>
      </c>
      <c r="H19" s="37" t="s">
        <v>3</v>
      </c>
      <c r="I19" s="37">
        <v>12</v>
      </c>
      <c r="J19" s="104"/>
      <c r="K19" s="104"/>
    </row>
    <row r="20" spans="1:11" x14ac:dyDescent="0.25">
      <c r="A20" s="5">
        <v>7069</v>
      </c>
      <c r="B20" s="5" t="s">
        <v>50</v>
      </c>
      <c r="C20" s="5" t="s">
        <v>72</v>
      </c>
      <c r="D20" s="25">
        <v>44644</v>
      </c>
      <c r="E20" s="25">
        <v>44648</v>
      </c>
      <c r="G20" s="37">
        <v>5</v>
      </c>
      <c r="H20" s="37" t="s">
        <v>32</v>
      </c>
      <c r="I20" s="37">
        <v>3</v>
      </c>
      <c r="J20" s="104"/>
      <c r="K20" s="104"/>
    </row>
    <row r="21" spans="1:11" x14ac:dyDescent="0.25">
      <c r="A21" s="5">
        <v>7069</v>
      </c>
      <c r="B21" s="5" t="s">
        <v>50</v>
      </c>
      <c r="C21" s="5" t="s">
        <v>72</v>
      </c>
      <c r="D21" s="25">
        <v>44698</v>
      </c>
      <c r="E21" s="25">
        <v>44705</v>
      </c>
      <c r="G21" s="37">
        <v>4</v>
      </c>
      <c r="H21" s="37" t="s">
        <v>27</v>
      </c>
      <c r="I21" s="37">
        <v>5</v>
      </c>
      <c r="J21" s="104"/>
      <c r="K21" s="104"/>
    </row>
    <row r="22" spans="1:11" x14ac:dyDescent="0.25">
      <c r="A22" s="5">
        <v>7042</v>
      </c>
      <c r="B22" s="5" t="s">
        <v>44</v>
      </c>
      <c r="C22" s="5" t="s">
        <v>75</v>
      </c>
      <c r="D22" s="25">
        <v>44379</v>
      </c>
      <c r="E22" s="25">
        <v>44389</v>
      </c>
      <c r="G22" s="37">
        <v>7</v>
      </c>
      <c r="H22" s="37" t="s">
        <v>27</v>
      </c>
      <c r="I22" s="37">
        <v>7</v>
      </c>
      <c r="J22" s="104"/>
      <c r="K22" s="104"/>
    </row>
    <row r="23" spans="1:11" x14ac:dyDescent="0.25">
      <c r="A23" s="5">
        <v>7042</v>
      </c>
      <c r="B23" s="5" t="s">
        <v>44</v>
      </c>
      <c r="C23" s="5" t="s">
        <v>75</v>
      </c>
      <c r="D23" s="25">
        <v>44420</v>
      </c>
      <c r="E23" s="25">
        <v>44434</v>
      </c>
      <c r="G23" s="37">
        <v>10</v>
      </c>
      <c r="H23" s="37" t="s">
        <v>37</v>
      </c>
      <c r="I23" s="37">
        <v>8</v>
      </c>
      <c r="J23" s="104"/>
      <c r="K23" s="104"/>
    </row>
    <row r="24" spans="1:11" x14ac:dyDescent="0.25">
      <c r="A24" s="5">
        <v>7042</v>
      </c>
      <c r="B24" s="5" t="s">
        <v>44</v>
      </c>
      <c r="C24" s="5" t="s">
        <v>75</v>
      </c>
      <c r="D24" s="25">
        <v>44476</v>
      </c>
      <c r="E24" s="25">
        <v>44495</v>
      </c>
      <c r="G24" s="37">
        <v>15</v>
      </c>
      <c r="H24" s="37" t="s">
        <v>32</v>
      </c>
      <c r="I24" s="37">
        <v>10</v>
      </c>
      <c r="J24" s="104"/>
      <c r="K24" s="104"/>
    </row>
    <row r="25" spans="1:11" x14ac:dyDescent="0.25">
      <c r="A25" s="5">
        <v>910118</v>
      </c>
      <c r="B25" s="5" t="s">
        <v>45</v>
      </c>
      <c r="C25" s="5" t="s">
        <v>76</v>
      </c>
      <c r="D25" s="25">
        <v>44348</v>
      </c>
      <c r="E25" s="25">
        <v>44350</v>
      </c>
      <c r="G25" s="37">
        <v>1</v>
      </c>
      <c r="H25" s="37" t="s">
        <v>27</v>
      </c>
      <c r="I25" s="37">
        <v>6</v>
      </c>
      <c r="J25" s="104"/>
      <c r="K25" s="104"/>
    </row>
    <row r="26" spans="1:11" x14ac:dyDescent="0.25">
      <c r="A26" s="5">
        <v>910118</v>
      </c>
      <c r="B26" s="5" t="s">
        <v>45</v>
      </c>
      <c r="C26" s="5" t="s">
        <v>76</v>
      </c>
      <c r="D26" s="25">
        <v>44525</v>
      </c>
      <c r="E26" s="25">
        <v>44528</v>
      </c>
      <c r="G26" s="37">
        <v>4</v>
      </c>
      <c r="H26" s="37" t="s">
        <v>3</v>
      </c>
      <c r="I26" s="37">
        <v>11</v>
      </c>
      <c r="J26" s="104"/>
      <c r="K26" s="104"/>
    </row>
    <row r="27" spans="1:11" x14ac:dyDescent="0.25">
      <c r="A27" s="5">
        <v>910118</v>
      </c>
      <c r="B27" s="5" t="s">
        <v>45</v>
      </c>
      <c r="C27" s="5" t="s">
        <v>76</v>
      </c>
      <c r="D27" s="25">
        <v>44553</v>
      </c>
      <c r="E27" s="25">
        <v>44561</v>
      </c>
      <c r="G27" s="37">
        <v>6</v>
      </c>
      <c r="H27" s="37" t="s">
        <v>27</v>
      </c>
      <c r="I27" s="37">
        <v>12</v>
      </c>
      <c r="J27" s="104"/>
      <c r="K27" s="104"/>
    </row>
    <row r="28" spans="1:11" x14ac:dyDescent="0.25">
      <c r="A28" s="5">
        <v>910118</v>
      </c>
      <c r="B28" s="5" t="s">
        <v>45</v>
      </c>
      <c r="C28" s="5" t="s">
        <v>76</v>
      </c>
      <c r="D28" s="25">
        <v>44562</v>
      </c>
      <c r="E28" s="25">
        <v>44565</v>
      </c>
      <c r="G28" s="37">
        <v>2</v>
      </c>
      <c r="H28" s="37" t="s">
        <v>27</v>
      </c>
      <c r="I28" s="37">
        <v>1</v>
      </c>
      <c r="J28" s="104"/>
      <c r="K28" s="104"/>
    </row>
    <row r="29" spans="1:11" x14ac:dyDescent="0.25">
      <c r="A29" s="5">
        <v>910118</v>
      </c>
      <c r="B29" s="5" t="s">
        <v>45</v>
      </c>
      <c r="C29" s="5" t="s">
        <v>76</v>
      </c>
      <c r="D29" s="25">
        <v>44655</v>
      </c>
      <c r="E29" s="25">
        <v>44657</v>
      </c>
      <c r="G29" s="37">
        <v>3</v>
      </c>
      <c r="H29" s="37" t="s">
        <v>112</v>
      </c>
      <c r="I29" s="37">
        <v>4</v>
      </c>
      <c r="J29" s="104"/>
      <c r="K29" s="104"/>
    </row>
    <row r="30" spans="1:11" x14ac:dyDescent="0.25">
      <c r="A30" s="5">
        <v>910118</v>
      </c>
      <c r="B30" s="5" t="s">
        <v>45</v>
      </c>
      <c r="C30" s="5" t="s">
        <v>76</v>
      </c>
      <c r="D30" s="25">
        <v>44658</v>
      </c>
      <c r="E30" s="25">
        <v>44662</v>
      </c>
      <c r="G30" s="37">
        <v>5</v>
      </c>
      <c r="H30" s="37" t="s">
        <v>3</v>
      </c>
      <c r="I30" s="37">
        <v>4</v>
      </c>
      <c r="J30" s="104"/>
      <c r="K30" s="104"/>
    </row>
    <row r="31" spans="1:11" x14ac:dyDescent="0.25">
      <c r="A31" s="5">
        <v>7060</v>
      </c>
      <c r="B31" s="5" t="s">
        <v>30</v>
      </c>
      <c r="C31" s="5" t="s">
        <v>77</v>
      </c>
      <c r="D31" s="25">
        <v>44453</v>
      </c>
      <c r="E31" s="25">
        <v>44460</v>
      </c>
      <c r="G31" s="37">
        <v>5</v>
      </c>
      <c r="H31" s="37" t="s">
        <v>27</v>
      </c>
      <c r="I31" s="37">
        <v>9</v>
      </c>
      <c r="J31" s="104"/>
      <c r="K31" s="104"/>
    </row>
    <row r="32" spans="1:11" x14ac:dyDescent="0.25">
      <c r="A32" s="5">
        <v>7060</v>
      </c>
      <c r="B32" s="5" t="s">
        <v>30</v>
      </c>
      <c r="C32" s="5" t="s">
        <v>77</v>
      </c>
      <c r="D32" s="25">
        <v>44539</v>
      </c>
      <c r="E32" s="25">
        <v>44539</v>
      </c>
      <c r="G32" s="37">
        <v>0.5</v>
      </c>
      <c r="H32" s="37" t="s">
        <v>27</v>
      </c>
      <c r="I32" s="37">
        <v>12</v>
      </c>
      <c r="J32" s="104"/>
      <c r="K32" s="104"/>
    </row>
    <row r="33" spans="1:11" x14ac:dyDescent="0.25">
      <c r="A33" s="5">
        <v>7060</v>
      </c>
      <c r="B33" s="5" t="s">
        <v>30</v>
      </c>
      <c r="C33" s="25" t="s">
        <v>77</v>
      </c>
      <c r="D33" s="25">
        <v>44562</v>
      </c>
      <c r="E33" s="25">
        <v>44571</v>
      </c>
      <c r="G33" s="37">
        <v>7</v>
      </c>
      <c r="H33" s="37" t="s">
        <v>27</v>
      </c>
      <c r="I33" s="37">
        <v>1</v>
      </c>
      <c r="J33" s="104"/>
      <c r="K33" s="104"/>
    </row>
    <row r="34" spans="1:11" x14ac:dyDescent="0.25">
      <c r="A34" s="5">
        <v>7060</v>
      </c>
      <c r="B34" s="5" t="s">
        <v>30</v>
      </c>
      <c r="C34" s="5" t="s">
        <v>77</v>
      </c>
      <c r="D34" s="25">
        <v>44595</v>
      </c>
      <c r="E34" s="25">
        <v>44595</v>
      </c>
      <c r="G34" s="37">
        <v>0.5</v>
      </c>
      <c r="H34" s="37" t="s">
        <v>27</v>
      </c>
      <c r="I34" s="37">
        <v>2</v>
      </c>
      <c r="J34" s="104"/>
      <c r="K34" s="104"/>
    </row>
    <row r="35" spans="1:11" x14ac:dyDescent="0.25">
      <c r="A35" s="5">
        <v>7060</v>
      </c>
      <c r="B35" s="5" t="s">
        <v>30</v>
      </c>
      <c r="C35" s="5" t="s">
        <v>77</v>
      </c>
      <c r="D35" s="25">
        <v>44747</v>
      </c>
      <c r="E35" s="25">
        <v>44759</v>
      </c>
      <c r="G35" s="37">
        <v>8</v>
      </c>
      <c r="H35" s="37" t="s">
        <v>27</v>
      </c>
      <c r="I35" s="37">
        <v>7</v>
      </c>
      <c r="J35" s="104"/>
      <c r="K35" s="104"/>
    </row>
    <row r="36" spans="1:11" x14ac:dyDescent="0.25">
      <c r="A36" s="5">
        <v>7054</v>
      </c>
      <c r="B36" s="5" t="s">
        <v>78</v>
      </c>
      <c r="C36" s="5" t="s">
        <v>79</v>
      </c>
      <c r="D36" s="25">
        <v>44364</v>
      </c>
      <c r="E36" s="25">
        <v>44371</v>
      </c>
      <c r="G36" s="37">
        <v>6</v>
      </c>
      <c r="H36" s="37" t="s">
        <v>27</v>
      </c>
      <c r="I36" s="37">
        <v>6</v>
      </c>
      <c r="J36" s="104"/>
      <c r="K36" s="104"/>
    </row>
    <row r="37" spans="1:11" x14ac:dyDescent="0.25">
      <c r="A37" s="5">
        <v>7054</v>
      </c>
      <c r="B37" s="5" t="s">
        <v>78</v>
      </c>
      <c r="C37" s="5" t="s">
        <v>79</v>
      </c>
      <c r="D37" s="25">
        <v>44377</v>
      </c>
      <c r="E37" s="25">
        <v>44377</v>
      </c>
      <c r="G37" s="37">
        <v>1</v>
      </c>
      <c r="H37" s="37" t="s">
        <v>27</v>
      </c>
      <c r="I37" s="37">
        <v>6</v>
      </c>
      <c r="J37" s="104"/>
      <c r="K37" s="104"/>
    </row>
    <row r="38" spans="1:11" x14ac:dyDescent="0.25">
      <c r="A38" s="5">
        <v>7054</v>
      </c>
      <c r="B38" s="5" t="s">
        <v>78</v>
      </c>
      <c r="C38" s="5" t="s">
        <v>79</v>
      </c>
      <c r="D38" s="25">
        <v>44378</v>
      </c>
      <c r="E38" s="25">
        <v>44378</v>
      </c>
      <c r="G38" s="37">
        <v>1</v>
      </c>
      <c r="H38" s="37" t="s">
        <v>27</v>
      </c>
      <c r="I38" s="37">
        <v>7</v>
      </c>
      <c r="J38" s="104"/>
      <c r="K38" s="104"/>
    </row>
    <row r="39" spans="1:11" x14ac:dyDescent="0.25">
      <c r="A39" s="5">
        <v>7054</v>
      </c>
      <c r="B39" s="5" t="s">
        <v>78</v>
      </c>
      <c r="C39" s="5" t="s">
        <v>79</v>
      </c>
      <c r="D39" s="25">
        <v>44390</v>
      </c>
      <c r="E39" s="25">
        <v>44390</v>
      </c>
      <c r="G39" s="37">
        <v>0.5</v>
      </c>
      <c r="H39" s="37" t="s">
        <v>3</v>
      </c>
      <c r="I39" s="37">
        <v>7</v>
      </c>
      <c r="J39" s="104"/>
      <c r="K39" s="104"/>
    </row>
    <row r="40" spans="1:11" x14ac:dyDescent="0.25">
      <c r="A40" s="5">
        <v>7054</v>
      </c>
      <c r="B40" s="5" t="s">
        <v>78</v>
      </c>
      <c r="C40" s="5" t="s">
        <v>79</v>
      </c>
      <c r="D40" s="25">
        <v>44409</v>
      </c>
      <c r="E40" s="25">
        <v>44424</v>
      </c>
      <c r="G40" s="37">
        <v>11</v>
      </c>
      <c r="H40" s="37" t="s">
        <v>27</v>
      </c>
      <c r="I40" s="37">
        <v>8</v>
      </c>
      <c r="J40" s="104"/>
      <c r="K40" s="104"/>
    </row>
    <row r="41" spans="1:11" x14ac:dyDescent="0.25">
      <c r="A41" s="5">
        <v>7054</v>
      </c>
      <c r="B41" s="5" t="s">
        <v>78</v>
      </c>
      <c r="C41" s="5" t="s">
        <v>79</v>
      </c>
      <c r="D41" s="25">
        <v>44504</v>
      </c>
      <c r="E41" s="25">
        <v>44516</v>
      </c>
      <c r="G41" s="37">
        <v>9</v>
      </c>
      <c r="H41" s="37" t="s">
        <v>37</v>
      </c>
      <c r="I41" s="37">
        <v>11</v>
      </c>
      <c r="J41" s="104"/>
      <c r="K41" s="104"/>
    </row>
    <row r="42" spans="1:11" x14ac:dyDescent="0.25">
      <c r="A42" s="5">
        <v>7054</v>
      </c>
      <c r="B42" s="5" t="s">
        <v>78</v>
      </c>
      <c r="C42" s="5" t="s">
        <v>79</v>
      </c>
      <c r="D42" s="25">
        <v>44567</v>
      </c>
      <c r="E42" s="25">
        <v>44571</v>
      </c>
      <c r="G42" s="37">
        <v>5</v>
      </c>
      <c r="H42" s="37" t="s">
        <v>3</v>
      </c>
      <c r="I42" s="37">
        <v>1</v>
      </c>
      <c r="J42" s="104"/>
      <c r="K42" s="104"/>
    </row>
    <row r="43" spans="1:11" x14ac:dyDescent="0.25">
      <c r="A43" s="5">
        <v>7066</v>
      </c>
      <c r="B43" s="5" t="s">
        <v>51</v>
      </c>
      <c r="C43" s="5" t="s">
        <v>80</v>
      </c>
      <c r="D43" s="25">
        <v>44350</v>
      </c>
      <c r="E43" s="25">
        <v>44355</v>
      </c>
      <c r="G43" s="37">
        <v>5</v>
      </c>
      <c r="H43" s="37" t="s">
        <v>27</v>
      </c>
      <c r="I43" s="37">
        <v>6</v>
      </c>
      <c r="J43" s="104"/>
      <c r="K43" s="104"/>
    </row>
    <row r="44" spans="1:11" x14ac:dyDescent="0.25">
      <c r="A44" s="5">
        <v>7066</v>
      </c>
      <c r="B44" s="5" t="s">
        <v>51</v>
      </c>
      <c r="C44" s="5" t="s">
        <v>80</v>
      </c>
      <c r="D44" s="25">
        <v>44404</v>
      </c>
      <c r="E44" s="25">
        <v>44408</v>
      </c>
      <c r="G44" s="37">
        <v>3</v>
      </c>
      <c r="H44" s="37" t="s">
        <v>27</v>
      </c>
      <c r="I44" s="37">
        <v>7</v>
      </c>
      <c r="J44" s="104"/>
      <c r="K44" s="104"/>
    </row>
    <row r="45" spans="1:11" x14ac:dyDescent="0.25">
      <c r="A45" s="5">
        <v>7066</v>
      </c>
      <c r="B45" s="5" t="s">
        <v>51</v>
      </c>
      <c r="C45" s="5" t="s">
        <v>80</v>
      </c>
      <c r="D45" s="25">
        <v>44424</v>
      </c>
      <c r="E45" s="25">
        <v>44439</v>
      </c>
      <c r="G45" s="37">
        <v>11</v>
      </c>
      <c r="H45" s="37" t="s">
        <v>27</v>
      </c>
      <c r="I45" s="37">
        <v>8</v>
      </c>
      <c r="J45" s="104"/>
      <c r="K45" s="104"/>
    </row>
    <row r="46" spans="1:11" x14ac:dyDescent="0.25">
      <c r="A46" s="5">
        <v>7014</v>
      </c>
      <c r="B46" s="5" t="s">
        <v>55</v>
      </c>
      <c r="C46" s="5" t="s">
        <v>81</v>
      </c>
      <c r="D46" s="25">
        <v>44385</v>
      </c>
      <c r="E46" s="25">
        <v>44385</v>
      </c>
      <c r="G46" s="37">
        <v>0.5</v>
      </c>
      <c r="H46" s="37" t="s">
        <v>27</v>
      </c>
      <c r="I46" s="37">
        <v>7</v>
      </c>
      <c r="J46" s="104"/>
      <c r="K46" s="104"/>
    </row>
    <row r="47" spans="1:11" x14ac:dyDescent="0.25">
      <c r="A47" s="5">
        <v>7014</v>
      </c>
      <c r="B47" s="5" t="s">
        <v>55</v>
      </c>
      <c r="C47" s="5" t="s">
        <v>81</v>
      </c>
      <c r="D47" s="25">
        <v>44392</v>
      </c>
      <c r="E47" s="25">
        <v>44405</v>
      </c>
      <c r="G47" s="37">
        <v>10</v>
      </c>
      <c r="H47" s="37" t="s">
        <v>27</v>
      </c>
      <c r="I47" s="37">
        <v>7</v>
      </c>
      <c r="J47" s="104"/>
      <c r="K47" s="104"/>
    </row>
    <row r="48" spans="1:11" x14ac:dyDescent="0.25">
      <c r="A48" s="5">
        <v>7014</v>
      </c>
      <c r="B48" s="5" t="s">
        <v>55</v>
      </c>
      <c r="C48" s="5" t="s">
        <v>81</v>
      </c>
      <c r="D48" s="25">
        <v>44420</v>
      </c>
      <c r="E48" s="25">
        <v>44423</v>
      </c>
      <c r="G48" s="37">
        <v>3</v>
      </c>
      <c r="H48" s="37" t="s">
        <v>27</v>
      </c>
      <c r="I48" s="37">
        <v>8</v>
      </c>
      <c r="J48" s="104"/>
      <c r="K48" s="104"/>
    </row>
    <row r="49" spans="1:11" x14ac:dyDescent="0.25">
      <c r="A49" s="5">
        <v>7068</v>
      </c>
      <c r="B49" s="5" t="s">
        <v>51</v>
      </c>
      <c r="C49" s="5" t="s">
        <v>82</v>
      </c>
      <c r="D49" s="25">
        <v>44350</v>
      </c>
      <c r="E49" s="25">
        <v>44362</v>
      </c>
      <c r="G49" s="37">
        <v>9</v>
      </c>
      <c r="H49" s="37" t="s">
        <v>32</v>
      </c>
      <c r="I49" s="37">
        <v>6</v>
      </c>
      <c r="J49" s="104"/>
      <c r="K49" s="104"/>
    </row>
    <row r="50" spans="1:11" x14ac:dyDescent="0.25">
      <c r="A50" s="5">
        <v>7068</v>
      </c>
      <c r="B50" s="5" t="s">
        <v>51</v>
      </c>
      <c r="C50" s="5" t="s">
        <v>82</v>
      </c>
      <c r="D50" s="25">
        <v>44690</v>
      </c>
      <c r="E50" s="25">
        <v>44694</v>
      </c>
      <c r="G50" s="37">
        <v>5</v>
      </c>
      <c r="H50" s="37" t="s">
        <v>30</v>
      </c>
      <c r="I50" s="37">
        <v>5</v>
      </c>
      <c r="J50" s="104"/>
      <c r="K50" s="104"/>
    </row>
    <row r="51" spans="1:11" x14ac:dyDescent="0.25">
      <c r="A51" s="5">
        <v>7070</v>
      </c>
      <c r="B51" s="5" t="s">
        <v>52</v>
      </c>
      <c r="C51" s="5" t="s">
        <v>83</v>
      </c>
      <c r="D51" s="25">
        <v>44412</v>
      </c>
      <c r="E51" s="25">
        <v>44415</v>
      </c>
      <c r="G51" s="37">
        <v>3</v>
      </c>
      <c r="H51" s="37" t="s">
        <v>27</v>
      </c>
      <c r="I51" s="37">
        <v>8</v>
      </c>
      <c r="J51" s="104"/>
      <c r="K51" s="104"/>
    </row>
    <row r="52" spans="1:11" x14ac:dyDescent="0.25">
      <c r="A52" s="5">
        <v>7070</v>
      </c>
      <c r="B52" s="5" t="s">
        <v>52</v>
      </c>
      <c r="C52" s="5" t="s">
        <v>83</v>
      </c>
      <c r="D52" s="25">
        <v>44420</v>
      </c>
      <c r="E52" s="25">
        <v>44424</v>
      </c>
      <c r="G52" s="37">
        <v>4</v>
      </c>
      <c r="H52" s="37" t="s">
        <v>27</v>
      </c>
      <c r="I52" s="37">
        <v>8</v>
      </c>
      <c r="J52" s="104"/>
      <c r="K52" s="104"/>
    </row>
    <row r="53" spans="1:11" x14ac:dyDescent="0.25">
      <c r="A53" s="5">
        <v>7065</v>
      </c>
      <c r="B53" s="5" t="s">
        <v>53</v>
      </c>
      <c r="C53" s="5" t="s">
        <v>84</v>
      </c>
      <c r="D53" s="25">
        <v>44686</v>
      </c>
      <c r="E53" s="25">
        <v>44691</v>
      </c>
      <c r="G53" s="37">
        <v>4</v>
      </c>
      <c r="H53" s="37" t="s">
        <v>28</v>
      </c>
      <c r="I53" s="37">
        <v>5</v>
      </c>
      <c r="J53" s="104"/>
      <c r="K53" s="104"/>
    </row>
    <row r="54" spans="1:11" x14ac:dyDescent="0.25">
      <c r="A54" s="5">
        <v>910163</v>
      </c>
      <c r="B54" s="5" t="s">
        <v>30</v>
      </c>
      <c r="C54" s="5" t="s">
        <v>85</v>
      </c>
      <c r="D54" s="25">
        <v>44357</v>
      </c>
      <c r="E54" s="25">
        <v>44361</v>
      </c>
      <c r="G54" s="37">
        <v>4</v>
      </c>
      <c r="H54" s="37" t="s">
        <v>27</v>
      </c>
      <c r="I54" s="37">
        <v>6</v>
      </c>
      <c r="J54" s="104"/>
      <c r="K54" s="104"/>
    </row>
    <row r="55" spans="1:11" x14ac:dyDescent="0.25">
      <c r="A55" s="5">
        <v>910163</v>
      </c>
      <c r="B55" s="5" t="s">
        <v>30</v>
      </c>
      <c r="C55" s="5" t="s">
        <v>85</v>
      </c>
      <c r="D55" s="25">
        <v>44378</v>
      </c>
      <c r="E55" s="25">
        <v>44378</v>
      </c>
      <c r="G55" s="37">
        <v>0.5</v>
      </c>
      <c r="H55" s="37" t="s">
        <v>27</v>
      </c>
      <c r="I55" s="37">
        <v>7</v>
      </c>
      <c r="J55" s="104"/>
      <c r="K55" s="104"/>
    </row>
    <row r="56" spans="1:11" x14ac:dyDescent="0.25">
      <c r="A56" s="5">
        <v>910163</v>
      </c>
      <c r="B56" s="5" t="s">
        <v>30</v>
      </c>
      <c r="C56" s="5" t="s">
        <v>85</v>
      </c>
      <c r="D56" s="25">
        <v>44392</v>
      </c>
      <c r="E56" s="25">
        <v>44396</v>
      </c>
      <c r="G56" s="37">
        <v>5</v>
      </c>
      <c r="H56" s="37" t="s">
        <v>30</v>
      </c>
      <c r="I56" s="37">
        <v>7</v>
      </c>
      <c r="J56" s="104"/>
      <c r="K56" s="104"/>
    </row>
    <row r="57" spans="1:11" x14ac:dyDescent="0.25">
      <c r="A57" s="5">
        <v>910163</v>
      </c>
      <c r="B57" s="5" t="s">
        <v>30</v>
      </c>
      <c r="C57" s="5" t="s">
        <v>85</v>
      </c>
      <c r="D57" s="25">
        <v>44399</v>
      </c>
      <c r="E57" s="25">
        <v>44404</v>
      </c>
      <c r="G57" s="37">
        <v>5</v>
      </c>
      <c r="H57" s="37" t="s">
        <v>30</v>
      </c>
      <c r="I57" s="37">
        <v>7</v>
      </c>
      <c r="J57" s="104"/>
      <c r="K57" s="104"/>
    </row>
    <row r="58" spans="1:11" x14ac:dyDescent="0.25">
      <c r="A58" s="5">
        <v>910163</v>
      </c>
      <c r="B58" s="5" t="s">
        <v>30</v>
      </c>
      <c r="C58" s="5" t="s">
        <v>85</v>
      </c>
      <c r="D58" s="25">
        <v>44434</v>
      </c>
      <c r="E58" s="25">
        <v>44439</v>
      </c>
      <c r="G58" s="37">
        <v>5</v>
      </c>
      <c r="H58" s="37" t="s">
        <v>27</v>
      </c>
      <c r="I58" s="37">
        <v>8</v>
      </c>
      <c r="J58" s="104"/>
      <c r="K58" s="104"/>
    </row>
    <row r="59" spans="1:11" x14ac:dyDescent="0.25">
      <c r="A59" s="5">
        <v>910163</v>
      </c>
      <c r="B59" s="5" t="s">
        <v>30</v>
      </c>
      <c r="C59" s="5" t="s">
        <v>85</v>
      </c>
      <c r="D59" s="25">
        <v>44440</v>
      </c>
      <c r="E59" s="25">
        <v>44443</v>
      </c>
      <c r="G59" s="37">
        <v>3</v>
      </c>
      <c r="H59" s="37" t="s">
        <v>27</v>
      </c>
      <c r="I59" s="37">
        <v>9</v>
      </c>
      <c r="J59" s="104"/>
      <c r="K59" s="104"/>
    </row>
    <row r="60" spans="1:11" x14ac:dyDescent="0.25">
      <c r="A60" s="5">
        <v>910163</v>
      </c>
      <c r="B60" s="5" t="s">
        <v>30</v>
      </c>
      <c r="C60" s="5" t="s">
        <v>85</v>
      </c>
      <c r="D60" s="25">
        <v>44455</v>
      </c>
      <c r="E60" s="25">
        <v>44461</v>
      </c>
      <c r="G60" s="37">
        <v>5</v>
      </c>
      <c r="H60" s="37" t="s">
        <v>32</v>
      </c>
      <c r="I60" s="37">
        <v>9</v>
      </c>
      <c r="J60" s="104"/>
      <c r="K60" s="104"/>
    </row>
    <row r="61" spans="1:11" x14ac:dyDescent="0.25">
      <c r="A61" s="5">
        <v>910163</v>
      </c>
      <c r="B61" s="5" t="s">
        <v>30</v>
      </c>
      <c r="C61" s="5" t="s">
        <v>85</v>
      </c>
      <c r="D61" s="25">
        <v>44464</v>
      </c>
      <c r="E61" s="25">
        <v>44464</v>
      </c>
      <c r="G61" s="37">
        <v>1</v>
      </c>
      <c r="H61" s="37" t="s">
        <v>27</v>
      </c>
      <c r="I61" s="37">
        <v>9</v>
      </c>
      <c r="J61" s="104"/>
      <c r="K61" s="104"/>
    </row>
    <row r="62" spans="1:11" x14ac:dyDescent="0.25">
      <c r="A62" s="5">
        <v>910163</v>
      </c>
      <c r="B62" s="5" t="s">
        <v>30</v>
      </c>
      <c r="C62" s="5" t="s">
        <v>85</v>
      </c>
      <c r="D62" s="25">
        <v>44631</v>
      </c>
      <c r="E62" s="25">
        <v>44634</v>
      </c>
      <c r="G62" s="37">
        <v>2</v>
      </c>
      <c r="H62" s="37" t="s">
        <v>27</v>
      </c>
      <c r="I62" s="37">
        <v>3</v>
      </c>
      <c r="J62" s="104"/>
      <c r="K62" s="104"/>
    </row>
    <row r="63" spans="1:11" x14ac:dyDescent="0.25">
      <c r="A63" s="5">
        <v>91016</v>
      </c>
      <c r="B63" s="5" t="s">
        <v>53</v>
      </c>
      <c r="C63" s="5" t="s">
        <v>56</v>
      </c>
      <c r="D63" s="25">
        <v>44357</v>
      </c>
      <c r="E63" s="25">
        <v>44377</v>
      </c>
      <c r="G63" s="37">
        <v>14</v>
      </c>
      <c r="H63" s="37" t="s">
        <v>35</v>
      </c>
      <c r="I63" s="37">
        <v>6</v>
      </c>
      <c r="J63" s="104"/>
      <c r="K63" s="104"/>
    </row>
    <row r="64" spans="1:11" x14ac:dyDescent="0.25">
      <c r="A64" s="5">
        <v>91016</v>
      </c>
      <c r="B64" s="5" t="s">
        <v>53</v>
      </c>
      <c r="C64" s="5" t="s">
        <v>56</v>
      </c>
      <c r="D64" s="25">
        <v>44378</v>
      </c>
      <c r="E64" s="25">
        <v>44408</v>
      </c>
      <c r="G64" s="37">
        <v>23</v>
      </c>
      <c r="H64" s="37" t="s">
        <v>35</v>
      </c>
      <c r="I64" s="37">
        <v>7</v>
      </c>
      <c r="J64" s="104"/>
      <c r="K64" s="104"/>
    </row>
    <row r="65" spans="1:11" x14ac:dyDescent="0.25">
      <c r="A65" s="5">
        <v>91016</v>
      </c>
      <c r="B65" s="5" t="s">
        <v>53</v>
      </c>
      <c r="C65" s="5" t="s">
        <v>56</v>
      </c>
      <c r="D65" s="25">
        <v>44409</v>
      </c>
      <c r="E65" s="25">
        <v>44439</v>
      </c>
      <c r="G65" s="37">
        <v>21</v>
      </c>
      <c r="H65" s="37" t="s">
        <v>35</v>
      </c>
      <c r="I65" s="37">
        <v>8</v>
      </c>
      <c r="J65" s="104"/>
      <c r="K65" s="104"/>
    </row>
    <row r="66" spans="1:11" x14ac:dyDescent="0.25">
      <c r="A66" s="5">
        <v>91016</v>
      </c>
      <c r="B66" s="5" t="s">
        <v>53</v>
      </c>
      <c r="C66" s="5" t="s">
        <v>56</v>
      </c>
      <c r="D66" s="25">
        <v>44441</v>
      </c>
      <c r="E66" s="25">
        <v>44459</v>
      </c>
      <c r="G66" s="37">
        <v>13</v>
      </c>
      <c r="H66" s="37" t="s">
        <v>35</v>
      </c>
      <c r="I66" s="37">
        <v>9</v>
      </c>
      <c r="J66" s="104"/>
      <c r="K66" s="104"/>
    </row>
    <row r="67" spans="1:11" x14ac:dyDescent="0.25">
      <c r="A67" s="5">
        <v>91016</v>
      </c>
      <c r="B67" s="5" t="s">
        <v>53</v>
      </c>
      <c r="C67" s="5" t="s">
        <v>56</v>
      </c>
      <c r="D67" s="25">
        <v>44520</v>
      </c>
      <c r="E67" s="25">
        <v>44530</v>
      </c>
      <c r="G67" s="37">
        <v>8</v>
      </c>
      <c r="H67" s="37" t="s">
        <v>27</v>
      </c>
      <c r="I67" s="37">
        <v>11</v>
      </c>
      <c r="J67" s="104"/>
      <c r="K67" s="104"/>
    </row>
    <row r="68" spans="1:11" x14ac:dyDescent="0.25">
      <c r="A68" s="5">
        <v>91016</v>
      </c>
      <c r="B68" s="5" t="s">
        <v>53</v>
      </c>
      <c r="C68" s="5" t="s">
        <v>56</v>
      </c>
      <c r="D68" s="25">
        <v>44554</v>
      </c>
      <c r="E68" s="25">
        <v>44561</v>
      </c>
      <c r="G68" s="37">
        <v>5</v>
      </c>
      <c r="H68" s="37" t="s">
        <v>27</v>
      </c>
      <c r="I68" s="37">
        <v>12</v>
      </c>
      <c r="J68" s="104"/>
      <c r="K68" s="104"/>
    </row>
    <row r="69" spans="1:11" x14ac:dyDescent="0.25">
      <c r="A69" s="5">
        <v>91016</v>
      </c>
      <c r="B69" s="5" t="s">
        <v>53</v>
      </c>
      <c r="C69" s="5" t="s">
        <v>56</v>
      </c>
      <c r="D69" s="25">
        <v>44602</v>
      </c>
      <c r="E69" s="25">
        <v>44621</v>
      </c>
      <c r="G69" s="37">
        <v>15</v>
      </c>
      <c r="H69" s="37" t="s">
        <v>35</v>
      </c>
      <c r="I69" s="37">
        <v>2</v>
      </c>
      <c r="J69" s="104"/>
      <c r="K69" s="104"/>
    </row>
    <row r="70" spans="1:11" x14ac:dyDescent="0.25">
      <c r="A70" s="5">
        <v>91016</v>
      </c>
      <c r="B70" s="5" t="s">
        <v>53</v>
      </c>
      <c r="C70" s="5" t="s">
        <v>56</v>
      </c>
      <c r="D70" s="25">
        <v>44622</v>
      </c>
      <c r="E70" s="25">
        <v>44651</v>
      </c>
      <c r="G70" s="37">
        <v>22</v>
      </c>
      <c r="H70" s="37" t="s">
        <v>35</v>
      </c>
      <c r="I70" s="37">
        <v>3</v>
      </c>
      <c r="J70" s="104"/>
      <c r="K70" s="104"/>
    </row>
    <row r="71" spans="1:11" x14ac:dyDescent="0.25">
      <c r="A71" s="5">
        <v>91016</v>
      </c>
      <c r="B71" s="5" t="s">
        <v>53</v>
      </c>
      <c r="C71" s="5" t="s">
        <v>56</v>
      </c>
      <c r="D71" s="25">
        <v>44683</v>
      </c>
      <c r="E71" s="25">
        <v>44697</v>
      </c>
      <c r="G71" s="37">
        <v>8</v>
      </c>
      <c r="H71" s="37" t="s">
        <v>35</v>
      </c>
      <c r="I71" s="37">
        <v>5</v>
      </c>
      <c r="J71" s="104"/>
      <c r="K71" s="104"/>
    </row>
    <row r="72" spans="1:11" x14ac:dyDescent="0.25">
      <c r="A72" s="5">
        <v>7030</v>
      </c>
      <c r="B72" s="5" t="s">
        <v>35</v>
      </c>
      <c r="C72" s="5" t="s">
        <v>86</v>
      </c>
      <c r="D72" s="25">
        <v>44658</v>
      </c>
      <c r="E72" s="25">
        <v>44672</v>
      </c>
      <c r="G72" s="37">
        <v>10</v>
      </c>
      <c r="H72" s="37" t="s">
        <v>27</v>
      </c>
      <c r="I72" s="37">
        <v>4</v>
      </c>
      <c r="J72" s="104"/>
      <c r="K72" s="104"/>
    </row>
    <row r="73" spans="1:11" x14ac:dyDescent="0.25">
      <c r="A73" s="5">
        <v>7035</v>
      </c>
      <c r="B73" s="5" t="s">
        <v>30</v>
      </c>
      <c r="C73" s="5" t="s">
        <v>57</v>
      </c>
      <c r="D73" s="25">
        <v>44511</v>
      </c>
      <c r="E73" s="25">
        <v>44516</v>
      </c>
      <c r="G73" s="37">
        <v>4</v>
      </c>
      <c r="H73" s="37" t="s">
        <v>27</v>
      </c>
      <c r="I73" s="37">
        <v>11</v>
      </c>
      <c r="J73" s="104"/>
      <c r="K73" s="104"/>
    </row>
    <row r="74" spans="1:11" x14ac:dyDescent="0.25">
      <c r="A74" s="5">
        <v>703</v>
      </c>
      <c r="B74" s="5" t="s">
        <v>37</v>
      </c>
      <c r="C74" s="5" t="s">
        <v>58</v>
      </c>
      <c r="D74" s="25">
        <v>44638</v>
      </c>
      <c r="E74" s="25">
        <v>44642</v>
      </c>
      <c r="G74" s="37">
        <v>4</v>
      </c>
      <c r="H74" s="37" t="s">
        <v>27</v>
      </c>
      <c r="I74" s="37">
        <v>3</v>
      </c>
      <c r="J74" s="104"/>
      <c r="K74" s="104"/>
    </row>
    <row r="75" spans="1:11" x14ac:dyDescent="0.25">
      <c r="A75" s="5">
        <v>7078</v>
      </c>
      <c r="B75" s="5" t="s">
        <v>48</v>
      </c>
      <c r="C75" s="5" t="s">
        <v>59</v>
      </c>
      <c r="D75" s="25">
        <v>44668</v>
      </c>
      <c r="E75" s="25">
        <v>44682</v>
      </c>
      <c r="G75" s="37">
        <v>11</v>
      </c>
      <c r="H75" s="37" t="s">
        <v>3</v>
      </c>
      <c r="I75" s="37">
        <v>4</v>
      </c>
      <c r="J75" s="104"/>
      <c r="K75" s="104"/>
    </row>
    <row r="76" spans="1:11" x14ac:dyDescent="0.25">
      <c r="A76" s="5">
        <v>7064</v>
      </c>
      <c r="B76" s="5" t="s">
        <v>50</v>
      </c>
      <c r="C76" s="5" t="s">
        <v>60</v>
      </c>
      <c r="D76" s="25">
        <v>44540</v>
      </c>
      <c r="E76" s="25">
        <v>44541</v>
      </c>
      <c r="G76" s="37">
        <v>2</v>
      </c>
      <c r="H76" s="37" t="s">
        <v>33</v>
      </c>
      <c r="I76" s="37">
        <v>12</v>
      </c>
      <c r="J76" s="104"/>
      <c r="K76" s="104"/>
    </row>
    <row r="77" spans="1:11" x14ac:dyDescent="0.25">
      <c r="A77" s="5">
        <v>7064</v>
      </c>
      <c r="B77" s="5" t="s">
        <v>50</v>
      </c>
      <c r="C77" s="5" t="s">
        <v>60</v>
      </c>
      <c r="D77" s="25">
        <v>44620</v>
      </c>
      <c r="E77" s="25">
        <v>44621</v>
      </c>
      <c r="G77" s="37">
        <v>1</v>
      </c>
      <c r="H77" s="37" t="s">
        <v>27</v>
      </c>
      <c r="I77" s="37">
        <v>2</v>
      </c>
      <c r="J77" s="104"/>
      <c r="K77" s="104"/>
    </row>
    <row r="78" spans="1:11" x14ac:dyDescent="0.25">
      <c r="A78" s="5">
        <v>7064</v>
      </c>
      <c r="B78" s="5" t="s">
        <v>50</v>
      </c>
      <c r="C78" s="5" t="s">
        <v>60</v>
      </c>
      <c r="D78" s="25">
        <v>44622</v>
      </c>
      <c r="E78" s="25">
        <v>44628</v>
      </c>
      <c r="G78" s="37">
        <v>5</v>
      </c>
      <c r="H78" s="37" t="s">
        <v>27</v>
      </c>
      <c r="I78" s="37">
        <v>3</v>
      </c>
      <c r="J78" s="104"/>
      <c r="K78" s="104"/>
    </row>
    <row r="79" spans="1:11" x14ac:dyDescent="0.25">
      <c r="A79" s="5">
        <v>7064</v>
      </c>
      <c r="B79" s="5" t="s">
        <v>50</v>
      </c>
      <c r="C79" s="5" t="s">
        <v>60</v>
      </c>
      <c r="D79" s="25">
        <v>44637</v>
      </c>
      <c r="E79" s="25">
        <v>44646</v>
      </c>
      <c r="G79" s="37">
        <v>8</v>
      </c>
      <c r="H79" s="37" t="s">
        <v>3</v>
      </c>
      <c r="I79" s="37">
        <v>3</v>
      </c>
      <c r="J79" s="104"/>
      <c r="K79" s="104"/>
    </row>
    <row r="80" spans="1:11" x14ac:dyDescent="0.25">
      <c r="A80" s="5">
        <v>7064</v>
      </c>
      <c r="B80" s="5" t="s">
        <v>50</v>
      </c>
      <c r="C80" s="5" t="s">
        <v>60</v>
      </c>
      <c r="D80" s="25">
        <v>44647</v>
      </c>
      <c r="E80" s="25">
        <v>44648</v>
      </c>
      <c r="G80" s="37">
        <v>2</v>
      </c>
      <c r="H80" s="37" t="s">
        <v>27</v>
      </c>
      <c r="I80" s="37">
        <v>3</v>
      </c>
      <c r="J80" s="104"/>
      <c r="K80" s="104"/>
    </row>
    <row r="81" spans="1:11" x14ac:dyDescent="0.25">
      <c r="A81" s="5">
        <v>7064</v>
      </c>
      <c r="B81" s="5" t="s">
        <v>50</v>
      </c>
      <c r="C81" s="5" t="s">
        <v>60</v>
      </c>
      <c r="D81" s="25">
        <v>44683</v>
      </c>
      <c r="E81" s="25">
        <v>44688</v>
      </c>
      <c r="G81" s="37">
        <v>3</v>
      </c>
      <c r="H81" s="37" t="s">
        <v>3</v>
      </c>
      <c r="I81" s="37">
        <v>5</v>
      </c>
      <c r="J81" s="104"/>
      <c r="K81" s="104"/>
    </row>
    <row r="82" spans="1:11" x14ac:dyDescent="0.25">
      <c r="A82" s="5">
        <v>7050</v>
      </c>
      <c r="B82" s="5" t="s">
        <v>37</v>
      </c>
      <c r="C82" s="5" t="s">
        <v>61</v>
      </c>
      <c r="D82" s="25">
        <v>44407</v>
      </c>
      <c r="E82" s="25">
        <v>44407</v>
      </c>
      <c r="G82" s="37">
        <v>0.5</v>
      </c>
      <c r="H82" s="37" t="s">
        <v>27</v>
      </c>
      <c r="I82" s="37">
        <v>7</v>
      </c>
      <c r="J82" s="104"/>
      <c r="K82" s="104"/>
    </row>
    <row r="83" spans="1:11" x14ac:dyDescent="0.25">
      <c r="A83" s="5">
        <v>7050</v>
      </c>
      <c r="B83" s="5" t="s">
        <v>37</v>
      </c>
      <c r="C83" s="5" t="s">
        <v>61</v>
      </c>
      <c r="D83" s="25">
        <v>44409</v>
      </c>
      <c r="E83" s="25">
        <v>44419</v>
      </c>
      <c r="G83" s="37">
        <v>7</v>
      </c>
      <c r="H83" s="37" t="s">
        <v>27</v>
      </c>
      <c r="I83" s="37">
        <v>8</v>
      </c>
      <c r="J83" s="104"/>
      <c r="K83" s="104"/>
    </row>
    <row r="84" spans="1:11" x14ac:dyDescent="0.25">
      <c r="A84" s="5">
        <v>7050</v>
      </c>
      <c r="B84" s="5" t="s">
        <v>37</v>
      </c>
      <c r="C84" s="5" t="s">
        <v>61</v>
      </c>
      <c r="D84" s="25">
        <v>44477</v>
      </c>
      <c r="E84" s="25">
        <v>44477</v>
      </c>
      <c r="G84" s="37">
        <v>0.5</v>
      </c>
      <c r="H84" s="37" t="s">
        <v>27</v>
      </c>
      <c r="I84" s="37">
        <v>10</v>
      </c>
      <c r="J84" s="104"/>
      <c r="K84" s="104"/>
    </row>
    <row r="85" spans="1:11" x14ac:dyDescent="0.25">
      <c r="A85" s="5">
        <v>7050</v>
      </c>
      <c r="B85" s="5" t="s">
        <v>37</v>
      </c>
      <c r="C85" s="5" t="s">
        <v>61</v>
      </c>
      <c r="D85" s="25">
        <v>44574</v>
      </c>
      <c r="E85" s="25">
        <v>44578</v>
      </c>
      <c r="G85" s="37">
        <v>5</v>
      </c>
      <c r="H85" s="37" t="s">
        <v>27</v>
      </c>
      <c r="I85" s="37">
        <v>1</v>
      </c>
    </row>
    <row r="86" spans="1:11" x14ac:dyDescent="0.25">
      <c r="A86" s="5">
        <v>510</v>
      </c>
      <c r="B86" s="5" t="s">
        <v>87</v>
      </c>
      <c r="C86" s="5" t="s">
        <v>62</v>
      </c>
      <c r="D86" s="25">
        <v>44399</v>
      </c>
      <c r="E86" s="25">
        <v>44774</v>
      </c>
      <c r="G86" s="37">
        <v>8</v>
      </c>
      <c r="H86" s="37" t="s">
        <v>27</v>
      </c>
      <c r="I86" s="37">
        <v>7</v>
      </c>
    </row>
    <row r="87" spans="1:11" x14ac:dyDescent="0.25">
      <c r="A87" s="5">
        <v>510</v>
      </c>
      <c r="B87" s="5" t="s">
        <v>87</v>
      </c>
      <c r="C87" s="5" t="s">
        <v>62</v>
      </c>
      <c r="D87" s="25">
        <v>44775</v>
      </c>
      <c r="E87" s="25">
        <v>44416</v>
      </c>
      <c r="G87" s="37">
        <v>6</v>
      </c>
      <c r="H87" s="37" t="s">
        <v>27</v>
      </c>
      <c r="I87" s="37">
        <v>8</v>
      </c>
    </row>
    <row r="88" spans="1:11" x14ac:dyDescent="0.25">
      <c r="A88" s="5">
        <v>7010</v>
      </c>
      <c r="B88" s="5" t="s">
        <v>89</v>
      </c>
      <c r="C88" s="5" t="s">
        <v>64</v>
      </c>
      <c r="D88" s="25">
        <v>44450</v>
      </c>
      <c r="E88" s="25">
        <v>44452</v>
      </c>
      <c r="G88" s="37">
        <v>3</v>
      </c>
      <c r="H88" s="37" t="s">
        <v>33</v>
      </c>
      <c r="I88" s="37">
        <v>9</v>
      </c>
    </row>
    <row r="89" spans="1:11" x14ac:dyDescent="0.25">
      <c r="A89" s="5">
        <v>7089</v>
      </c>
      <c r="B89" s="5" t="s">
        <v>55</v>
      </c>
      <c r="C89" s="5" t="s">
        <v>65</v>
      </c>
      <c r="D89" s="25">
        <v>44595</v>
      </c>
      <c r="E89" s="25">
        <v>44599</v>
      </c>
      <c r="G89" s="37">
        <v>5</v>
      </c>
      <c r="H89" s="37" t="s">
        <v>30</v>
      </c>
      <c r="I89" s="37">
        <v>2</v>
      </c>
    </row>
    <row r="90" spans="1:11" x14ac:dyDescent="0.25">
      <c r="A90" s="5">
        <v>7002</v>
      </c>
      <c r="B90" s="5" t="s">
        <v>43</v>
      </c>
      <c r="C90" s="5" t="s">
        <v>67</v>
      </c>
      <c r="D90" s="25">
        <v>44399</v>
      </c>
      <c r="E90" s="25">
        <v>44408</v>
      </c>
      <c r="G90" s="37">
        <v>8</v>
      </c>
      <c r="H90" s="37" t="s">
        <v>27</v>
      </c>
      <c r="I90" s="37">
        <v>7</v>
      </c>
    </row>
    <row r="91" spans="1:11" x14ac:dyDescent="0.25">
      <c r="A91" s="5">
        <v>7002</v>
      </c>
      <c r="B91" s="5" t="s">
        <v>43</v>
      </c>
      <c r="C91" s="5" t="s">
        <v>67</v>
      </c>
      <c r="D91" s="25">
        <v>44409</v>
      </c>
      <c r="E91" s="25">
        <v>44412</v>
      </c>
      <c r="G91" s="37">
        <v>2</v>
      </c>
      <c r="H91" s="37" t="s">
        <v>27</v>
      </c>
      <c r="I91" s="37">
        <v>8</v>
      </c>
    </row>
    <row r="92" spans="1:11" x14ac:dyDescent="0.25">
      <c r="A92" s="5">
        <v>7046</v>
      </c>
      <c r="B92" s="5" t="s">
        <v>54</v>
      </c>
      <c r="C92" s="5" t="s">
        <v>68</v>
      </c>
      <c r="D92" s="25">
        <v>44377</v>
      </c>
      <c r="E92" s="25">
        <v>44377</v>
      </c>
      <c r="G92" s="37">
        <v>1</v>
      </c>
      <c r="H92" s="37" t="s">
        <v>28</v>
      </c>
      <c r="I92" s="37">
        <v>6</v>
      </c>
    </row>
    <row r="93" spans="1:11" x14ac:dyDescent="0.25">
      <c r="A93" s="5">
        <v>7046</v>
      </c>
      <c r="B93" s="5" t="s">
        <v>54</v>
      </c>
      <c r="C93" s="5" t="s">
        <v>68</v>
      </c>
      <c r="D93" s="25">
        <v>44378</v>
      </c>
      <c r="E93" s="25">
        <v>44379</v>
      </c>
      <c r="G93" s="37">
        <v>2</v>
      </c>
      <c r="H93" s="37" t="s">
        <v>28</v>
      </c>
      <c r="I93" s="37">
        <v>7</v>
      </c>
    </row>
    <row r="94" spans="1:11" x14ac:dyDescent="0.25">
      <c r="A94" s="5">
        <v>7046</v>
      </c>
      <c r="B94" s="5" t="s">
        <v>54</v>
      </c>
      <c r="C94" s="5" t="s">
        <v>68</v>
      </c>
      <c r="D94" s="25">
        <v>44478</v>
      </c>
      <c r="E94" s="25">
        <v>44478</v>
      </c>
      <c r="G94" s="37">
        <v>1</v>
      </c>
      <c r="H94" s="37" t="s">
        <v>27</v>
      </c>
      <c r="I94" s="37">
        <v>10</v>
      </c>
    </row>
    <row r="95" spans="1:11" x14ac:dyDescent="0.25">
      <c r="A95" s="5">
        <v>7046</v>
      </c>
      <c r="B95" s="5" t="s">
        <v>54</v>
      </c>
      <c r="C95" s="5" t="s">
        <v>68</v>
      </c>
      <c r="D95" s="25">
        <v>44483</v>
      </c>
      <c r="E95" s="25">
        <v>44487</v>
      </c>
      <c r="G95" s="37">
        <v>5</v>
      </c>
      <c r="H95" s="37" t="s">
        <v>27</v>
      </c>
      <c r="I95" s="37">
        <v>10</v>
      </c>
    </row>
    <row r="96" spans="1:11" x14ac:dyDescent="0.25">
      <c r="A96" s="5">
        <v>7023</v>
      </c>
      <c r="B96" s="5" t="s">
        <v>90</v>
      </c>
      <c r="C96" s="5" t="s">
        <v>69</v>
      </c>
      <c r="D96" s="25">
        <v>44389</v>
      </c>
      <c r="E96" s="25">
        <v>44389</v>
      </c>
      <c r="G96" s="37">
        <v>1</v>
      </c>
      <c r="H96" s="37" t="s">
        <v>33</v>
      </c>
      <c r="I96" s="37">
        <v>7</v>
      </c>
    </row>
    <row r="97" spans="1:9" x14ac:dyDescent="0.25">
      <c r="A97" s="5">
        <v>7060</v>
      </c>
      <c r="B97" s="5" t="s">
        <v>42</v>
      </c>
      <c r="C97" s="5" t="s">
        <v>70</v>
      </c>
      <c r="D97" s="25">
        <v>44609</v>
      </c>
      <c r="E97" s="25">
        <v>44612</v>
      </c>
      <c r="G97" s="37">
        <v>4</v>
      </c>
      <c r="H97" s="37" t="s">
        <v>28</v>
      </c>
      <c r="I97" s="37">
        <v>2</v>
      </c>
    </row>
    <row r="98" spans="1:9" x14ac:dyDescent="0.25">
      <c r="A98" s="5">
        <v>1</v>
      </c>
      <c r="B98" s="5" t="s">
        <v>52</v>
      </c>
      <c r="C98" s="5" t="s">
        <v>130</v>
      </c>
      <c r="D98" s="25">
        <v>44753</v>
      </c>
      <c r="E98" s="25">
        <v>44773</v>
      </c>
      <c r="G98" s="37">
        <v>14</v>
      </c>
      <c r="H98" s="37" t="s">
        <v>27</v>
      </c>
      <c r="I98" s="37">
        <v>7</v>
      </c>
    </row>
  </sheetData>
  <sortState xmlns:xlrd2="http://schemas.microsoft.com/office/spreadsheetml/2017/richdata2" ref="A2:I98">
    <sortCondition ref="C2:C99"/>
    <sortCondition ref="D2:D99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31" sqref="E31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 x14ac:dyDescent="0.25">
      <c r="A1" s="13" t="s">
        <v>24</v>
      </c>
      <c r="B1" s="14" t="s">
        <v>25</v>
      </c>
      <c r="C1" s="36" t="str">
        <f>+data!C13</f>
        <v>xxx</v>
      </c>
      <c r="D1" s="36" t="str">
        <f>+data!$C14</f>
        <v>aaaa</v>
      </c>
      <c r="E1" s="36" t="str">
        <f>+data!$C15</f>
        <v>zzzzz</v>
      </c>
      <c r="F1" s="36" t="str">
        <f>+data!$C16</f>
        <v>eeeee</v>
      </c>
      <c r="G1" s="36" t="str">
        <f>+data!$C17</f>
        <v>rrrrr</v>
      </c>
      <c r="H1" s="36" t="str">
        <f>+data!$C18</f>
        <v>tttttt</v>
      </c>
      <c r="I1" s="36" t="str">
        <f>+data!$C19</f>
        <v>yyyyy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 x14ac:dyDescent="0.25">
      <c r="A2" s="15" t="s">
        <v>26</v>
      </c>
      <c r="B2" s="16" t="s">
        <v>27</v>
      </c>
      <c r="C2" s="129">
        <f>SUMIFS(BD!$G:$G,BD!$C:$C,C$1,BD!$H:$H,$B2)</f>
        <v>14</v>
      </c>
      <c r="D2" s="129">
        <f>SUMIFS(BD!$G:$G,BD!$C:$C,D$1,BD!$H:$H,$B2)</f>
        <v>0</v>
      </c>
      <c r="E2" s="130">
        <f>SUMIFS(BD!$G:$G,BD!$C:$C,E$1,BD!$H:$H,$B2)</f>
        <v>0</v>
      </c>
      <c r="F2" s="130">
        <f>SUMIFS(BD!$G:$G,BD!$C:$C,F$1,BD!$H:$H,$B2)</f>
        <v>0</v>
      </c>
      <c r="G2" s="130">
        <f>SUMIFS(BD!$G:$G,BD!$C:$C,G$1,BD!$H:$H,$B2)</f>
        <v>0</v>
      </c>
      <c r="H2" s="130">
        <f>SUMIFS(BD!$G:$G,BD!$C:$C,H$1,BD!$H:$H,$B2)</f>
        <v>0</v>
      </c>
      <c r="I2" s="130">
        <f>SUMIFS(BD!$G:$G,BD!$C:$C,I$1,BD!$H:$H,$B2)</f>
        <v>0</v>
      </c>
      <c r="J2" s="130">
        <f>SUMIFS(BD!$G:$G,BD!$C:$C,J$1,BD!$H:$H,$B2)</f>
        <v>19</v>
      </c>
      <c r="K2" s="130">
        <f>SUMIFS(BD!$G:$G,BD!$C:$C,K$1,BD!$H:$H,$B2)</f>
        <v>13.5</v>
      </c>
      <c r="L2" s="130">
        <f>SUMIFS(BD!$G:$G,BD!$C:$C,L$1,BD!$H:$H,$B2)</f>
        <v>0</v>
      </c>
      <c r="M2" s="130">
        <f>SUMIFS(BD!$G:$G,BD!$C:$C,M$1,BD!$H:$H,$B2)</f>
        <v>7</v>
      </c>
      <c r="N2" s="130">
        <f>SUMIFS(BD!$G:$G,BD!$C:$C,N$1,BD!$H:$H,$B2)</f>
        <v>0</v>
      </c>
      <c r="O2" s="130">
        <f>SUMIFS(BD!$G:$G,BD!$C:$C,O$1,BD!$H:$H,$B2)</f>
        <v>15.5</v>
      </c>
      <c r="P2" s="130">
        <f>SUMIFS(BD!$G:$G,BD!$C:$C,P$1,BD!$H:$H,$B2)</f>
        <v>13</v>
      </c>
      <c r="Q2" s="130">
        <f>SUMIFS(BD!$G:$G,BD!$C:$C,Q$1,BD!$H:$H,$B2)</f>
        <v>10</v>
      </c>
      <c r="R2" s="130">
        <f>SUMIFS(BD!$G:$G,BD!$C:$C,R$1,BD!$H:$H,$B2)</f>
        <v>4</v>
      </c>
      <c r="S2" s="130">
        <f>SUMIFS(BD!$G:$G,BD!$C:$C,S$1,BD!$H:$H,$B2)</f>
        <v>4</v>
      </c>
      <c r="T2" s="130">
        <f>SUMIFS(BD!$G:$G,BD!$C:$C,T$1,BD!$H:$H,$B2)</f>
        <v>0</v>
      </c>
      <c r="U2" s="130">
        <f>SUMIFS(BD!$G:$G,BD!$C:$C,U$1,BD!$H:$H,$B2)</f>
        <v>8</v>
      </c>
      <c r="V2" s="130">
        <f>SUMIFS(BD!$G:$G,BD!$C:$C,V$1,BD!$H:$H,$B2)</f>
        <v>13</v>
      </c>
      <c r="W2" s="130">
        <f>SUMIFS(BD!$G:$G,BD!$C:$C,W$1,BD!$H:$H,$B2)</f>
        <v>14</v>
      </c>
      <c r="X2" s="130">
        <f>SUMIFS(BD!$G:$G,BD!$C:$C,X$1,BD!$H:$H,$B2)</f>
        <v>0</v>
      </c>
      <c r="Y2" s="130">
        <f>SUMIFS(BD!$G:$G,BD!$C:$C,Y$1,BD!$H:$H,$B2)</f>
        <v>0</v>
      </c>
      <c r="Z2" s="130">
        <f>SUMIFS(BD!$G:$G,BD!$C:$C,Z$1,BD!$H:$H,$B2)</f>
        <v>0</v>
      </c>
      <c r="AA2" s="130">
        <f>SUMIFS(BD!$G:$G,BD!$C:$C,AA$1,BD!$H:$H,$B2)</f>
        <v>0</v>
      </c>
      <c r="AB2" s="130">
        <f>SUMIFS(BD!$G:$G,BD!$C:$C,AB$1,BD!$H:$H,$B2)</f>
        <v>10</v>
      </c>
      <c r="AC2" s="130">
        <f>SUMIFS(BD!$G:$G,BD!$C:$C,AC$1,BD!$H:$H,$B2)</f>
        <v>6</v>
      </c>
      <c r="AD2" s="130">
        <f>SUMIFS(BD!$G:$G,BD!$C:$C,AD$1,BD!$H:$H,$B2)</f>
        <v>0</v>
      </c>
      <c r="AE2" s="130">
        <f>SUMIFS(BD!$G:$G,BD!$C:$C,AE$1,BD!$H:$H,$B2)</f>
        <v>0</v>
      </c>
      <c r="AF2" s="130">
        <f>SUMIFS(BD!$G:$G,BD!$C:$C,AF$1,BD!$H:$H,$B2)</f>
        <v>0</v>
      </c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</row>
    <row r="3" spans="1:116" x14ac:dyDescent="0.25">
      <c r="A3" s="15" t="s">
        <v>3</v>
      </c>
      <c r="B3" s="17" t="s">
        <v>3</v>
      </c>
      <c r="C3" s="130">
        <f>SUMIFS(BD!$G:$G,BD!$C:$C,C$1,BD!$H:$H,$B3)</f>
        <v>0</v>
      </c>
      <c r="D3" s="130">
        <f>SUMIFS(BD!$G:$G,BD!$C:$C,D$1,BD!$H:$H,$B3)</f>
        <v>0</v>
      </c>
      <c r="E3" s="130">
        <f>SUMIFS(BD!$G:$G,BD!$C:$C,E$1,BD!$H:$H,$B3)</f>
        <v>0</v>
      </c>
      <c r="F3" s="130">
        <f>SUMIFS(BD!$G:$G,BD!$C:$C,F$1,BD!$H:$H,$B3)</f>
        <v>0</v>
      </c>
      <c r="G3" s="130">
        <f>SUMIFS(BD!$G:$G,BD!$C:$C,G$1,BD!$H:$H,$B3)</f>
        <v>0</v>
      </c>
      <c r="H3" s="130">
        <f>SUMIFS(BD!$G:$G,BD!$C:$C,H$1,BD!$H:$H,$B3)</f>
        <v>0</v>
      </c>
      <c r="I3" s="130">
        <f>SUMIFS(BD!$G:$G,BD!$C:$C,I$1,BD!$H:$H,$B3)</f>
        <v>0</v>
      </c>
      <c r="J3" s="130">
        <f>SUMIFS(BD!$G:$G,BD!$C:$C,J$1,BD!$H:$H,$B3)</f>
        <v>0</v>
      </c>
      <c r="K3" s="130">
        <f>SUMIFS(BD!$G:$G,BD!$C:$C,K$1,BD!$H:$H,$B3)</f>
        <v>0</v>
      </c>
      <c r="L3" s="130">
        <f>SUMIFS(BD!$G:$G,BD!$C:$C,L$1,BD!$H:$H,$B3)</f>
        <v>0</v>
      </c>
      <c r="M3" s="130">
        <f>SUMIFS(BD!$G:$G,BD!$C:$C,M$1,BD!$H:$H,$B3)</f>
        <v>0</v>
      </c>
      <c r="N3" s="130">
        <f>SUMIFS(BD!$G:$G,BD!$C:$C,N$1,BD!$H:$H,$B3)</f>
        <v>0</v>
      </c>
      <c r="O3" s="130">
        <f>SUMIFS(BD!$G:$G,BD!$C:$C,O$1,BD!$H:$H,$B3)</f>
        <v>0</v>
      </c>
      <c r="P3" s="130">
        <f>SUMIFS(BD!$G:$G,BD!$C:$C,P$1,BD!$H:$H,$B3)</f>
        <v>0</v>
      </c>
      <c r="Q3" s="130">
        <f>SUMIFS(BD!$G:$G,BD!$C:$C,Q$1,BD!$H:$H,$B3)</f>
        <v>0</v>
      </c>
      <c r="R3" s="130">
        <f>SUMIFS(BD!$G:$G,BD!$C:$C,R$1,BD!$H:$H,$B3)</f>
        <v>0</v>
      </c>
      <c r="S3" s="130">
        <f>SUMIFS(BD!$G:$G,BD!$C:$C,S$1,BD!$H:$H,$B3)</f>
        <v>0</v>
      </c>
      <c r="T3" s="130">
        <f>SUMIFS(BD!$G:$G,BD!$C:$C,T$1,BD!$H:$H,$B3)</f>
        <v>11</v>
      </c>
      <c r="U3" s="130">
        <f>SUMIFS(BD!$G:$G,BD!$C:$C,U$1,BD!$H:$H,$B3)</f>
        <v>11</v>
      </c>
      <c r="V3" s="130">
        <f>SUMIFS(BD!$G:$G,BD!$C:$C,V$1,BD!$H:$H,$B3)</f>
        <v>0</v>
      </c>
      <c r="W3" s="130">
        <f>SUMIFS(BD!$G:$G,BD!$C:$C,W$1,BD!$H:$H,$B3)</f>
        <v>0</v>
      </c>
      <c r="X3" s="130">
        <f>SUMIFS(BD!$G:$G,BD!$C:$C,X$1,BD!$H:$H,$B3)</f>
        <v>0</v>
      </c>
      <c r="Y3" s="130">
        <f>SUMIFS(BD!$G:$G,BD!$C:$C,Y$1,BD!$H:$H,$B3)</f>
        <v>0</v>
      </c>
      <c r="Z3" s="130">
        <f>SUMIFS(BD!$G:$G,BD!$C:$C,Z$1,BD!$H:$H,$B3)</f>
        <v>0</v>
      </c>
      <c r="AA3" s="130">
        <f>SUMIFS(BD!$G:$G,BD!$C:$C,AA$1,BD!$H:$H,$B3)</f>
        <v>0</v>
      </c>
      <c r="AB3" s="130">
        <f>SUMIFS(BD!$G:$G,BD!$C:$C,AB$1,BD!$H:$H,$B3)</f>
        <v>0</v>
      </c>
      <c r="AC3" s="130">
        <f>SUMIFS(BD!$G:$G,BD!$C:$C,AC$1,BD!$H:$H,$B3)</f>
        <v>0</v>
      </c>
      <c r="AD3" s="130">
        <f>SUMIFS(BD!$G:$G,BD!$C:$C,AD$1,BD!$H:$H,$B3)</f>
        <v>0</v>
      </c>
      <c r="AE3" s="130">
        <f>SUMIFS(BD!$G:$G,BD!$C:$C,AE$1,BD!$H:$H,$B3)</f>
        <v>0</v>
      </c>
      <c r="AF3" s="130">
        <f>SUMIFS(BD!$G:$G,BD!$C:$C,AF$1,BD!$H:$H,$B3)</f>
        <v>0</v>
      </c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</row>
    <row r="4" spans="1:116" x14ac:dyDescent="0.25">
      <c r="A4" s="15" t="s">
        <v>41</v>
      </c>
      <c r="B4" s="19" t="s">
        <v>28</v>
      </c>
      <c r="C4" s="130">
        <f>SUMIFS(BD!$G:$G,BD!$C:$C,C$1,BD!$H:$H,$B4)</f>
        <v>0</v>
      </c>
      <c r="D4" s="130">
        <f>SUMIFS(BD!$G:$G,BD!$C:$C,D$1,BD!$H:$H,$B4)</f>
        <v>0</v>
      </c>
      <c r="E4" s="130">
        <f>SUMIFS(BD!$G:$G,BD!$C:$C,E$1,BD!$H:$H,$B4)</f>
        <v>0</v>
      </c>
      <c r="F4" s="130">
        <f>SUMIFS(BD!$G:$G,BD!$C:$C,F$1,BD!$H:$H,$B4)</f>
        <v>0</v>
      </c>
      <c r="G4" s="130">
        <f>SUMIFS(BD!$G:$G,BD!$C:$C,G$1,BD!$H:$H,$B4)</f>
        <v>0</v>
      </c>
      <c r="H4" s="130">
        <f>SUMIFS(BD!$G:$G,BD!$C:$C,H$1,BD!$H:$H,$B4)</f>
        <v>0</v>
      </c>
      <c r="I4" s="130">
        <f>SUMIFS(BD!$G:$G,BD!$C:$C,I$1,BD!$H:$H,$B4)</f>
        <v>0</v>
      </c>
      <c r="J4" s="130">
        <f>SUMIFS(BD!$G:$G,BD!$C:$C,J$1,BD!$H:$H,$B4)</f>
        <v>0</v>
      </c>
      <c r="K4" s="130">
        <f>SUMIFS(BD!$G:$G,BD!$C:$C,K$1,BD!$H:$H,$B4)</f>
        <v>0</v>
      </c>
      <c r="L4" s="130">
        <f>SUMIFS(BD!$G:$G,BD!$C:$C,L$1,BD!$H:$H,$B4)</f>
        <v>0</v>
      </c>
      <c r="M4" s="130">
        <f>SUMIFS(BD!$G:$G,BD!$C:$C,M$1,BD!$H:$H,$B4)</f>
        <v>0</v>
      </c>
      <c r="N4" s="130">
        <f>SUMIFS(BD!$G:$G,BD!$C:$C,N$1,BD!$H:$H,$B4)</f>
        <v>4</v>
      </c>
      <c r="O4" s="130">
        <f>SUMIFS(BD!$G:$G,BD!$C:$C,O$1,BD!$H:$H,$B4)</f>
        <v>0</v>
      </c>
      <c r="P4" s="130">
        <f>SUMIFS(BD!$G:$G,BD!$C:$C,P$1,BD!$H:$H,$B4)</f>
        <v>0</v>
      </c>
      <c r="Q4" s="130">
        <f>SUMIFS(BD!$G:$G,BD!$C:$C,Q$1,BD!$H:$H,$B4)</f>
        <v>0</v>
      </c>
      <c r="R4" s="130">
        <f>SUMIFS(BD!$G:$G,BD!$C:$C,R$1,BD!$H:$H,$B4)</f>
        <v>0</v>
      </c>
      <c r="S4" s="130">
        <f>SUMIFS(BD!$G:$G,BD!$C:$C,S$1,BD!$H:$H,$B4)</f>
        <v>0</v>
      </c>
      <c r="T4" s="130">
        <f>SUMIFS(BD!$G:$G,BD!$C:$C,T$1,BD!$H:$H,$B4)</f>
        <v>0</v>
      </c>
      <c r="U4" s="130">
        <f>SUMIFS(BD!$G:$G,BD!$C:$C,U$1,BD!$H:$H,$B4)</f>
        <v>0</v>
      </c>
      <c r="V4" s="130">
        <f>SUMIFS(BD!$G:$G,BD!$C:$C,V$1,BD!$H:$H,$B4)</f>
        <v>0</v>
      </c>
      <c r="W4" s="130">
        <f>SUMIFS(BD!$G:$G,BD!$C:$C,W$1,BD!$H:$H,$B4)</f>
        <v>0</v>
      </c>
      <c r="X4" s="130">
        <f>SUMIFS(BD!$G:$G,BD!$C:$C,X$1,BD!$H:$H,$B4)</f>
        <v>0</v>
      </c>
      <c r="Y4" s="130">
        <f>SUMIFS(BD!$G:$G,BD!$C:$C,Y$1,BD!$H:$H,$B4)</f>
        <v>0</v>
      </c>
      <c r="Z4" s="130">
        <f>SUMIFS(BD!$G:$G,BD!$C:$C,Z$1,BD!$H:$H,$B4)</f>
        <v>0</v>
      </c>
      <c r="AA4" s="130">
        <f>SUMIFS(BD!$G:$G,BD!$C:$C,AA$1,BD!$H:$H,$B4)</f>
        <v>0</v>
      </c>
      <c r="AB4" s="130">
        <f>SUMIFS(BD!$G:$G,BD!$C:$C,AB$1,BD!$H:$H,$B4)</f>
        <v>0</v>
      </c>
      <c r="AC4" s="130">
        <f>SUMIFS(BD!$G:$G,BD!$C:$C,AC$1,BD!$H:$H,$B4)</f>
        <v>3</v>
      </c>
      <c r="AD4" s="130">
        <f>SUMIFS(BD!$G:$G,BD!$C:$C,AD$1,BD!$H:$H,$B4)</f>
        <v>0</v>
      </c>
      <c r="AE4" s="130">
        <f>SUMIFS(BD!$G:$G,BD!$C:$C,AE$1,BD!$H:$H,$B4)</f>
        <v>4</v>
      </c>
      <c r="AF4" s="130">
        <f>SUMIFS(BD!$G:$G,BD!$C:$C,AF$1,BD!$H:$H,$B4)</f>
        <v>0</v>
      </c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</row>
    <row r="5" spans="1:116" x14ac:dyDescent="0.25">
      <c r="A5" s="15" t="s">
        <v>31</v>
      </c>
      <c r="B5" s="20" t="s">
        <v>32</v>
      </c>
      <c r="C5" s="130">
        <f>SUMIFS(BD!$G:$G,BD!$C:$C,C$1,BD!$H:$H,$B5)</f>
        <v>0</v>
      </c>
      <c r="D5" s="130">
        <f>SUMIFS(BD!$G:$G,BD!$C:$C,D$1,BD!$H:$H,$B5)</f>
        <v>0</v>
      </c>
      <c r="E5" s="130">
        <f>SUMIFS(BD!$G:$G,BD!$C:$C,E$1,BD!$H:$H,$B5)</f>
        <v>0</v>
      </c>
      <c r="F5" s="130">
        <f>SUMIFS(BD!$G:$G,BD!$C:$C,F$1,BD!$H:$H,$B5)</f>
        <v>0</v>
      </c>
      <c r="G5" s="130">
        <f>SUMIFS(BD!$G:$G,BD!$C:$C,G$1,BD!$H:$H,$B5)</f>
        <v>0</v>
      </c>
      <c r="H5" s="130">
        <f>SUMIFS(BD!$G:$G,BD!$C:$C,H$1,BD!$H:$H,$B5)</f>
        <v>0</v>
      </c>
      <c r="I5" s="130">
        <f>SUMIFS(BD!$G:$G,BD!$C:$C,I$1,BD!$H:$H,$B5)</f>
        <v>0</v>
      </c>
      <c r="J5" s="130">
        <f>SUMIFS(BD!$G:$G,BD!$C:$C,J$1,BD!$H:$H,$B5)</f>
        <v>0</v>
      </c>
      <c r="K5" s="130">
        <f>SUMIFS(BD!$G:$G,BD!$C:$C,K$1,BD!$H:$H,$B5)</f>
        <v>0</v>
      </c>
      <c r="L5" s="130">
        <f>SUMIFS(BD!$G:$G,BD!$C:$C,L$1,BD!$H:$H,$B5)</f>
        <v>9</v>
      </c>
      <c r="M5" s="130">
        <f>SUMIFS(BD!$G:$G,BD!$C:$C,M$1,BD!$H:$H,$B5)</f>
        <v>0</v>
      </c>
      <c r="N5" s="130">
        <f>SUMIFS(BD!$G:$G,BD!$C:$C,N$1,BD!$H:$H,$B5)</f>
        <v>0</v>
      </c>
      <c r="O5" s="130">
        <f>SUMIFS(BD!$G:$G,BD!$C:$C,O$1,BD!$H:$H,$B5)</f>
        <v>5</v>
      </c>
      <c r="P5" s="130">
        <f>SUMIFS(BD!$G:$G,BD!$C:$C,P$1,BD!$H:$H,$B5)</f>
        <v>0</v>
      </c>
      <c r="Q5" s="130">
        <f>SUMIFS(BD!$G:$G,BD!$C:$C,Q$1,BD!$H:$H,$B5)</f>
        <v>0</v>
      </c>
      <c r="R5" s="130">
        <f>SUMIFS(BD!$G:$G,BD!$C:$C,R$1,BD!$H:$H,$B5)</f>
        <v>0</v>
      </c>
      <c r="S5" s="130">
        <f>SUMIFS(BD!$G:$G,BD!$C:$C,S$1,BD!$H:$H,$B5)</f>
        <v>0</v>
      </c>
      <c r="T5" s="130">
        <f>SUMIFS(BD!$G:$G,BD!$C:$C,T$1,BD!$H:$H,$B5)</f>
        <v>0</v>
      </c>
      <c r="U5" s="130">
        <f>SUMIFS(BD!$G:$G,BD!$C:$C,U$1,BD!$H:$H,$B5)</f>
        <v>0</v>
      </c>
      <c r="V5" s="130">
        <f>SUMIFS(BD!$G:$G,BD!$C:$C,V$1,BD!$H:$H,$B5)</f>
        <v>0</v>
      </c>
      <c r="W5" s="130">
        <f>SUMIFS(BD!$G:$G,BD!$C:$C,W$1,BD!$H:$H,$B5)</f>
        <v>0</v>
      </c>
      <c r="X5" s="130">
        <f>SUMIFS(BD!$G:$G,BD!$C:$C,X$1,BD!$H:$H,$B5)</f>
        <v>0</v>
      </c>
      <c r="Y5" s="130">
        <f>SUMIFS(BD!$G:$G,BD!$C:$C,Y$1,BD!$H:$H,$B5)</f>
        <v>0</v>
      </c>
      <c r="Z5" s="130">
        <f>SUMIFS(BD!$G:$G,BD!$C:$C,Z$1,BD!$H:$H,$B5)</f>
        <v>0</v>
      </c>
      <c r="AA5" s="130">
        <f>SUMIFS(BD!$G:$G,BD!$C:$C,AA$1,BD!$H:$H,$B5)</f>
        <v>0</v>
      </c>
      <c r="AB5" s="130">
        <f>SUMIFS(BD!$G:$G,BD!$C:$C,AB$1,BD!$H:$H,$B5)</f>
        <v>0</v>
      </c>
      <c r="AC5" s="130">
        <f>SUMIFS(BD!$G:$G,BD!$C:$C,AC$1,BD!$H:$H,$B5)</f>
        <v>0</v>
      </c>
      <c r="AD5" s="130">
        <f>SUMIFS(BD!$G:$G,BD!$C:$C,AD$1,BD!$H:$H,$B5)</f>
        <v>0</v>
      </c>
      <c r="AE5" s="130">
        <f>SUMIFS(BD!$G:$G,BD!$C:$C,AE$1,BD!$H:$H,$B5)</f>
        <v>0</v>
      </c>
      <c r="AF5" s="130">
        <f>SUMIFS(BD!$G:$G,BD!$C:$C,AF$1,BD!$H:$H,$B5)</f>
        <v>0</v>
      </c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</row>
    <row r="6" spans="1:116" x14ac:dyDescent="0.25">
      <c r="A6" s="1" t="s">
        <v>47</v>
      </c>
      <c r="B6" s="30" t="s">
        <v>33</v>
      </c>
      <c r="C6" s="130">
        <f>SUMIFS(BD!$G:$G,BD!$C:$C,C$1,BD!$H:$H,$B6)</f>
        <v>0</v>
      </c>
      <c r="D6" s="130">
        <f>SUMIFS(BD!$G:$G,BD!$C:$C,D$1,BD!$H:$H,$B6)</f>
        <v>0</v>
      </c>
      <c r="E6" s="130">
        <f>SUMIFS(BD!$G:$G,BD!$C:$C,E$1,BD!$H:$H,$B6)</f>
        <v>0</v>
      </c>
      <c r="F6" s="130">
        <f>SUMIFS(BD!$G:$G,BD!$C:$C,F$1,BD!$H:$H,$B6)</f>
        <v>0</v>
      </c>
      <c r="G6" s="130">
        <f>SUMIFS(BD!$G:$G,BD!$C:$C,G$1,BD!$H:$H,$B6)</f>
        <v>0</v>
      </c>
      <c r="H6" s="130">
        <f>SUMIFS(BD!$G:$G,BD!$C:$C,H$1,BD!$H:$H,$B6)</f>
        <v>0</v>
      </c>
      <c r="I6" s="130">
        <f>SUMIFS(BD!$G:$G,BD!$C:$C,I$1,BD!$H:$H,$B6)</f>
        <v>0</v>
      </c>
      <c r="J6" s="130">
        <f>SUMIFS(BD!$G:$G,BD!$C:$C,J$1,BD!$H:$H,$B6)</f>
        <v>0</v>
      </c>
      <c r="K6" s="130">
        <f>SUMIFS(BD!$G:$G,BD!$C:$C,K$1,BD!$H:$H,$B6)</f>
        <v>0</v>
      </c>
      <c r="L6" s="130">
        <f>SUMIFS(BD!$G:$G,BD!$C:$C,L$1,BD!$H:$H,$B6)</f>
        <v>0</v>
      </c>
      <c r="M6" s="130">
        <f>SUMIFS(BD!$G:$G,BD!$C:$C,M$1,BD!$H:$H,$B6)</f>
        <v>0</v>
      </c>
      <c r="N6" s="130">
        <f>SUMIFS(BD!$G:$G,BD!$C:$C,N$1,BD!$H:$H,$B6)</f>
        <v>0</v>
      </c>
      <c r="O6" s="130">
        <f>SUMIFS(BD!$G:$G,BD!$C:$C,O$1,BD!$H:$H,$B6)</f>
        <v>0</v>
      </c>
      <c r="P6" s="130">
        <f>SUMIFS(BD!$G:$G,BD!$C:$C,P$1,BD!$H:$H,$B6)</f>
        <v>0</v>
      </c>
      <c r="Q6" s="130">
        <f>SUMIFS(BD!$G:$G,BD!$C:$C,Q$1,BD!$H:$H,$B6)</f>
        <v>0</v>
      </c>
      <c r="R6" s="130">
        <f>SUMIFS(BD!$G:$G,BD!$C:$C,R$1,BD!$H:$H,$B6)</f>
        <v>0</v>
      </c>
      <c r="S6" s="130">
        <f>SUMIFS(BD!$G:$G,BD!$C:$C,S$1,BD!$H:$H,$B6)</f>
        <v>0</v>
      </c>
      <c r="T6" s="130">
        <f>SUMIFS(BD!$G:$G,BD!$C:$C,T$1,BD!$H:$H,$B6)</f>
        <v>0</v>
      </c>
      <c r="U6" s="130">
        <f>SUMIFS(BD!$G:$G,BD!$C:$C,U$1,BD!$H:$H,$B6)</f>
        <v>2</v>
      </c>
      <c r="V6" s="130">
        <f>SUMIFS(BD!$G:$G,BD!$C:$C,V$1,BD!$H:$H,$B6)</f>
        <v>0</v>
      </c>
      <c r="W6" s="130">
        <f>SUMIFS(BD!$G:$G,BD!$C:$C,W$1,BD!$H:$H,$B6)</f>
        <v>0</v>
      </c>
      <c r="X6" s="130">
        <f>SUMIFS(BD!$G:$G,BD!$C:$C,X$1,BD!$H:$H,$B6)</f>
        <v>0</v>
      </c>
      <c r="Y6" s="130">
        <f>SUMIFS(BD!$G:$G,BD!$C:$C,Y$1,BD!$H:$H,$B6)</f>
        <v>3</v>
      </c>
      <c r="Z6" s="130">
        <f>SUMIFS(BD!$G:$G,BD!$C:$C,Z$1,BD!$H:$H,$B6)</f>
        <v>0</v>
      </c>
      <c r="AA6" s="130">
        <f>SUMIFS(BD!$G:$G,BD!$C:$C,AA$1,BD!$H:$H,$B6)</f>
        <v>0</v>
      </c>
      <c r="AB6" s="130">
        <f>SUMIFS(BD!$G:$G,BD!$C:$C,AB$1,BD!$H:$H,$B6)</f>
        <v>0</v>
      </c>
      <c r="AC6" s="130">
        <f>SUMIFS(BD!$G:$G,BD!$C:$C,AC$1,BD!$H:$H,$B6)</f>
        <v>0</v>
      </c>
      <c r="AD6" s="130">
        <f>SUMIFS(BD!$G:$G,BD!$C:$C,AD$1,BD!$H:$H,$B6)</f>
        <v>1</v>
      </c>
      <c r="AE6" s="130">
        <f>SUMIFS(BD!$G:$G,BD!$C:$C,AE$1,BD!$H:$H,$B6)</f>
        <v>0</v>
      </c>
      <c r="AF6" s="130">
        <f>SUMIFS(BD!$G:$G,BD!$C:$C,AF$1,BD!$H:$H,$B6)</f>
        <v>0</v>
      </c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</row>
    <row r="7" spans="1:116" x14ac:dyDescent="0.25">
      <c r="A7" s="15" t="s">
        <v>34</v>
      </c>
      <c r="B7" s="21" t="s">
        <v>35</v>
      </c>
      <c r="C7" s="130">
        <f>SUMIFS(BD!$G:$G,BD!$C:$C,C$1,BD!$H:$H,$B7)</f>
        <v>0</v>
      </c>
      <c r="D7" s="130">
        <f>SUMIFS(BD!$G:$G,BD!$C:$C,D$1,BD!$H:$H,$B7)</f>
        <v>0</v>
      </c>
      <c r="E7" s="130">
        <f>SUMIFS(BD!$G:$G,BD!$C:$C,E$1,BD!$H:$H,$B7)</f>
        <v>0</v>
      </c>
      <c r="F7" s="130">
        <f>SUMIFS(BD!$G:$G,BD!$C:$C,F$1,BD!$H:$H,$B7)</f>
        <v>0</v>
      </c>
      <c r="G7" s="130">
        <f>SUMIFS(BD!$G:$G,BD!$C:$C,G$1,BD!$H:$H,$B7)</f>
        <v>0</v>
      </c>
      <c r="H7" s="130">
        <f>SUMIFS(BD!$G:$G,BD!$C:$C,H$1,BD!$H:$H,$B7)</f>
        <v>0</v>
      </c>
      <c r="I7" s="130">
        <f>SUMIFS(BD!$G:$G,BD!$C:$C,I$1,BD!$H:$H,$B7)</f>
        <v>0</v>
      </c>
      <c r="J7" s="130">
        <f>SUMIFS(BD!$G:$G,BD!$C:$C,J$1,BD!$H:$H,$B7)</f>
        <v>0</v>
      </c>
      <c r="K7" s="130">
        <f>SUMIFS(BD!$G:$G,BD!$C:$C,K$1,BD!$H:$H,$B7)</f>
        <v>0</v>
      </c>
      <c r="L7" s="130">
        <f>SUMIFS(BD!$G:$G,BD!$C:$C,L$1,BD!$H:$H,$B7)</f>
        <v>0</v>
      </c>
      <c r="M7" s="130">
        <f>SUMIFS(BD!$G:$G,BD!$C:$C,M$1,BD!$H:$H,$B7)</f>
        <v>0</v>
      </c>
      <c r="N7" s="130">
        <f>SUMIFS(BD!$G:$G,BD!$C:$C,N$1,BD!$H:$H,$B7)</f>
        <v>0</v>
      </c>
      <c r="O7" s="130">
        <f>SUMIFS(BD!$G:$G,BD!$C:$C,O$1,BD!$H:$H,$B7)</f>
        <v>0</v>
      </c>
      <c r="P7" s="130">
        <f>SUMIFS(BD!$G:$G,BD!$C:$C,P$1,BD!$H:$H,$B7)</f>
        <v>116</v>
      </c>
      <c r="Q7" s="130">
        <f>SUMIFS(BD!$G:$G,BD!$C:$C,Q$1,BD!$H:$H,$B7)</f>
        <v>0</v>
      </c>
      <c r="R7" s="130">
        <f>SUMIFS(BD!$G:$G,BD!$C:$C,R$1,BD!$H:$H,$B7)</f>
        <v>0</v>
      </c>
      <c r="S7" s="130">
        <f>SUMIFS(BD!$G:$G,BD!$C:$C,S$1,BD!$H:$H,$B7)</f>
        <v>0</v>
      </c>
      <c r="T7" s="130">
        <f>SUMIFS(BD!$G:$G,BD!$C:$C,T$1,BD!$H:$H,$B7)</f>
        <v>0</v>
      </c>
      <c r="U7" s="130">
        <f>SUMIFS(BD!$G:$G,BD!$C:$C,U$1,BD!$H:$H,$B7)</f>
        <v>0</v>
      </c>
      <c r="V7" s="130">
        <f>SUMIFS(BD!$G:$G,BD!$C:$C,V$1,BD!$H:$H,$B7)</f>
        <v>0</v>
      </c>
      <c r="W7" s="130">
        <f>SUMIFS(BD!$G:$G,BD!$C:$C,W$1,BD!$H:$H,$B7)</f>
        <v>0</v>
      </c>
      <c r="X7" s="130">
        <f>SUMIFS(BD!$G:$G,BD!$C:$C,X$1,BD!$H:$H,$B7)</f>
        <v>0</v>
      </c>
      <c r="Y7" s="130">
        <f>SUMIFS(BD!$G:$G,BD!$C:$C,Y$1,BD!$H:$H,$B7)</f>
        <v>0</v>
      </c>
      <c r="Z7" s="130">
        <f>SUMIFS(BD!$G:$G,BD!$C:$C,Z$1,BD!$H:$H,$B7)</f>
        <v>0</v>
      </c>
      <c r="AA7" s="130">
        <f>SUMIFS(BD!$G:$G,BD!$C:$C,AA$1,BD!$H:$H,$B7)</f>
        <v>0</v>
      </c>
      <c r="AB7" s="130">
        <f>SUMIFS(BD!$G:$G,BD!$C:$C,AB$1,BD!$H:$H,$B7)</f>
        <v>0</v>
      </c>
      <c r="AC7" s="130">
        <f>SUMIFS(BD!$G:$G,BD!$C:$C,AC$1,BD!$H:$H,$B7)</f>
        <v>0</v>
      </c>
      <c r="AD7" s="130">
        <f>SUMIFS(BD!$G:$G,BD!$C:$C,AD$1,BD!$H:$H,$B7)</f>
        <v>0</v>
      </c>
      <c r="AE7" s="130">
        <f>SUMIFS(BD!$G:$G,BD!$C:$C,AE$1,BD!$H:$H,$B7)</f>
        <v>0</v>
      </c>
      <c r="AF7" s="130">
        <f>SUMIFS(BD!$G:$G,BD!$C:$C,AF$1,BD!$H:$H,$B7)</f>
        <v>0</v>
      </c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</row>
    <row r="8" spans="1:116" x14ac:dyDescent="0.25">
      <c r="A8" s="15" t="s">
        <v>36</v>
      </c>
      <c r="B8" s="22" t="s">
        <v>37</v>
      </c>
      <c r="C8" s="130">
        <f>SUMIFS(BD!$G:$G,BD!$C:$C,C$1,BD!$H:$H,$B8)</f>
        <v>0</v>
      </c>
      <c r="D8" s="130">
        <f>SUMIFS(BD!$G:$G,BD!$C:$C,D$1,BD!$H:$H,$B8)</f>
        <v>0</v>
      </c>
      <c r="E8" s="130">
        <f>SUMIFS(BD!$G:$G,BD!$C:$C,E$1,BD!$H:$H,$B8)</f>
        <v>0</v>
      </c>
      <c r="F8" s="130">
        <f>SUMIFS(BD!$G:$G,BD!$C:$C,F$1,BD!$H:$H,$B8)</f>
        <v>0</v>
      </c>
      <c r="G8" s="130">
        <f>SUMIFS(BD!$G:$G,BD!$C:$C,G$1,BD!$H:$H,$B8)</f>
        <v>0</v>
      </c>
      <c r="H8" s="130">
        <f>SUMIFS(BD!$G:$G,BD!$C:$C,H$1,BD!$H:$H,$B8)</f>
        <v>0</v>
      </c>
      <c r="I8" s="130">
        <f>SUMIFS(BD!$G:$G,BD!$C:$C,I$1,BD!$H:$H,$B8)</f>
        <v>0</v>
      </c>
      <c r="J8" s="130">
        <f>SUMIFS(BD!$G:$G,BD!$C:$C,J$1,BD!$H:$H,$B8)</f>
        <v>0</v>
      </c>
      <c r="K8" s="130">
        <f>SUMIFS(BD!$G:$G,BD!$C:$C,K$1,BD!$H:$H,$B8)</f>
        <v>0</v>
      </c>
      <c r="L8" s="130">
        <f>SUMIFS(BD!$G:$G,BD!$C:$C,L$1,BD!$H:$H,$B8)</f>
        <v>0</v>
      </c>
      <c r="M8" s="130">
        <f>SUMIFS(BD!$G:$G,BD!$C:$C,M$1,BD!$H:$H,$B8)</f>
        <v>0</v>
      </c>
      <c r="N8" s="130">
        <f>SUMIFS(BD!$G:$G,BD!$C:$C,N$1,BD!$H:$H,$B8)</f>
        <v>0</v>
      </c>
      <c r="O8" s="130">
        <f>SUMIFS(BD!$G:$G,BD!$C:$C,O$1,BD!$H:$H,$B8)</f>
        <v>0</v>
      </c>
      <c r="P8" s="130">
        <f>SUMIFS(BD!$G:$G,BD!$C:$C,P$1,BD!$H:$H,$B8)</f>
        <v>0</v>
      </c>
      <c r="Q8" s="130">
        <f>SUMIFS(BD!$G:$G,BD!$C:$C,Q$1,BD!$H:$H,$B8)</f>
        <v>0</v>
      </c>
      <c r="R8" s="130">
        <f>SUMIFS(BD!$G:$G,BD!$C:$C,R$1,BD!$H:$H,$B8)</f>
        <v>0</v>
      </c>
      <c r="S8" s="130">
        <f>SUMIFS(BD!$G:$G,BD!$C:$C,S$1,BD!$H:$H,$B8)</f>
        <v>0</v>
      </c>
      <c r="T8" s="130">
        <f>SUMIFS(BD!$G:$G,BD!$C:$C,T$1,BD!$H:$H,$B8)</f>
        <v>0</v>
      </c>
      <c r="U8" s="130">
        <f>SUMIFS(BD!$G:$G,BD!$C:$C,U$1,BD!$H:$H,$B8)</f>
        <v>0</v>
      </c>
      <c r="V8" s="130">
        <f>SUMIFS(BD!$G:$G,BD!$C:$C,V$1,BD!$H:$H,$B8)</f>
        <v>0</v>
      </c>
      <c r="W8" s="130">
        <f>SUMIFS(BD!$G:$G,BD!$C:$C,W$1,BD!$H:$H,$B8)</f>
        <v>0</v>
      </c>
      <c r="X8" s="130">
        <f>SUMIFS(BD!$G:$G,BD!$C:$C,X$1,BD!$H:$H,$B8)</f>
        <v>0</v>
      </c>
      <c r="Y8" s="130">
        <f>SUMIFS(BD!$G:$G,BD!$C:$C,Y$1,BD!$H:$H,$B8)</f>
        <v>0</v>
      </c>
      <c r="Z8" s="130">
        <f>SUMIFS(BD!$G:$G,BD!$C:$C,Z$1,BD!$H:$H,$B8)</f>
        <v>0</v>
      </c>
      <c r="AA8" s="130">
        <f>SUMIFS(BD!$G:$G,BD!$C:$C,AA$1,BD!$H:$H,$B8)</f>
        <v>0</v>
      </c>
      <c r="AB8" s="130">
        <f>SUMIFS(BD!$G:$G,BD!$C:$C,AB$1,BD!$H:$H,$B8)</f>
        <v>0</v>
      </c>
      <c r="AC8" s="130">
        <f>SUMIFS(BD!$G:$G,BD!$C:$C,AC$1,BD!$H:$H,$B8)</f>
        <v>0</v>
      </c>
      <c r="AD8" s="130">
        <f>SUMIFS(BD!$G:$G,BD!$C:$C,AD$1,BD!$H:$H,$B8)</f>
        <v>0</v>
      </c>
      <c r="AE8" s="130">
        <f>SUMIFS(BD!$G:$G,BD!$C:$C,AE$1,BD!$H:$H,$B8)</f>
        <v>0</v>
      </c>
      <c r="AF8" s="130">
        <f>SUMIFS(BD!$G:$G,BD!$C:$C,AF$1,BD!$H:$H,$B8)</f>
        <v>0</v>
      </c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</row>
    <row r="9" spans="1:116" x14ac:dyDescent="0.25">
      <c r="A9" s="15" t="s">
        <v>29</v>
      </c>
      <c r="B9" s="18" t="s">
        <v>30</v>
      </c>
      <c r="C9" s="130">
        <f>SUMIFS(BD!$G:$G,BD!$C:$C,C$1,BD!$H:$H,$B9)</f>
        <v>0</v>
      </c>
      <c r="D9" s="130">
        <f>SUMIFS(BD!$G:$G,BD!$C:$C,D$1,BD!$H:$H,$B9)</f>
        <v>0</v>
      </c>
      <c r="E9" s="130">
        <f>SUMIFS(BD!$G:$G,BD!$C:$C,E$1,BD!$H:$H,$B9)</f>
        <v>0</v>
      </c>
      <c r="F9" s="130">
        <f>SUMIFS(BD!$G:$G,BD!$C:$C,F$1,BD!$H:$H,$B9)</f>
        <v>0</v>
      </c>
      <c r="G9" s="130">
        <f>SUMIFS(BD!$G:$G,BD!$C:$C,G$1,BD!$H:$H,$B9)</f>
        <v>0</v>
      </c>
      <c r="H9" s="130">
        <f>SUMIFS(BD!$G:$G,BD!$C:$C,H$1,BD!$H:$H,$B9)</f>
        <v>0</v>
      </c>
      <c r="I9" s="130">
        <f>SUMIFS(BD!$G:$G,BD!$C:$C,I$1,BD!$H:$H,$B9)</f>
        <v>0</v>
      </c>
      <c r="J9" s="130">
        <f>SUMIFS(BD!$G:$G,BD!$C:$C,J$1,BD!$H:$H,$B9)</f>
        <v>0</v>
      </c>
      <c r="K9" s="130">
        <f>SUMIFS(BD!$G:$G,BD!$C:$C,K$1,BD!$H:$H,$B9)</f>
        <v>0</v>
      </c>
      <c r="L9" s="130">
        <f>SUMIFS(BD!$G:$G,BD!$C:$C,L$1,BD!$H:$H,$B9)</f>
        <v>5</v>
      </c>
      <c r="M9" s="130">
        <f>SUMIFS(BD!$G:$G,BD!$C:$C,M$1,BD!$H:$H,$B9)</f>
        <v>0</v>
      </c>
      <c r="N9" s="130">
        <f>SUMIFS(BD!$G:$G,BD!$C:$C,N$1,BD!$H:$H,$B9)</f>
        <v>0</v>
      </c>
      <c r="O9" s="130">
        <f>SUMIFS(BD!$G:$G,BD!$C:$C,O$1,BD!$H:$H,$B9)</f>
        <v>10</v>
      </c>
      <c r="P9" s="130">
        <f>SUMIFS(BD!$G:$G,BD!$C:$C,P$1,BD!$H:$H,$B9)</f>
        <v>0</v>
      </c>
      <c r="Q9" s="130">
        <f>SUMIFS(BD!$G:$G,BD!$C:$C,Q$1,BD!$H:$H,$B9)</f>
        <v>0</v>
      </c>
      <c r="R9" s="130">
        <f>SUMIFS(BD!$G:$G,BD!$C:$C,R$1,BD!$H:$H,$B9)</f>
        <v>0</v>
      </c>
      <c r="S9" s="130">
        <f>SUMIFS(BD!$G:$G,BD!$C:$C,S$1,BD!$H:$H,$B9)</f>
        <v>0</v>
      </c>
      <c r="T9" s="130">
        <f>SUMIFS(BD!$G:$G,BD!$C:$C,T$1,BD!$H:$H,$B9)</f>
        <v>0</v>
      </c>
      <c r="U9" s="130">
        <f>SUMIFS(BD!$G:$G,BD!$C:$C,U$1,BD!$H:$H,$B9)</f>
        <v>0</v>
      </c>
      <c r="V9" s="130">
        <f>SUMIFS(BD!$G:$G,BD!$C:$C,V$1,BD!$H:$H,$B9)</f>
        <v>0</v>
      </c>
      <c r="W9" s="130">
        <f>SUMIFS(BD!$G:$G,BD!$C:$C,W$1,BD!$H:$H,$B9)</f>
        <v>0</v>
      </c>
      <c r="X9" s="130">
        <f>SUMIFS(BD!$G:$G,BD!$C:$C,X$1,BD!$H:$H,$B9)</f>
        <v>0</v>
      </c>
      <c r="Y9" s="130">
        <f>SUMIFS(BD!$G:$G,BD!$C:$C,Y$1,BD!$H:$H,$B9)</f>
        <v>0</v>
      </c>
      <c r="Z9" s="130">
        <f>SUMIFS(BD!$G:$G,BD!$C:$C,Z$1,BD!$H:$H,$B9)</f>
        <v>5</v>
      </c>
      <c r="AA9" s="130">
        <f>SUMIFS(BD!$G:$G,BD!$C:$C,AA$1,BD!$H:$H,$B9)</f>
        <v>0</v>
      </c>
      <c r="AB9" s="130">
        <f>SUMIFS(BD!$G:$G,BD!$C:$C,AB$1,BD!$H:$H,$B9)</f>
        <v>0</v>
      </c>
      <c r="AC9" s="130">
        <f>SUMIFS(BD!$G:$G,BD!$C:$C,AC$1,BD!$H:$H,$B9)</f>
        <v>0</v>
      </c>
      <c r="AD9" s="130">
        <f>SUMIFS(BD!$G:$G,BD!$C:$C,AD$1,BD!$H:$H,$B9)</f>
        <v>0</v>
      </c>
      <c r="AE9" s="130">
        <f>SUMIFS(BD!$G:$G,BD!$C:$C,AE$1,BD!$H:$H,$B9)</f>
        <v>0</v>
      </c>
      <c r="AF9" s="130">
        <f>SUMIFS(BD!$G:$G,BD!$C:$C,AF$1,BD!$H:$H,$B9)</f>
        <v>0</v>
      </c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</row>
    <row r="10" spans="1:116" x14ac:dyDescent="0.25">
      <c r="A10" s="15" t="s">
        <v>114</v>
      </c>
      <c r="B10" s="111" t="s">
        <v>108</v>
      </c>
      <c r="C10" s="130">
        <f>SUMIFS(BD!$G:$G,BD!$C:$C,C$1,BD!$H:$H,$B10)</f>
        <v>0</v>
      </c>
      <c r="D10" s="130">
        <f>SUMIFS(BD!$G:$G,BD!$C:$C,D$1,BD!$H:$H,$B10)</f>
        <v>0</v>
      </c>
      <c r="E10" s="130">
        <f>SUMIFS(BD!$G:$G,BD!$C:$C,E$1,BD!$H:$H,$B10)</f>
        <v>0</v>
      </c>
      <c r="F10" s="130">
        <f>SUMIFS(BD!$G:$G,BD!$C:$C,F$1,BD!$H:$H,$B10)</f>
        <v>0</v>
      </c>
      <c r="G10" s="130">
        <f>SUMIFS(BD!$G:$G,BD!$C:$C,G$1,BD!$H:$H,$B10)</f>
        <v>0</v>
      </c>
      <c r="H10" s="130">
        <f>SUMIFS(BD!$G:$G,BD!$C:$C,H$1,BD!$H:$H,$B10)</f>
        <v>0</v>
      </c>
      <c r="I10" s="130">
        <f>SUMIFS(BD!$G:$G,BD!$C:$C,I$1,BD!$H:$H,$B10)</f>
        <v>0</v>
      </c>
      <c r="J10" s="130">
        <f>SUMIFS(BD!$G:$G,BD!$C:$C,J$1,BD!$H:$H,$B10)</f>
        <v>0</v>
      </c>
      <c r="K10" s="130">
        <f>SUMIFS(BD!$G:$G,BD!$C:$C,K$1,BD!$H:$H,$B10)</f>
        <v>0</v>
      </c>
      <c r="L10" s="130">
        <f>SUMIFS(BD!$G:$G,BD!$C:$C,L$1,BD!$H:$H,$B10)</f>
        <v>0</v>
      </c>
      <c r="M10" s="130">
        <f>SUMIFS(BD!$G:$G,BD!$C:$C,M$1,BD!$H:$H,$B10)</f>
        <v>0</v>
      </c>
      <c r="N10" s="130">
        <f>SUMIFS(BD!$G:$G,BD!$C:$C,N$1,BD!$H:$H,$B10)</f>
        <v>0</v>
      </c>
      <c r="O10" s="130">
        <f>SUMIFS(BD!$G:$G,BD!$C:$C,O$1,BD!$H:$H,$B10)</f>
        <v>0</v>
      </c>
      <c r="P10" s="130">
        <f>SUMIFS(BD!$G:$G,BD!$C:$C,P$1,BD!$H:$H,$B10)</f>
        <v>0</v>
      </c>
      <c r="Q10" s="130">
        <f>SUMIFS(BD!$G:$G,BD!$C:$C,Q$1,BD!$H:$H,$B10)</f>
        <v>0</v>
      </c>
      <c r="R10" s="130">
        <f>SUMIFS(BD!$G:$G,BD!$C:$C,R$1,BD!$H:$H,$B10)</f>
        <v>0</v>
      </c>
      <c r="S10" s="130">
        <f>SUMIFS(BD!$G:$G,BD!$C:$C,S$1,BD!$H:$H,$B10)</f>
        <v>0</v>
      </c>
      <c r="T10" s="130">
        <f>SUMIFS(BD!$G:$G,BD!$C:$C,T$1,BD!$H:$H,$B10)</f>
        <v>0</v>
      </c>
      <c r="U10" s="130">
        <f>SUMIFS(BD!$G:$G,BD!$C:$C,U$1,BD!$H:$H,$B10)</f>
        <v>0</v>
      </c>
      <c r="V10" s="130">
        <f>SUMIFS(BD!$G:$G,BD!$C:$C,V$1,BD!$H:$H,$B10)</f>
        <v>0</v>
      </c>
      <c r="W10" s="130">
        <f>SUMIFS(BD!$G:$G,BD!$C:$C,W$1,BD!$H:$H,$B10)</f>
        <v>0</v>
      </c>
      <c r="X10" s="130">
        <f>SUMIFS(BD!$G:$G,BD!$C:$C,X$1,BD!$H:$H,$B10)</f>
        <v>0</v>
      </c>
      <c r="Y10" s="130">
        <f>SUMIFS(BD!$G:$G,BD!$C:$C,Y$1,BD!$H:$H,$B10)</f>
        <v>0</v>
      </c>
      <c r="Z10" s="130">
        <f>SUMIFS(BD!$G:$G,BD!$C:$C,Z$1,BD!$H:$H,$B10)</f>
        <v>0</v>
      </c>
      <c r="AA10" s="130">
        <f>SUMIFS(BD!$G:$G,BD!$C:$C,AA$1,BD!$H:$H,$B10)</f>
        <v>0</v>
      </c>
      <c r="AB10" s="130">
        <f>SUMIFS(BD!$G:$G,BD!$C:$C,AB$1,BD!$H:$H,$B10)</f>
        <v>0</v>
      </c>
      <c r="AC10" s="130">
        <f>SUMIFS(BD!$G:$G,BD!$C:$C,AC$1,BD!$H:$H,$B10)</f>
        <v>0</v>
      </c>
      <c r="AD10" s="130">
        <f>SUMIFS(BD!$G:$G,BD!$C:$C,AD$1,BD!$H:$H,$B10)</f>
        <v>0</v>
      </c>
      <c r="AE10" s="130">
        <f>SUMIFS(BD!$G:$G,BD!$C:$C,AE$1,BD!$H:$H,$B10)</f>
        <v>0</v>
      </c>
      <c r="AF10" s="130">
        <f>SUMIFS(BD!$G:$G,BD!$C:$C,AF$1,BD!$H:$H,$B10)</f>
        <v>0</v>
      </c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</row>
    <row r="11" spans="1:116" x14ac:dyDescent="0.25">
      <c r="A11" s="15" t="s">
        <v>115</v>
      </c>
      <c r="B11" s="113" t="s">
        <v>109</v>
      </c>
      <c r="C11" s="130">
        <f>SUMIFS(BD!$G:$G,BD!$C:$C,C$1,BD!$H:$H,$B11)</f>
        <v>0</v>
      </c>
      <c r="D11" s="130">
        <f>SUMIFS(BD!$G:$G,BD!$C:$C,D$1,BD!$H:$H,$B11)</f>
        <v>0</v>
      </c>
      <c r="E11" s="130">
        <f>SUMIFS(BD!$G:$G,BD!$C:$C,E$1,BD!$H:$H,$B11)</f>
        <v>0</v>
      </c>
      <c r="F11" s="130">
        <f>SUMIFS(BD!$G:$G,BD!$C:$C,F$1,BD!$H:$H,$B11)</f>
        <v>0</v>
      </c>
      <c r="G11" s="130">
        <f>SUMIFS(BD!$G:$G,BD!$C:$C,G$1,BD!$H:$H,$B11)</f>
        <v>0</v>
      </c>
      <c r="H11" s="130">
        <f>SUMIFS(BD!$G:$G,BD!$C:$C,H$1,BD!$H:$H,$B11)</f>
        <v>0</v>
      </c>
      <c r="I11" s="130">
        <f>SUMIFS(BD!$G:$G,BD!$C:$C,I$1,BD!$H:$H,$B11)</f>
        <v>0</v>
      </c>
      <c r="J11" s="130">
        <f>SUMIFS(BD!$G:$G,BD!$C:$C,J$1,BD!$H:$H,$B11)</f>
        <v>0</v>
      </c>
      <c r="K11" s="130">
        <f>SUMIFS(BD!$G:$G,BD!$C:$C,K$1,BD!$H:$H,$B11)</f>
        <v>0</v>
      </c>
      <c r="L11" s="130">
        <f>SUMIFS(BD!$G:$G,BD!$C:$C,L$1,BD!$H:$H,$B11)</f>
        <v>0</v>
      </c>
      <c r="M11" s="130">
        <f>SUMIFS(BD!$G:$G,BD!$C:$C,M$1,BD!$H:$H,$B11)</f>
        <v>0</v>
      </c>
      <c r="N11" s="130">
        <f>SUMIFS(BD!$G:$G,BD!$C:$C,N$1,BD!$H:$H,$B11)</f>
        <v>0</v>
      </c>
      <c r="O11" s="130">
        <f>SUMIFS(BD!$G:$G,BD!$C:$C,O$1,BD!$H:$H,$B11)</f>
        <v>0</v>
      </c>
      <c r="P11" s="130">
        <f>SUMIFS(BD!$G:$G,BD!$C:$C,P$1,BD!$H:$H,$B11)</f>
        <v>0</v>
      </c>
      <c r="Q11" s="130">
        <f>SUMIFS(BD!$G:$G,BD!$C:$C,Q$1,BD!$H:$H,$B11)</f>
        <v>0</v>
      </c>
      <c r="R11" s="130">
        <f>SUMIFS(BD!$G:$G,BD!$C:$C,R$1,BD!$H:$H,$B11)</f>
        <v>0</v>
      </c>
      <c r="S11" s="130">
        <f>SUMIFS(BD!$G:$G,BD!$C:$C,S$1,BD!$H:$H,$B11)</f>
        <v>0</v>
      </c>
      <c r="T11" s="130">
        <f>SUMIFS(BD!$G:$G,BD!$C:$C,T$1,BD!$H:$H,$B11)</f>
        <v>0</v>
      </c>
      <c r="U11" s="130">
        <f>SUMIFS(BD!$G:$G,BD!$C:$C,U$1,BD!$H:$H,$B11)</f>
        <v>0</v>
      </c>
      <c r="V11" s="130">
        <f>SUMIFS(BD!$G:$G,BD!$C:$C,V$1,BD!$H:$H,$B11)</f>
        <v>0</v>
      </c>
      <c r="W11" s="130">
        <f>SUMIFS(BD!$G:$G,BD!$C:$C,W$1,BD!$H:$H,$B11)</f>
        <v>0</v>
      </c>
      <c r="X11" s="130">
        <f>SUMIFS(BD!$G:$G,BD!$C:$C,X$1,BD!$H:$H,$B11)</f>
        <v>0</v>
      </c>
      <c r="Y11" s="130">
        <f>SUMIFS(BD!$G:$G,BD!$C:$C,Y$1,BD!$H:$H,$B11)</f>
        <v>0</v>
      </c>
      <c r="Z11" s="130">
        <f>SUMIFS(BD!$G:$G,BD!$C:$C,Z$1,BD!$H:$H,$B11)</f>
        <v>0</v>
      </c>
      <c r="AA11" s="130">
        <f>SUMIFS(BD!$G:$G,BD!$C:$C,AA$1,BD!$H:$H,$B11)</f>
        <v>0</v>
      </c>
      <c r="AB11" s="130">
        <f>SUMIFS(BD!$G:$G,BD!$C:$C,AB$1,BD!$H:$H,$B11)</f>
        <v>0</v>
      </c>
      <c r="AC11" s="130">
        <f>SUMIFS(BD!$G:$G,BD!$C:$C,AC$1,BD!$H:$H,$B11)</f>
        <v>0</v>
      </c>
      <c r="AD11" s="130">
        <f>SUMIFS(BD!$G:$G,BD!$C:$C,AD$1,BD!$H:$H,$B11)</f>
        <v>0</v>
      </c>
      <c r="AE11" s="130">
        <f>SUMIFS(BD!$G:$G,BD!$C:$C,AE$1,BD!$H:$H,$B11)</f>
        <v>0</v>
      </c>
      <c r="AF11" s="130">
        <f>SUMIFS(BD!$G:$G,BD!$C:$C,AF$1,BD!$H:$H,$B11)</f>
        <v>0</v>
      </c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</row>
    <row r="12" spans="1:116" x14ac:dyDescent="0.25">
      <c r="A12" s="15" t="s">
        <v>116</v>
      </c>
      <c r="B12" s="114" t="s">
        <v>112</v>
      </c>
      <c r="C12" s="130">
        <f>SUMIFS(BD!$G:$G,BD!$C:$C,C$1,BD!$H:$H,$B12)</f>
        <v>0</v>
      </c>
      <c r="D12" s="130">
        <f>SUMIFS(BD!$G:$G,BD!$C:$C,D$1,BD!$H:$H,$B12)</f>
        <v>0</v>
      </c>
      <c r="E12" s="130">
        <f>SUMIFS(BD!$G:$G,BD!$C:$C,E$1,BD!$H:$H,$B12)</f>
        <v>0</v>
      </c>
      <c r="F12" s="130">
        <f>SUMIFS(BD!$G:$G,BD!$C:$C,F$1,BD!$H:$H,$B12)</f>
        <v>0</v>
      </c>
      <c r="G12" s="130">
        <f>SUMIFS(BD!$G:$G,BD!$C:$C,G$1,BD!$H:$H,$B12)</f>
        <v>0</v>
      </c>
      <c r="H12" s="130">
        <f>SUMIFS(BD!$G:$G,BD!$C:$C,H$1,BD!$H:$H,$B12)</f>
        <v>0</v>
      </c>
      <c r="I12" s="130">
        <f>SUMIFS(BD!$G:$G,BD!$C:$C,I$1,BD!$H:$H,$B12)</f>
        <v>0</v>
      </c>
      <c r="J12" s="130">
        <f>SUMIFS(BD!$G:$G,BD!$C:$C,J$1,BD!$H:$H,$B12)</f>
        <v>0</v>
      </c>
      <c r="K12" s="130">
        <f>SUMIFS(BD!$G:$G,BD!$C:$C,K$1,BD!$H:$H,$B12)</f>
        <v>0</v>
      </c>
      <c r="L12" s="130">
        <f>SUMIFS(BD!$G:$G,BD!$C:$C,L$1,BD!$H:$H,$B12)</f>
        <v>0</v>
      </c>
      <c r="M12" s="130">
        <f>SUMIFS(BD!$G:$G,BD!$C:$C,M$1,BD!$H:$H,$B12)</f>
        <v>0</v>
      </c>
      <c r="N12" s="130">
        <f>SUMIFS(BD!$G:$G,BD!$C:$C,N$1,BD!$H:$H,$B12)</f>
        <v>0</v>
      </c>
      <c r="O12" s="130">
        <f>SUMIFS(BD!$G:$G,BD!$C:$C,O$1,BD!$H:$H,$B12)</f>
        <v>0</v>
      </c>
      <c r="P12" s="130">
        <f>SUMIFS(BD!$G:$G,BD!$C:$C,P$1,BD!$H:$H,$B12)</f>
        <v>0</v>
      </c>
      <c r="Q12" s="130">
        <f>SUMIFS(BD!$G:$G,BD!$C:$C,Q$1,BD!$H:$H,$B12)</f>
        <v>0</v>
      </c>
      <c r="R12" s="130">
        <f>SUMIFS(BD!$G:$G,BD!$C:$C,R$1,BD!$H:$H,$B12)</f>
        <v>0</v>
      </c>
      <c r="S12" s="130">
        <f>SUMIFS(BD!$G:$G,BD!$C:$C,S$1,BD!$H:$H,$B12)</f>
        <v>0</v>
      </c>
      <c r="T12" s="130">
        <f>SUMIFS(BD!$G:$G,BD!$C:$C,T$1,BD!$H:$H,$B12)</f>
        <v>0</v>
      </c>
      <c r="U12" s="130">
        <f>SUMIFS(BD!$G:$G,BD!$C:$C,U$1,BD!$H:$H,$B12)</f>
        <v>0</v>
      </c>
      <c r="V12" s="130">
        <f>SUMIFS(BD!$G:$G,BD!$C:$C,V$1,BD!$H:$H,$B12)</f>
        <v>0</v>
      </c>
      <c r="W12" s="130">
        <f>SUMIFS(BD!$G:$G,BD!$C:$C,W$1,BD!$H:$H,$B12)</f>
        <v>0</v>
      </c>
      <c r="X12" s="130">
        <f>SUMIFS(BD!$G:$G,BD!$C:$C,X$1,BD!$H:$H,$B12)</f>
        <v>0</v>
      </c>
      <c r="Y12" s="130">
        <f>SUMIFS(BD!$G:$G,BD!$C:$C,Y$1,BD!$H:$H,$B12)</f>
        <v>0</v>
      </c>
      <c r="Z12" s="130">
        <f>SUMIFS(BD!$G:$G,BD!$C:$C,Z$1,BD!$H:$H,$B12)</f>
        <v>0</v>
      </c>
      <c r="AA12" s="130">
        <f>SUMIFS(BD!$G:$G,BD!$C:$C,AA$1,BD!$H:$H,$B12)</f>
        <v>0</v>
      </c>
      <c r="AB12" s="130">
        <f>SUMIFS(BD!$G:$G,BD!$C:$C,AB$1,BD!$H:$H,$B12)</f>
        <v>0</v>
      </c>
      <c r="AC12" s="130">
        <f>SUMIFS(BD!$G:$G,BD!$C:$C,AC$1,BD!$H:$H,$B12)</f>
        <v>0</v>
      </c>
      <c r="AD12" s="130">
        <f>SUMIFS(BD!$G:$G,BD!$C:$C,AD$1,BD!$H:$H,$B12)</f>
        <v>0</v>
      </c>
      <c r="AE12" s="130">
        <f>SUMIFS(BD!$G:$G,BD!$C:$C,AE$1,BD!$H:$H,$B12)</f>
        <v>0</v>
      </c>
      <c r="AF12" s="130">
        <f>SUMIFS(BD!$G:$G,BD!$C:$C,AF$1,BD!$H:$H,$B12)</f>
        <v>0</v>
      </c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</row>
    <row r="13" spans="1:116" x14ac:dyDescent="0.25">
      <c r="O13" s="33">
        <f>SUM(C2:AF12)</f>
        <v>340</v>
      </c>
    </row>
    <row r="14" spans="1:116" ht="21.75" customHeight="1" x14ac:dyDescent="0.25">
      <c r="B14" s="1" t="s">
        <v>38</v>
      </c>
      <c r="C14" s="41">
        <v>6</v>
      </c>
      <c r="D14" s="41">
        <v>7</v>
      </c>
      <c r="E14" s="41">
        <v>8</v>
      </c>
      <c r="F14" s="41">
        <v>9</v>
      </c>
      <c r="G14" s="41">
        <v>10</v>
      </c>
      <c r="H14" s="41">
        <v>11</v>
      </c>
      <c r="I14" s="41">
        <v>12</v>
      </c>
      <c r="J14" s="41">
        <v>1</v>
      </c>
      <c r="K14" s="41">
        <v>2</v>
      </c>
      <c r="L14" s="41">
        <v>3</v>
      </c>
      <c r="M14" s="41">
        <v>4</v>
      </c>
      <c r="N14" s="41">
        <v>5</v>
      </c>
      <c r="O14" s="1" t="s">
        <v>40</v>
      </c>
    </row>
    <row r="15" spans="1:116" x14ac:dyDescent="0.25">
      <c r="A15" s="15" t="s">
        <v>26</v>
      </c>
      <c r="B15" s="16" t="s">
        <v>27</v>
      </c>
      <c r="C15" s="29">
        <f>SUMIFS(BD!$G:$G,BD!$I:$I,C$14,BD!$H:$H,$B15)</f>
        <v>25</v>
      </c>
      <c r="D15" s="29">
        <f>SUMIFS(BD!$G:$G,BD!$I:$I,D$14,BD!$H:$H,$B15)</f>
        <v>74.5</v>
      </c>
      <c r="E15" s="101">
        <f>SUMIFS(BD!$G:$G,BD!$I:$I,E$14,BD!$H:$H,$B15)</f>
        <v>52.5</v>
      </c>
      <c r="F15" s="29">
        <f>SUMIFS(BD!$G:$G,BD!$I:$I,F$14,BD!$H:$H,$B15)</f>
        <v>9</v>
      </c>
      <c r="G15" s="29">
        <f>SUMIFS(BD!$G:$G,BD!$I:$I,G$14,BD!$H:$H,$B15)</f>
        <v>15</v>
      </c>
      <c r="H15" s="29">
        <f>SUMIFS(BD!$G:$G,BD!$I:$I,H$14,BD!$H:$H,$B15)</f>
        <v>12.5</v>
      </c>
      <c r="I15" s="29">
        <f>SUMIFS(BD!$G:$G,BD!$I:$I,I$14,BD!$H:$H,$B15)</f>
        <v>11.5</v>
      </c>
      <c r="J15" s="29">
        <f>SUMIFS(BD!$G:$G,BD!$I:$I,J$14,BD!$H:$H,$B15)</f>
        <v>25</v>
      </c>
      <c r="K15" s="29">
        <f>SUMIFS(BD!$G:$G,BD!$I:$I,K$14,BD!$H:$H,$B15)</f>
        <v>7.5</v>
      </c>
      <c r="L15" s="29">
        <f>SUMIFS(BD!$G:$G,BD!$I:$I,L$14,BD!$H:$H,$B15)</f>
        <v>13</v>
      </c>
      <c r="M15" s="29">
        <f>SUMIFS(BD!$G:$G,BD!$I:$I,M$14,BD!$H:$H,$B15)</f>
        <v>10</v>
      </c>
      <c r="N15" s="29">
        <f>SUMIFS(BD!$G:$G,BD!$I:$I,N$14,BD!$H:$H,$B15)</f>
        <v>4</v>
      </c>
      <c r="O15" s="26">
        <f>SUM(C15:N15)</f>
        <v>259.5</v>
      </c>
    </row>
    <row r="16" spans="1:116" x14ac:dyDescent="0.25">
      <c r="A16" s="15" t="s">
        <v>3</v>
      </c>
      <c r="B16" s="17" t="s">
        <v>3</v>
      </c>
      <c r="C16" s="29">
        <f>SUMIFS(BD!$G:$G,BD!$I:$I,C$14,BD!$H:$H,$B16)</f>
        <v>0</v>
      </c>
      <c r="D16" s="29">
        <f>SUMIFS(BD!$G:$G,BD!$I:$I,D$14,BD!$H:$H,$B16)</f>
        <v>0.5</v>
      </c>
      <c r="E16" s="29">
        <f>SUMIFS(BD!$G:$G,BD!$I:$I,E$14,BD!$H:$H,$B16)</f>
        <v>0</v>
      </c>
      <c r="F16" s="29">
        <f>SUMIFS(BD!$G:$G,BD!$I:$I,F$14,BD!$H:$H,$B16)</f>
        <v>0</v>
      </c>
      <c r="G16" s="29">
        <f>SUMIFS(BD!$G:$G,BD!$I:$I,G$14,BD!$H:$H,$B16)</f>
        <v>0</v>
      </c>
      <c r="H16" s="29">
        <f>SUMIFS(BD!$G:$G,BD!$I:$I,H$14,BD!$H:$H,$B16)</f>
        <v>6</v>
      </c>
      <c r="I16" s="29">
        <f>SUMIFS(BD!$G:$G,BD!$I:$I,I$14,BD!$H:$H,$B16)</f>
        <v>5</v>
      </c>
      <c r="J16" s="29">
        <f>SUMIFS(BD!$G:$G,BD!$I:$I,J$14,BD!$H:$H,$B16)</f>
        <v>5</v>
      </c>
      <c r="K16" s="29">
        <f>SUMIFS(BD!$G:$G,BD!$I:$I,K$14,BD!$H:$H,$B16)</f>
        <v>0</v>
      </c>
      <c r="L16" s="29">
        <f>SUMIFS(BD!$G:$G,BD!$I:$I,L$14,BD!$H:$H,$B16)</f>
        <v>8</v>
      </c>
      <c r="M16" s="29">
        <f>SUMIFS(BD!$G:$G,BD!$I:$I,M$14,BD!$H:$H,$B16)</f>
        <v>28</v>
      </c>
      <c r="N16" s="29">
        <f>SUMIFS(BD!$G:$G,BD!$I:$I,N$14,BD!$H:$H,$B16)</f>
        <v>3</v>
      </c>
      <c r="O16" s="26">
        <f t="shared" ref="O16:O22" si="0">SUM(C16:N16)</f>
        <v>55.5</v>
      </c>
    </row>
    <row r="17" spans="1:16" x14ac:dyDescent="0.25">
      <c r="A17" s="15" t="s">
        <v>41</v>
      </c>
      <c r="B17" s="19" t="s">
        <v>28</v>
      </c>
      <c r="C17" s="29">
        <f>SUMIFS(BD!$G:$G,BD!$I:$I,C$14,BD!$H:$H,$B17)</f>
        <v>1</v>
      </c>
      <c r="D17" s="29">
        <f>SUMIFS(BD!$G:$G,BD!$I:$I,D$14,BD!$H:$H,$B17)</f>
        <v>2</v>
      </c>
      <c r="E17" s="29">
        <f>SUMIFS(BD!$G:$G,BD!$I:$I,E$14,BD!$H:$H,$B17)</f>
        <v>0</v>
      </c>
      <c r="F17" s="29">
        <f>SUMIFS(BD!$G:$G,BD!$I:$I,F$14,BD!$H:$H,$B17)</f>
        <v>0</v>
      </c>
      <c r="G17" s="29">
        <f>SUMIFS(BD!$G:$G,BD!$I:$I,G$14,BD!$H:$H,$B17)</f>
        <v>0</v>
      </c>
      <c r="H17" s="29">
        <f>SUMIFS(BD!$G:$G,BD!$I:$I,H$14,BD!$H:$H,$B17)</f>
        <v>2</v>
      </c>
      <c r="I17" s="26">
        <f>SUMIFS(BD!$G:$G,BD!$I:$I,I$14,BD!$H:$H,$B17)</f>
        <v>0</v>
      </c>
      <c r="J17" s="29">
        <f>SUMIFS(BD!$G:$G,BD!$I:$I,J$14,BD!$H:$H,$B17)</f>
        <v>0</v>
      </c>
      <c r="K17" s="29">
        <f>SUMIFS(BD!$G:$G,BD!$I:$I,K$14,BD!$H:$H,$B17)</f>
        <v>4</v>
      </c>
      <c r="L17" s="29">
        <f>SUMIFS(BD!$G:$G,BD!$I:$I,L$14,BD!$H:$H,$B17)</f>
        <v>0</v>
      </c>
      <c r="M17" s="29">
        <f>SUMIFS(BD!$G:$G,BD!$I:$I,M$14,BD!$H:$H,$B17)</f>
        <v>0</v>
      </c>
      <c r="N17" s="29">
        <f>SUMIFS(BD!$G:$G,BD!$I:$I,N$14,BD!$H:$H,$B17)</f>
        <v>4</v>
      </c>
      <c r="O17" s="26">
        <f t="shared" si="0"/>
        <v>13</v>
      </c>
    </row>
    <row r="18" spans="1:16" x14ac:dyDescent="0.25">
      <c r="A18" s="15" t="s">
        <v>31</v>
      </c>
      <c r="B18" s="20" t="s">
        <v>32</v>
      </c>
      <c r="C18" s="29">
        <f>SUMIFS(BD!$G:$G,BD!$I:$I,C$14,BD!$H:$H,$B18)</f>
        <v>9</v>
      </c>
      <c r="D18" s="29">
        <f>SUMIFS(BD!$G:$G,BD!$I:$I,D$14,BD!$H:$H,$B18)</f>
        <v>0</v>
      </c>
      <c r="E18" s="29">
        <f>SUMIFS(BD!$G:$G,BD!$I:$I,E$14,BD!$H:$H,$B18)</f>
        <v>0</v>
      </c>
      <c r="F18" s="29">
        <f>SUMIFS(BD!$G:$G,BD!$I:$I,F$14,BD!$H:$H,$B18)</f>
        <v>5</v>
      </c>
      <c r="G18" s="29">
        <f>SUMIFS(BD!$G:$G,BD!$I:$I,G$14,BD!$H:$H,$B18)</f>
        <v>15</v>
      </c>
      <c r="H18" s="29">
        <f>SUMIFS(BD!$G:$G,BD!$I:$I,H$14,BD!$H:$H,$B18)</f>
        <v>2</v>
      </c>
      <c r="I18" s="26">
        <f>SUMIFS(BD!$G:$G,BD!$I:$I,I$14,BD!$H:$H,$B18)</f>
        <v>0</v>
      </c>
      <c r="J18" s="29">
        <f>SUMIFS(BD!$G:$G,BD!$I:$I,J$14,BD!$H:$H,$B18)</f>
        <v>0</v>
      </c>
      <c r="K18" s="29">
        <f>SUMIFS(BD!$G:$G,BD!$I:$I,K$14,BD!$H:$H,$B18)</f>
        <v>0</v>
      </c>
      <c r="L18" s="29">
        <f>SUMIFS(BD!$G:$G,BD!$I:$I,L$14,BD!$H:$H,$B18)</f>
        <v>5</v>
      </c>
      <c r="M18" s="29">
        <f>SUMIFS(BD!$G:$G,BD!$I:$I,M$14,BD!$H:$H,$B18)</f>
        <v>0</v>
      </c>
      <c r="N18" s="29">
        <f>SUMIFS(BD!$G:$G,BD!$I:$I,N$14,BD!$H:$H,$B18)</f>
        <v>0</v>
      </c>
      <c r="O18" s="26">
        <f t="shared" si="0"/>
        <v>36</v>
      </c>
    </row>
    <row r="19" spans="1:16" x14ac:dyDescent="0.25">
      <c r="A19" s="1" t="s">
        <v>47</v>
      </c>
      <c r="B19" s="30" t="s">
        <v>33</v>
      </c>
      <c r="C19" s="29">
        <f>SUMIFS(BD!$G:$G,BD!$I:$I,C$14,BD!$H:$H,$B19)</f>
        <v>0</v>
      </c>
      <c r="D19" s="29">
        <f>SUMIFS(BD!$G:$G,BD!$I:$I,D$14,BD!$H:$H,$B19)</f>
        <v>1</v>
      </c>
      <c r="E19" s="29">
        <f>SUMIFS(BD!$G:$G,BD!$I:$I,E$14,BD!$H:$H,$B19)</f>
        <v>0</v>
      </c>
      <c r="F19" s="29">
        <f>SUMIFS(BD!$G:$G,BD!$I:$I,F$14,BD!$H:$H,$B19)</f>
        <v>3</v>
      </c>
      <c r="G19" s="29">
        <f>SUMIFS(BD!$G:$G,BD!$I:$I,G$14,BD!$H:$H,$B19)</f>
        <v>0</v>
      </c>
      <c r="H19" s="29">
        <f>SUMIFS(BD!$G:$G,BD!$I:$I,H$14,BD!$H:$H,$B19)</f>
        <v>0</v>
      </c>
      <c r="I19" s="26">
        <f>SUMIFS(BD!$G:$G,BD!$I:$I,I$14,BD!$H:$H,$B19)</f>
        <v>2</v>
      </c>
      <c r="J19" s="29">
        <f>SUMIFS(BD!$G:$G,BD!$I:$I,J$14,BD!$H:$H,$B19)</f>
        <v>0</v>
      </c>
      <c r="K19" s="29">
        <f>SUMIFS(BD!$G:$G,BD!$I:$I,K$14,BD!$H:$H,$B19)</f>
        <v>0</v>
      </c>
      <c r="L19" s="29">
        <f>SUMIFS(BD!$G:$G,BD!$I:$I,L$14,BD!$H:$H,$B19)</f>
        <v>0</v>
      </c>
      <c r="M19" s="29">
        <f>SUMIFS(BD!$G:$G,BD!$I:$I,M$14,BD!$H:$H,$B19)</f>
        <v>0</v>
      </c>
      <c r="N19" s="29">
        <f>SUMIFS(BD!$G:$G,BD!$I:$I,N$14,BD!$H:$H,$B19)</f>
        <v>0</v>
      </c>
      <c r="O19" s="26">
        <f t="shared" si="0"/>
        <v>6</v>
      </c>
    </row>
    <row r="20" spans="1:16" x14ac:dyDescent="0.25">
      <c r="A20" s="15" t="s">
        <v>34</v>
      </c>
      <c r="B20" s="21" t="s">
        <v>35</v>
      </c>
      <c r="C20" s="29">
        <f>SUMIFS(BD!$G:$G,BD!$I:$I,C$14,BD!$H:$H,$B20)</f>
        <v>14</v>
      </c>
      <c r="D20" s="29">
        <f>SUMIFS(BD!$G:$G,BD!$I:$I,D$14,BD!$H:$H,$B20)</f>
        <v>23</v>
      </c>
      <c r="E20" s="29">
        <f>SUMIFS(BD!$G:$G,BD!$I:$I,E$14,BD!$H:$H,$B20)</f>
        <v>21</v>
      </c>
      <c r="F20" s="29">
        <f>SUMIFS(BD!$G:$G,BD!$I:$I,F$14,BD!$H:$H,$B20)</f>
        <v>13</v>
      </c>
      <c r="G20" s="29">
        <f>SUMIFS(BD!$G:$G,BD!$I:$I,G$14,BD!$H:$H,$B20)</f>
        <v>0</v>
      </c>
      <c r="H20" s="29">
        <f>SUMIFS(BD!$G:$G,BD!$I:$I,H$14,BD!$H:$H,$B20)</f>
        <v>0</v>
      </c>
      <c r="I20" s="26">
        <f>SUMIFS(BD!$G:$G,BD!$I:$I,I$14,BD!$H:$H,$B20)</f>
        <v>0</v>
      </c>
      <c r="J20" s="29">
        <f>SUMIFS(BD!$G:$G,BD!$I:$I,J$14,BD!$H:$H,$B20)</f>
        <v>0</v>
      </c>
      <c r="K20" s="29">
        <f>SUMIFS(BD!$G:$G,BD!$I:$I,K$14,BD!$H:$H,$B20)</f>
        <v>15</v>
      </c>
      <c r="L20" s="29">
        <f>SUMIFS(BD!$G:$G,BD!$I:$I,L$14,BD!$H:$H,$B20)</f>
        <v>22</v>
      </c>
      <c r="M20" s="29">
        <f>SUMIFS(BD!$G:$G,BD!$I:$I,M$14,BD!$H:$H,$B20)</f>
        <v>0</v>
      </c>
      <c r="N20" s="29">
        <f>SUMIFS(BD!$G:$G,BD!$I:$I,N$14,BD!$H:$H,$B20)</f>
        <v>8</v>
      </c>
      <c r="O20" s="26">
        <f t="shared" si="0"/>
        <v>116</v>
      </c>
    </row>
    <row r="21" spans="1:16" x14ac:dyDescent="0.25">
      <c r="A21" s="15" t="s">
        <v>36</v>
      </c>
      <c r="B21" s="22" t="s">
        <v>37</v>
      </c>
      <c r="C21" s="29">
        <f>SUMIFS(BD!$G:$G,BD!$I:$I,C$14,BD!$H:$H,$B21)</f>
        <v>0</v>
      </c>
      <c r="D21" s="29">
        <f>SUMIFS(BD!$G:$G,BD!$I:$I,D$14,BD!$H:$H,$B21)</f>
        <v>0</v>
      </c>
      <c r="E21" s="29">
        <f>SUMIFS(BD!$G:$G,BD!$I:$I,E$14,BD!$H:$H,$B21)</f>
        <v>10</v>
      </c>
      <c r="F21" s="29">
        <f>SUMIFS(BD!$G:$G,BD!$I:$I,F$14,BD!$H:$H,$B21)</f>
        <v>0</v>
      </c>
      <c r="G21" s="29">
        <f>SUMIFS(BD!$G:$G,BD!$I:$I,G$14,BD!$H:$H,$B21)</f>
        <v>0</v>
      </c>
      <c r="H21" s="29">
        <f>SUMIFS(BD!$G:$G,BD!$I:$I,H$14,BD!$H:$H,$B21)</f>
        <v>9</v>
      </c>
      <c r="I21" s="26">
        <f>SUMIFS(BD!$G:$G,BD!$I:$I,I$14,BD!$H:$H,$B21)</f>
        <v>0</v>
      </c>
      <c r="J21" s="29">
        <f>SUMIFS(BD!$G:$G,BD!$I:$I,J$14,BD!$H:$H,$B21)</f>
        <v>0</v>
      </c>
      <c r="K21" s="29">
        <f>SUMIFS(BD!$G:$G,BD!$I:$I,K$14,BD!$H:$H,$B21)</f>
        <v>0</v>
      </c>
      <c r="L21" s="29">
        <f>SUMIFS(BD!$G:$G,BD!$I:$I,L$14,BD!$H:$H,$B21)</f>
        <v>0</v>
      </c>
      <c r="M21" s="29">
        <f>SUMIFS(BD!$G:$G,BD!$I:$I,M$14,BD!$H:$H,$B21)</f>
        <v>0</v>
      </c>
      <c r="N21" s="29">
        <f>SUMIFS(BD!$G:$G,BD!$I:$I,N$14,BD!$H:$H,$B21)</f>
        <v>0</v>
      </c>
      <c r="O21" s="26">
        <f t="shared" si="0"/>
        <v>19</v>
      </c>
    </row>
    <row r="22" spans="1:16" x14ac:dyDescent="0.25">
      <c r="A22" s="15" t="s">
        <v>29</v>
      </c>
      <c r="B22" s="18" t="s">
        <v>30</v>
      </c>
      <c r="C22" s="29">
        <f>SUMIFS(BD!$G:$G,BD!$I:$I,C$14,BD!$H:$H,$B22)</f>
        <v>0</v>
      </c>
      <c r="D22" s="29">
        <f>SUMIFS(BD!$G:$G,BD!$I:$I,D$14,BD!$H:$H,$B22)</f>
        <v>10</v>
      </c>
      <c r="E22" s="29">
        <f>SUMIFS(BD!$G:$G,BD!$I:$I,E$14,BD!$H:$H,$B22)</f>
        <v>0</v>
      </c>
      <c r="F22" s="29">
        <f>SUMIFS(BD!$G:$G,BD!$I:$I,F$14,BD!$H:$H,$B22)</f>
        <v>10</v>
      </c>
      <c r="G22" s="29">
        <f>SUMIFS(BD!$G:$G,BD!$I:$I,G$14,BD!$H:$H,$B22)</f>
        <v>0</v>
      </c>
      <c r="H22" s="29">
        <f>SUMIFS(BD!$G:$G,BD!$I:$I,H$14,BD!$H:$H,$B22)</f>
        <v>0</v>
      </c>
      <c r="I22" s="26">
        <f>SUMIFS(BD!$G:$G,BD!$I:$I,I$14,BD!$H:$H,$B22)</f>
        <v>0</v>
      </c>
      <c r="J22" s="29">
        <f>SUMIFS(BD!$G:$G,BD!$I:$I,J$14,BD!$H:$H,$B22)</f>
        <v>0</v>
      </c>
      <c r="K22" s="29">
        <f>SUMIFS(BD!$G:$G,BD!$I:$I,K$14,BD!$H:$H,$B22)</f>
        <v>5</v>
      </c>
      <c r="L22" s="29">
        <f>SUMIFS(BD!$G:$G,BD!$I:$I,L$14,BD!$H:$H,$B22)</f>
        <v>0</v>
      </c>
      <c r="M22" s="29">
        <f>SUMIFS(BD!$G:$G,BD!$I:$I,M$14,BD!$H:$H,$B22)</f>
        <v>0</v>
      </c>
      <c r="N22" s="29">
        <f>SUMIFS(BD!$G:$G,BD!$I:$I,N$14,BD!$H:$H,$B22)</f>
        <v>5</v>
      </c>
      <c r="O22" s="26">
        <f t="shared" si="0"/>
        <v>30</v>
      </c>
    </row>
    <row r="23" spans="1:16" x14ac:dyDescent="0.25">
      <c r="A23" s="15" t="s">
        <v>114</v>
      </c>
      <c r="B23" s="111" t="s">
        <v>108</v>
      </c>
      <c r="C23" s="29">
        <f>SUMIFS(BD!$G:$G,BD!$I:$I,C$14,BD!$H:$H,$B23)</f>
        <v>0</v>
      </c>
      <c r="D23" s="29">
        <f>SUMIFS(BD!$G:$G,BD!$I:$I,D$14,BD!$H:$H,$B23)</f>
        <v>0</v>
      </c>
      <c r="E23" s="29">
        <f>SUMIFS(BD!$G:$G,BD!$I:$I,E$14,BD!$H:$H,$B23)</f>
        <v>0</v>
      </c>
      <c r="F23" s="29">
        <f>SUMIFS(BD!$G:$G,BD!$I:$I,F$14,BD!$H:$H,$B23)</f>
        <v>0</v>
      </c>
      <c r="G23" s="29">
        <f>SUMIFS(BD!$G:$G,BD!$I:$I,G$14,BD!$H:$H,$B23)</f>
        <v>0</v>
      </c>
      <c r="H23" s="29">
        <f>SUMIFS(BD!$G:$G,BD!$I:$I,H$14,BD!$H:$H,$B23)</f>
        <v>0</v>
      </c>
      <c r="I23" s="26">
        <f>SUMIFS(BD!$G:$G,BD!$I:$I,I$14,BD!$H:$H,$B23)</f>
        <v>0</v>
      </c>
      <c r="J23" s="29">
        <f>SUMIFS(BD!$G:$G,BD!$I:$I,J$14,BD!$H:$H,$B23)</f>
        <v>0</v>
      </c>
      <c r="K23" s="29">
        <f>SUMIFS(BD!$G:$G,BD!$I:$I,K$14,BD!$H:$H,$B23)</f>
        <v>0</v>
      </c>
      <c r="L23" s="29">
        <f>SUMIFS(BD!$G:$G,BD!$I:$I,L$14,BD!$H:$H,$B23)</f>
        <v>0</v>
      </c>
      <c r="M23" s="29">
        <f>SUMIFS(BD!$G:$G,BD!$I:$I,M$14,BD!$H:$H,$B23)</f>
        <v>0</v>
      </c>
      <c r="N23" s="29">
        <f>SUMIFS(BD!$G:$G,BD!$I:$I,N$14,BD!$H:$H,$B23)</f>
        <v>0</v>
      </c>
      <c r="O23" s="26">
        <f t="shared" ref="O23:O25" si="1">SUM(C23:N23)</f>
        <v>0</v>
      </c>
    </row>
    <row r="24" spans="1:16" x14ac:dyDescent="0.25">
      <c r="A24" s="15" t="s">
        <v>115</v>
      </c>
      <c r="B24" s="113" t="s">
        <v>109</v>
      </c>
      <c r="C24" s="29">
        <f>SUMIFS(BD!$G:$G,BD!$I:$I,C$14,BD!$H:$H,$B24)</f>
        <v>0</v>
      </c>
      <c r="D24" s="29">
        <f>SUMIFS(BD!$G:$G,BD!$I:$I,D$14,BD!$H:$H,$B24)</f>
        <v>0</v>
      </c>
      <c r="E24" s="29">
        <f>SUMIFS(BD!$G:$G,BD!$I:$I,E$14,BD!$H:$H,$B24)</f>
        <v>0</v>
      </c>
      <c r="F24" s="29">
        <f>SUMIFS(BD!$G:$G,BD!$I:$I,F$14,BD!$H:$H,$B24)</f>
        <v>0</v>
      </c>
      <c r="G24" s="29">
        <f>SUMIFS(BD!$G:$G,BD!$I:$I,G$14,BD!$H:$H,$B24)</f>
        <v>0</v>
      </c>
      <c r="H24" s="29">
        <f>SUMIFS(BD!$G:$G,BD!$I:$I,H$14,BD!$H:$H,$B24)</f>
        <v>0</v>
      </c>
      <c r="I24" s="26">
        <f>SUMIFS(BD!$G:$G,BD!$I:$I,I$14,BD!$H:$H,$B24)</f>
        <v>0</v>
      </c>
      <c r="J24" s="29">
        <f>SUMIFS(BD!$G:$G,BD!$I:$I,J$14,BD!$H:$H,$B24)</f>
        <v>0</v>
      </c>
      <c r="K24" s="29">
        <f>SUMIFS(BD!$G:$G,BD!$I:$I,K$14,BD!$H:$H,$B24)</f>
        <v>0</v>
      </c>
      <c r="L24" s="29">
        <f>SUMIFS(BD!$G:$G,BD!$I:$I,L$14,BD!$H:$H,$B24)</f>
        <v>0</v>
      </c>
      <c r="M24" s="29">
        <f>SUMIFS(BD!$G:$G,BD!$I:$I,M$14,BD!$H:$H,$B24)</f>
        <v>0</v>
      </c>
      <c r="N24" s="29">
        <f>SUMIFS(BD!$G:$G,BD!$I:$I,N$14,BD!$H:$H,$B24)</f>
        <v>0</v>
      </c>
      <c r="O24" s="26">
        <f t="shared" si="1"/>
        <v>0</v>
      </c>
    </row>
    <row r="25" spans="1:16" x14ac:dyDescent="0.25">
      <c r="A25" s="15" t="s">
        <v>116</v>
      </c>
      <c r="B25" s="114" t="s">
        <v>112</v>
      </c>
      <c r="C25" s="29">
        <f>SUMIFS(BD!$G:$G,BD!$I:$I,C$14,BD!$H:$H,$B25)</f>
        <v>0</v>
      </c>
      <c r="D25" s="29">
        <f>SUMIFS(BD!$G:$G,BD!$I:$I,D$14,BD!$H:$H,$B25)</f>
        <v>0</v>
      </c>
      <c r="E25" s="29">
        <f>SUMIFS(BD!$G:$G,BD!$I:$I,E$14,BD!$H:$H,$B25)</f>
        <v>0</v>
      </c>
      <c r="F25" s="29">
        <f>SUMIFS(BD!$G:$G,BD!$I:$I,F$14,BD!$H:$H,$B25)</f>
        <v>0</v>
      </c>
      <c r="G25" s="29">
        <f>SUMIFS(BD!$G:$G,BD!$I:$I,G$14,BD!$H:$H,$B25)</f>
        <v>0</v>
      </c>
      <c r="H25" s="29">
        <f>SUMIFS(BD!$G:$G,BD!$I:$I,H$14,BD!$H:$H,$B25)</f>
        <v>0</v>
      </c>
      <c r="I25" s="26">
        <f>SUMIFS(BD!$G:$G,BD!$I:$I,I$14,BD!$H:$H,$B25)</f>
        <v>0</v>
      </c>
      <c r="J25" s="29">
        <f>SUMIFS(BD!$G:$G,BD!$I:$I,J$14,BD!$H:$H,$B25)</f>
        <v>0</v>
      </c>
      <c r="K25" s="29">
        <f>SUMIFS(BD!$G:$G,BD!$I:$I,K$14,BD!$H:$H,$B25)</f>
        <v>0</v>
      </c>
      <c r="L25" s="29">
        <f>SUMIFS(BD!$G:$G,BD!$I:$I,L$14,BD!$H:$H,$B25)</f>
        <v>0</v>
      </c>
      <c r="M25" s="29">
        <f>SUMIFS(BD!$G:$G,BD!$I:$I,M$14,BD!$H:$H,$B25)</f>
        <v>3</v>
      </c>
      <c r="N25" s="29">
        <f>SUMIFS(BD!$G:$G,BD!$I:$I,N$14,BD!$H:$H,$B25)</f>
        <v>0</v>
      </c>
      <c r="O25" s="26">
        <f t="shared" si="1"/>
        <v>3</v>
      </c>
    </row>
    <row r="26" spans="1:16" x14ac:dyDescent="0.25">
      <c r="C26" s="33">
        <f>SUM(C15:C25)</f>
        <v>49</v>
      </c>
      <c r="D26" s="33">
        <f t="shared" ref="D26:O26" si="2">SUM(D15:D25)</f>
        <v>111</v>
      </c>
      <c r="E26" s="33">
        <f t="shared" si="2"/>
        <v>83.5</v>
      </c>
      <c r="F26" s="33">
        <f t="shared" si="2"/>
        <v>40</v>
      </c>
      <c r="G26" s="33">
        <f t="shared" si="2"/>
        <v>30</v>
      </c>
      <c r="H26" s="33">
        <f t="shared" si="2"/>
        <v>31.5</v>
      </c>
      <c r="I26" s="33">
        <f t="shared" si="2"/>
        <v>18.5</v>
      </c>
      <c r="J26" s="33">
        <f t="shared" si="2"/>
        <v>30</v>
      </c>
      <c r="K26" s="33">
        <f t="shared" si="2"/>
        <v>31.5</v>
      </c>
      <c r="L26" s="33">
        <f t="shared" si="2"/>
        <v>48</v>
      </c>
      <c r="M26" s="33">
        <f t="shared" si="2"/>
        <v>41</v>
      </c>
      <c r="N26" s="33">
        <f t="shared" si="2"/>
        <v>24</v>
      </c>
      <c r="O26" s="33">
        <f t="shared" si="2"/>
        <v>538</v>
      </c>
      <c r="P26" s="92"/>
    </row>
    <row r="27" spans="1:16" x14ac:dyDescent="0.25">
      <c r="N27" s="1"/>
    </row>
    <row r="28" spans="1:16" x14ac:dyDescent="0.25">
      <c r="M28" s="99"/>
      <c r="N28" s="9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G32" sqref="G32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4.5703125" bestFit="1" customWidth="1"/>
    <col min="4" max="4" width="5.5703125" customWidth="1"/>
    <col min="5" max="5" width="4.5703125" customWidth="1"/>
    <col min="6" max="6" width="25.140625" bestFit="1" customWidth="1"/>
    <col min="7" max="7" width="17.28515625" bestFit="1" customWidth="1"/>
    <col min="9" max="9" width="10.710937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2">
        <v>2022</v>
      </c>
      <c r="B1" s="6">
        <v>1</v>
      </c>
      <c r="C1" s="82" t="s">
        <v>16</v>
      </c>
      <c r="D1" s="2">
        <f>+$A$1</f>
        <v>2022</v>
      </c>
      <c r="E1" s="44">
        <v>30</v>
      </c>
      <c r="F1" s="93">
        <v>44718</v>
      </c>
      <c r="G1" s="79" t="s">
        <v>10</v>
      </c>
      <c r="H1" s="86">
        <f>DATE(YEAR($A$2),MONTH($F$1),DAY($F$1))</f>
        <v>44718</v>
      </c>
      <c r="I1" s="107">
        <v>45351</v>
      </c>
      <c r="L1" s="89"/>
      <c r="M1" s="62"/>
      <c r="N1" s="13" t="s">
        <v>24</v>
      </c>
      <c r="O1" s="14" t="s">
        <v>25</v>
      </c>
      <c r="Q1" s="23"/>
      <c r="R1" s="24"/>
    </row>
    <row r="2" spans="1:18" ht="15.75" x14ac:dyDescent="0.3">
      <c r="A2" s="85">
        <v>44713</v>
      </c>
      <c r="B2" s="7">
        <v>2</v>
      </c>
      <c r="C2" s="83" t="s">
        <v>17</v>
      </c>
      <c r="D2" s="3">
        <f t="shared" ref="D2:D7" si="0">+$A$1</f>
        <v>2022</v>
      </c>
      <c r="E2" s="76">
        <v>31</v>
      </c>
      <c r="F2" s="78">
        <v>44756</v>
      </c>
      <c r="G2" s="80" t="s">
        <v>0</v>
      </c>
      <c r="H2" s="87">
        <f>DATE(YEAR($A$2),MONTH(F2),DAY(F2))</f>
        <v>44756</v>
      </c>
      <c r="I2" s="109">
        <f ca="1">NB_JOURS_MOIS(I1)</f>
        <v>29</v>
      </c>
      <c r="J2" s="1"/>
      <c r="L2" s="89"/>
      <c r="M2" s="62"/>
      <c r="N2" s="115" t="s">
        <v>46</v>
      </c>
      <c r="O2" s="115" t="s">
        <v>27</v>
      </c>
      <c r="Q2" s="23"/>
      <c r="R2" s="24"/>
    </row>
    <row r="3" spans="1:18" ht="15.75" x14ac:dyDescent="0.3">
      <c r="A3" s="7">
        <f>+A1+1</f>
        <v>2023</v>
      </c>
      <c r="B3" s="7">
        <v>3</v>
      </c>
      <c r="C3" s="83" t="s">
        <v>18</v>
      </c>
      <c r="D3" s="3">
        <f t="shared" si="0"/>
        <v>2022</v>
      </c>
      <c r="E3" s="76">
        <v>31</v>
      </c>
      <c r="F3" s="78">
        <v>44788</v>
      </c>
      <c r="G3" s="80" t="s">
        <v>1</v>
      </c>
      <c r="H3" s="87">
        <f>DATE(YEAR($A$2),MONTH(F3),DAY(F3))</f>
        <v>44788</v>
      </c>
      <c r="I3" s="108"/>
      <c r="K3" s="43">
        <v>2</v>
      </c>
      <c r="L3" s="44" t="s">
        <v>92</v>
      </c>
      <c r="N3" s="117" t="s">
        <v>3</v>
      </c>
      <c r="O3" s="116" t="s">
        <v>3</v>
      </c>
      <c r="Q3" s="23"/>
      <c r="R3" s="24"/>
    </row>
    <row r="4" spans="1:18" x14ac:dyDescent="0.25">
      <c r="A4" s="7"/>
      <c r="B4" s="7">
        <v>4</v>
      </c>
      <c r="C4" s="83" t="s">
        <v>19</v>
      </c>
      <c r="D4" s="3">
        <f t="shared" si="0"/>
        <v>2022</v>
      </c>
      <c r="E4" s="76">
        <v>30</v>
      </c>
      <c r="F4" s="78">
        <v>44866</v>
      </c>
      <c r="G4" s="80" t="s">
        <v>2</v>
      </c>
      <c r="H4" s="87">
        <f>DATE(YEAR($A$2),MONTH(F4),DAY(F4))</f>
        <v>44866</v>
      </c>
      <c r="K4" s="45">
        <v>3</v>
      </c>
      <c r="L4" s="46" t="s">
        <v>93</v>
      </c>
      <c r="N4" s="118" t="s">
        <v>41</v>
      </c>
      <c r="O4" s="35" t="s">
        <v>28</v>
      </c>
      <c r="Q4" s="23"/>
      <c r="R4" s="24"/>
    </row>
    <row r="5" spans="1:18" x14ac:dyDescent="0.25">
      <c r="A5" s="7"/>
      <c r="B5" s="7">
        <v>5</v>
      </c>
      <c r="C5" s="83" t="s">
        <v>20</v>
      </c>
      <c r="D5" s="3">
        <f t="shared" si="0"/>
        <v>2022</v>
      </c>
      <c r="E5" s="76">
        <v>31</v>
      </c>
      <c r="F5" s="78">
        <v>44876</v>
      </c>
      <c r="G5" s="80" t="s">
        <v>23</v>
      </c>
      <c r="H5" s="87">
        <f>DATE(YEAR($A$2),MONTH(F5),DAY(F5))</f>
        <v>44876</v>
      </c>
      <c r="K5" s="45">
        <v>4</v>
      </c>
      <c r="L5" s="46" t="s">
        <v>94</v>
      </c>
      <c r="N5" s="119" t="s">
        <v>106</v>
      </c>
      <c r="O5" s="32" t="s">
        <v>32</v>
      </c>
      <c r="Q5" s="23"/>
      <c r="R5" s="24"/>
    </row>
    <row r="6" spans="1:18" x14ac:dyDescent="0.25">
      <c r="A6" s="7"/>
      <c r="B6" s="7">
        <v>6</v>
      </c>
      <c r="C6" s="83" t="s">
        <v>21</v>
      </c>
      <c r="D6" s="3">
        <f t="shared" si="0"/>
        <v>2022</v>
      </c>
      <c r="E6" s="76">
        <v>30</v>
      </c>
      <c r="F6" s="96">
        <v>44920</v>
      </c>
      <c r="G6" s="97" t="s">
        <v>6</v>
      </c>
      <c r="H6" s="98">
        <f>DATE(YEAR($A$2),MONTH(F6),DAY(F6))</f>
        <v>44920</v>
      </c>
      <c r="K6" s="45">
        <v>5</v>
      </c>
      <c r="L6" s="46" t="s">
        <v>95</v>
      </c>
      <c r="N6" s="120" t="s">
        <v>47</v>
      </c>
      <c r="O6" s="112" t="s">
        <v>33</v>
      </c>
      <c r="Q6" s="23"/>
      <c r="R6" s="24"/>
    </row>
    <row r="7" spans="1:18" x14ac:dyDescent="0.25">
      <c r="A7" s="7"/>
      <c r="B7" s="7">
        <v>7</v>
      </c>
      <c r="C7" s="83" t="s">
        <v>22</v>
      </c>
      <c r="D7" s="3">
        <f t="shared" si="0"/>
        <v>2022</v>
      </c>
      <c r="E7" s="76">
        <v>31</v>
      </c>
      <c r="F7" s="78">
        <v>44927</v>
      </c>
      <c r="G7" s="80" t="s">
        <v>7</v>
      </c>
      <c r="H7" s="87">
        <f t="shared" ref="H7:H12" si="1">DATE(YEAR($A$2)+1,MONTH(F7),DAY(F7))</f>
        <v>44927</v>
      </c>
      <c r="K7" s="45">
        <v>6</v>
      </c>
      <c r="L7" s="46" t="s">
        <v>96</v>
      </c>
      <c r="N7" s="121" t="s">
        <v>34</v>
      </c>
      <c r="O7" s="34" t="s">
        <v>35</v>
      </c>
      <c r="Q7" s="23"/>
      <c r="R7" s="24"/>
    </row>
    <row r="8" spans="1:18" x14ac:dyDescent="0.25">
      <c r="A8" s="7"/>
      <c r="B8" s="7">
        <v>8</v>
      </c>
      <c r="C8" s="83" t="s">
        <v>11</v>
      </c>
      <c r="D8" s="3">
        <f>+$A$3</f>
        <v>2023</v>
      </c>
      <c r="E8" s="76">
        <v>31</v>
      </c>
      <c r="F8" s="94">
        <v>45026</v>
      </c>
      <c r="G8" s="80" t="s">
        <v>4</v>
      </c>
      <c r="H8" s="87">
        <f t="shared" si="1"/>
        <v>45026</v>
      </c>
      <c r="K8" s="45">
        <v>7</v>
      </c>
      <c r="L8" s="46" t="s">
        <v>97</v>
      </c>
      <c r="N8" s="122" t="s">
        <v>36</v>
      </c>
      <c r="O8" s="22" t="s">
        <v>37</v>
      </c>
      <c r="Q8" s="23"/>
      <c r="R8" s="24"/>
    </row>
    <row r="9" spans="1:18" x14ac:dyDescent="0.25">
      <c r="A9" s="7"/>
      <c r="B9" s="7">
        <v>9</v>
      </c>
      <c r="C9" s="83" t="s">
        <v>12</v>
      </c>
      <c r="D9" s="3">
        <f>+$A$3</f>
        <v>2023</v>
      </c>
      <c r="E9" s="76">
        <f>IF(D9=2020,29,28)</f>
        <v>28</v>
      </c>
      <c r="F9" s="78">
        <v>45047</v>
      </c>
      <c r="G9" s="80" t="s">
        <v>5</v>
      </c>
      <c r="H9" s="87">
        <f t="shared" si="1"/>
        <v>45047</v>
      </c>
      <c r="K9" s="47">
        <v>1</v>
      </c>
      <c r="L9" s="48" t="s">
        <v>98</v>
      </c>
      <c r="N9" s="123" t="s">
        <v>29</v>
      </c>
      <c r="O9" s="10" t="s">
        <v>30</v>
      </c>
      <c r="Q9" s="23"/>
      <c r="R9" s="24"/>
    </row>
    <row r="10" spans="1:18" x14ac:dyDescent="0.25">
      <c r="A10" s="7"/>
      <c r="B10" s="7">
        <v>10</v>
      </c>
      <c r="C10" s="83" t="s">
        <v>13</v>
      </c>
      <c r="D10" s="3">
        <f>+$A$3</f>
        <v>2023</v>
      </c>
      <c r="E10" s="76">
        <v>31</v>
      </c>
      <c r="F10" s="78">
        <v>45054</v>
      </c>
      <c r="G10" s="80" t="s">
        <v>8</v>
      </c>
      <c r="H10" s="87">
        <f t="shared" si="1"/>
        <v>45054</v>
      </c>
      <c r="N10" s="124" t="s">
        <v>107</v>
      </c>
      <c r="O10" s="111" t="s">
        <v>108</v>
      </c>
      <c r="Q10" s="23"/>
      <c r="R10" s="24"/>
    </row>
    <row r="11" spans="1:18" x14ac:dyDescent="0.25">
      <c r="A11" s="7"/>
      <c r="B11" s="7">
        <v>11</v>
      </c>
      <c r="C11" s="83" t="s">
        <v>14</v>
      </c>
      <c r="D11" s="3">
        <f>+$A$3</f>
        <v>2023</v>
      </c>
      <c r="E11" s="76">
        <v>30</v>
      </c>
      <c r="F11" s="78">
        <v>45064</v>
      </c>
      <c r="G11" s="80" t="s">
        <v>9</v>
      </c>
      <c r="H11" s="87">
        <f t="shared" si="1"/>
        <v>45064</v>
      </c>
      <c r="N11" s="126" t="s">
        <v>113</v>
      </c>
      <c r="O11" s="113" t="s">
        <v>109</v>
      </c>
      <c r="Q11" s="23"/>
      <c r="R11" s="24"/>
    </row>
    <row r="12" spans="1:18" x14ac:dyDescent="0.25">
      <c r="A12" s="8"/>
      <c r="B12" s="8">
        <v>12</v>
      </c>
      <c r="C12" s="84" t="s">
        <v>15</v>
      </c>
      <c r="D12" s="9">
        <f>+$A$3</f>
        <v>2023</v>
      </c>
      <c r="E12" s="77">
        <v>31</v>
      </c>
      <c r="F12" s="95">
        <v>45075</v>
      </c>
      <c r="G12" s="81" t="s">
        <v>121</v>
      </c>
      <c r="H12" s="88">
        <f t="shared" si="1"/>
        <v>45075</v>
      </c>
      <c r="N12" s="125" t="s">
        <v>110</v>
      </c>
      <c r="O12" s="114" t="s">
        <v>112</v>
      </c>
      <c r="Q12" s="23"/>
      <c r="R12" s="24"/>
    </row>
    <row r="13" spans="1:18" x14ac:dyDescent="0.25">
      <c r="A13" s="42">
        <v>1</v>
      </c>
      <c r="B13" s="42" t="s">
        <v>52</v>
      </c>
      <c r="C13" s="42" t="s">
        <v>130</v>
      </c>
      <c r="D13" s="42">
        <v>30</v>
      </c>
      <c r="E13" s="91">
        <v>0</v>
      </c>
      <c r="F13" s="110"/>
      <c r="Q13" s="23"/>
      <c r="R13" s="24"/>
    </row>
    <row r="14" spans="1:18" x14ac:dyDescent="0.25">
      <c r="A14" s="42">
        <v>2</v>
      </c>
      <c r="B14" s="42" t="s">
        <v>30</v>
      </c>
      <c r="C14" s="42" t="s">
        <v>131</v>
      </c>
      <c r="D14" s="42">
        <v>30</v>
      </c>
      <c r="E14" s="91">
        <v>0</v>
      </c>
      <c r="F14" s="38"/>
      <c r="Q14" s="23"/>
      <c r="R14" s="24"/>
    </row>
    <row r="15" spans="1:18" x14ac:dyDescent="0.25">
      <c r="A15" s="42">
        <v>3</v>
      </c>
      <c r="B15" s="42" t="s">
        <v>128</v>
      </c>
      <c r="C15" s="42" t="s">
        <v>132</v>
      </c>
      <c r="D15" s="42">
        <v>30</v>
      </c>
      <c r="E15" s="91">
        <v>0</v>
      </c>
      <c r="Q15" s="23"/>
      <c r="R15" s="24"/>
    </row>
    <row r="16" spans="1:18" x14ac:dyDescent="0.25">
      <c r="A16" s="42">
        <v>4</v>
      </c>
      <c r="B16" s="42" t="s">
        <v>35</v>
      </c>
      <c r="C16" s="42" t="s">
        <v>133</v>
      </c>
      <c r="D16" s="42">
        <v>30</v>
      </c>
      <c r="E16" s="91">
        <v>0</v>
      </c>
      <c r="F16" s="31"/>
      <c r="Q16" s="23"/>
      <c r="R16" s="24"/>
    </row>
    <row r="17" spans="1:18" x14ac:dyDescent="0.25">
      <c r="A17" s="42">
        <v>5</v>
      </c>
      <c r="B17" s="42" t="s">
        <v>44</v>
      </c>
      <c r="C17" s="42" t="s">
        <v>134</v>
      </c>
      <c r="D17" s="42">
        <v>30</v>
      </c>
      <c r="E17" s="91">
        <v>0</v>
      </c>
      <c r="F17" s="31"/>
      <c r="Q17" s="23"/>
      <c r="R17" s="24"/>
    </row>
    <row r="18" spans="1:18" x14ac:dyDescent="0.25">
      <c r="A18" s="42">
        <v>6</v>
      </c>
      <c r="B18" s="42" t="s">
        <v>51</v>
      </c>
      <c r="C18" s="42" t="s">
        <v>135</v>
      </c>
      <c r="D18" s="42">
        <v>30</v>
      </c>
      <c r="E18" s="91">
        <v>0</v>
      </c>
      <c r="F18" s="31"/>
      <c r="Q18" s="23"/>
      <c r="R18" s="24"/>
    </row>
    <row r="19" spans="1:18" x14ac:dyDescent="0.25">
      <c r="A19" s="42">
        <v>7</v>
      </c>
      <c r="B19" s="42" t="s">
        <v>45</v>
      </c>
      <c r="C19" s="42" t="s">
        <v>136</v>
      </c>
      <c r="D19" s="42">
        <v>30</v>
      </c>
      <c r="E19" s="91">
        <v>0</v>
      </c>
      <c r="F19" s="31"/>
      <c r="Q19" s="23"/>
      <c r="R19" s="24"/>
    </row>
    <row r="20" spans="1:18" x14ac:dyDescent="0.25">
      <c r="A20" s="42">
        <v>7066</v>
      </c>
      <c r="B20" s="42" t="s">
        <v>51</v>
      </c>
      <c r="C20" s="42" t="s">
        <v>80</v>
      </c>
      <c r="D20" s="42">
        <v>30</v>
      </c>
      <c r="E20" s="91">
        <v>0</v>
      </c>
      <c r="Q20" s="23"/>
      <c r="R20" s="24"/>
    </row>
    <row r="21" spans="1:18" x14ac:dyDescent="0.25">
      <c r="A21" s="42">
        <v>7014</v>
      </c>
      <c r="B21" s="42" t="s">
        <v>55</v>
      </c>
      <c r="C21" s="42" t="s">
        <v>81</v>
      </c>
      <c r="D21" s="42">
        <v>30</v>
      </c>
      <c r="E21" s="91">
        <v>0</v>
      </c>
      <c r="Q21" s="23"/>
      <c r="R21" s="24"/>
    </row>
    <row r="22" spans="1:18" x14ac:dyDescent="0.25">
      <c r="A22" s="42">
        <v>7068</v>
      </c>
      <c r="B22" s="42" t="s">
        <v>51</v>
      </c>
      <c r="C22" s="42" t="s">
        <v>82</v>
      </c>
      <c r="D22" s="42">
        <v>30</v>
      </c>
      <c r="E22" s="91">
        <v>0</v>
      </c>
      <c r="Q22" s="23"/>
      <c r="R22" s="24"/>
    </row>
    <row r="23" spans="1:18" x14ac:dyDescent="0.25">
      <c r="A23" s="42">
        <v>7070</v>
      </c>
      <c r="B23" s="42" t="s">
        <v>52</v>
      </c>
      <c r="C23" s="42" t="s">
        <v>83</v>
      </c>
      <c r="D23" s="42">
        <v>30</v>
      </c>
      <c r="E23" s="91">
        <v>0</v>
      </c>
      <c r="Q23" s="23"/>
      <c r="R23" s="24"/>
    </row>
    <row r="24" spans="1:18" x14ac:dyDescent="0.25">
      <c r="A24" s="42">
        <v>7065</v>
      </c>
      <c r="B24" s="42" t="s">
        <v>53</v>
      </c>
      <c r="C24" s="42" t="s">
        <v>84</v>
      </c>
      <c r="D24" s="42">
        <v>30</v>
      </c>
      <c r="E24" s="91">
        <v>0</v>
      </c>
      <c r="Q24" s="23"/>
      <c r="R24" s="24"/>
    </row>
    <row r="25" spans="1:18" x14ac:dyDescent="0.25">
      <c r="A25" s="42">
        <v>910163</v>
      </c>
      <c r="B25" s="42" t="s">
        <v>30</v>
      </c>
      <c r="C25" s="42" t="s">
        <v>85</v>
      </c>
      <c r="D25" s="42">
        <v>30</v>
      </c>
      <c r="E25" s="91">
        <v>0</v>
      </c>
      <c r="Q25" s="23"/>
      <c r="R25" s="24"/>
    </row>
    <row r="26" spans="1:18" x14ac:dyDescent="0.25">
      <c r="A26" s="42">
        <v>91016</v>
      </c>
      <c r="B26" s="42" t="s">
        <v>53</v>
      </c>
      <c r="C26" s="42" t="s">
        <v>56</v>
      </c>
      <c r="D26" s="42">
        <v>30</v>
      </c>
      <c r="E26" s="91">
        <v>0</v>
      </c>
      <c r="Q26" s="23"/>
      <c r="R26" s="24"/>
    </row>
    <row r="27" spans="1:18" x14ac:dyDescent="0.25">
      <c r="A27" s="42">
        <v>7030</v>
      </c>
      <c r="B27" s="42" t="s">
        <v>35</v>
      </c>
      <c r="C27" s="42" t="s">
        <v>86</v>
      </c>
      <c r="D27" s="42">
        <v>30</v>
      </c>
      <c r="E27" s="91">
        <v>0</v>
      </c>
      <c r="Q27" s="23"/>
      <c r="R27" s="24"/>
    </row>
    <row r="28" spans="1:18" x14ac:dyDescent="0.25">
      <c r="A28" s="42">
        <v>7035</v>
      </c>
      <c r="B28" s="42" t="s">
        <v>30</v>
      </c>
      <c r="C28" s="42" t="s">
        <v>57</v>
      </c>
      <c r="D28" s="42">
        <v>30</v>
      </c>
      <c r="E28" s="91">
        <v>0</v>
      </c>
      <c r="Q28" s="23"/>
      <c r="R28" s="24"/>
    </row>
    <row r="29" spans="1:18" x14ac:dyDescent="0.25">
      <c r="A29" s="42">
        <v>703</v>
      </c>
      <c r="B29" s="42" t="s">
        <v>37</v>
      </c>
      <c r="C29" s="42" t="s">
        <v>58</v>
      </c>
      <c r="D29" s="42">
        <v>30</v>
      </c>
      <c r="E29" s="91">
        <v>0</v>
      </c>
      <c r="Q29" s="23"/>
      <c r="R29" s="24"/>
    </row>
    <row r="30" spans="1:18" x14ac:dyDescent="0.25">
      <c r="A30" s="42">
        <v>7078</v>
      </c>
      <c r="B30" s="42" t="s">
        <v>48</v>
      </c>
      <c r="C30" s="42" t="s">
        <v>59</v>
      </c>
      <c r="D30" s="42">
        <v>30</v>
      </c>
      <c r="E30" s="91">
        <v>0</v>
      </c>
      <c r="Q30" s="23"/>
      <c r="R30" s="24"/>
    </row>
    <row r="31" spans="1:18" x14ac:dyDescent="0.25">
      <c r="A31" s="42">
        <v>7064</v>
      </c>
      <c r="B31" s="42" t="s">
        <v>50</v>
      </c>
      <c r="C31" s="42" t="s">
        <v>60</v>
      </c>
      <c r="D31" s="42">
        <v>30</v>
      </c>
      <c r="E31" s="91">
        <v>0</v>
      </c>
      <c r="Q31" s="23"/>
      <c r="R31" s="24"/>
    </row>
    <row r="32" spans="1:18" x14ac:dyDescent="0.25">
      <c r="A32" s="42">
        <v>7050</v>
      </c>
      <c r="B32" s="42" t="s">
        <v>37</v>
      </c>
      <c r="C32" s="42" t="s">
        <v>61</v>
      </c>
      <c r="D32" s="42">
        <v>30</v>
      </c>
      <c r="E32" s="91">
        <v>0</v>
      </c>
      <c r="Q32" s="23"/>
      <c r="R32" s="24"/>
    </row>
    <row r="33" spans="1:18" x14ac:dyDescent="0.25">
      <c r="A33" s="42">
        <v>510</v>
      </c>
      <c r="B33" s="42" t="s">
        <v>87</v>
      </c>
      <c r="C33" s="42" t="s">
        <v>62</v>
      </c>
      <c r="D33" s="42">
        <v>30</v>
      </c>
      <c r="E33" s="91">
        <v>0</v>
      </c>
      <c r="Q33" s="23"/>
      <c r="R33" s="24"/>
    </row>
    <row r="34" spans="1:18" x14ac:dyDescent="0.25">
      <c r="A34" s="42">
        <v>512</v>
      </c>
      <c r="B34" s="42" t="s">
        <v>88</v>
      </c>
      <c r="C34" s="42" t="s">
        <v>63</v>
      </c>
      <c r="D34" s="42">
        <v>30</v>
      </c>
      <c r="E34" s="91">
        <v>0</v>
      </c>
      <c r="Q34" s="23"/>
      <c r="R34" s="24"/>
    </row>
    <row r="35" spans="1:18" x14ac:dyDescent="0.25">
      <c r="A35" s="42">
        <v>7010</v>
      </c>
      <c r="B35" s="42" t="s">
        <v>89</v>
      </c>
      <c r="C35" s="42" t="s">
        <v>64</v>
      </c>
      <c r="D35" s="42">
        <v>30</v>
      </c>
      <c r="E35" s="91">
        <v>0</v>
      </c>
      <c r="Q35" s="23"/>
      <c r="R35" s="24"/>
    </row>
    <row r="36" spans="1:18" x14ac:dyDescent="0.25">
      <c r="A36" s="42">
        <v>7089</v>
      </c>
      <c r="B36" s="42" t="s">
        <v>55</v>
      </c>
      <c r="C36" s="42" t="s">
        <v>65</v>
      </c>
      <c r="D36" s="42">
        <v>30</v>
      </c>
      <c r="E36" s="91">
        <v>0</v>
      </c>
      <c r="Q36" s="23"/>
      <c r="R36" s="24"/>
    </row>
    <row r="37" spans="1:18" x14ac:dyDescent="0.25">
      <c r="A37" s="42">
        <v>7034</v>
      </c>
      <c r="B37" s="42" t="s">
        <v>44</v>
      </c>
      <c r="C37" s="42" t="s">
        <v>66</v>
      </c>
      <c r="D37" s="42">
        <v>30</v>
      </c>
      <c r="E37" s="91">
        <v>0</v>
      </c>
      <c r="Q37" s="23"/>
      <c r="R37" s="24"/>
    </row>
    <row r="38" spans="1:18" x14ac:dyDescent="0.25">
      <c r="A38" s="42">
        <v>7002</v>
      </c>
      <c r="B38" s="42" t="s">
        <v>43</v>
      </c>
      <c r="C38" s="42" t="s">
        <v>67</v>
      </c>
      <c r="D38" s="42">
        <v>30</v>
      </c>
      <c r="E38" s="91">
        <v>0</v>
      </c>
      <c r="Q38" s="23"/>
      <c r="R38" s="24"/>
    </row>
    <row r="39" spans="1:18" x14ac:dyDescent="0.25">
      <c r="A39" s="42">
        <v>7046</v>
      </c>
      <c r="B39" s="42" t="s">
        <v>54</v>
      </c>
      <c r="C39" s="42" t="s">
        <v>68</v>
      </c>
      <c r="D39" s="42">
        <v>30</v>
      </c>
      <c r="E39" s="91">
        <v>0</v>
      </c>
      <c r="Q39" s="23"/>
      <c r="R39" s="24"/>
    </row>
    <row r="40" spans="1:18" x14ac:dyDescent="0.25">
      <c r="A40" s="42">
        <v>7023</v>
      </c>
      <c r="B40" s="42" t="s">
        <v>90</v>
      </c>
      <c r="C40" s="42" t="s">
        <v>69</v>
      </c>
      <c r="D40" s="42">
        <v>30</v>
      </c>
      <c r="E40" s="91">
        <v>0</v>
      </c>
      <c r="Q40" s="23"/>
      <c r="R40" s="24"/>
    </row>
    <row r="41" spans="1:18" x14ac:dyDescent="0.25">
      <c r="A41" s="42">
        <v>7060</v>
      </c>
      <c r="B41" s="42" t="s">
        <v>42</v>
      </c>
      <c r="C41" s="42" t="s">
        <v>70</v>
      </c>
      <c r="D41" s="42">
        <v>30</v>
      </c>
      <c r="E41" s="91">
        <v>0</v>
      </c>
      <c r="Q41" s="23"/>
      <c r="R41" s="24"/>
    </row>
    <row r="42" spans="1:18" x14ac:dyDescent="0.25">
      <c r="A42" s="42">
        <v>7655</v>
      </c>
      <c r="B42" s="42" t="s">
        <v>91</v>
      </c>
      <c r="C42" s="42" t="s">
        <v>71</v>
      </c>
      <c r="D42" s="42">
        <v>30</v>
      </c>
      <c r="E42" s="91">
        <v>0</v>
      </c>
      <c r="Q42" s="23"/>
      <c r="R42" s="24"/>
    </row>
    <row r="43" spans="1:18" x14ac:dyDescent="0.25">
      <c r="Q43" s="23"/>
      <c r="R43" s="24"/>
    </row>
    <row r="44" spans="1:18" x14ac:dyDescent="0.25">
      <c r="Q44" s="23"/>
      <c r="R44" s="24"/>
    </row>
    <row r="45" spans="1:18" x14ac:dyDescent="0.25">
      <c r="Q45" s="23"/>
      <c r="R45" s="24"/>
    </row>
    <row r="46" spans="1:18" x14ac:dyDescent="0.25">
      <c r="Q46" s="23"/>
      <c r="R46" s="24"/>
    </row>
    <row r="47" spans="1:18" x14ac:dyDescent="0.25">
      <c r="Q47" s="23"/>
      <c r="R47" s="24"/>
    </row>
    <row r="48" spans="1:18" x14ac:dyDescent="0.25">
      <c r="Q48" s="23"/>
      <c r="R48" s="24"/>
    </row>
    <row r="49" spans="17:18" x14ac:dyDescent="0.25">
      <c r="Q49" s="23"/>
      <c r="R49" s="24"/>
    </row>
    <row r="50" spans="17:18" x14ac:dyDescent="0.25">
      <c r="Q50" s="23"/>
      <c r="R50" s="24"/>
    </row>
    <row r="51" spans="17:18" x14ac:dyDescent="0.25">
      <c r="Q51" s="23"/>
      <c r="R51" s="24"/>
    </row>
    <row r="52" spans="17:18" x14ac:dyDescent="0.25">
      <c r="Q52" s="23"/>
      <c r="R52" s="24"/>
    </row>
    <row r="53" spans="17:18" x14ac:dyDescent="0.25">
      <c r="Q53" s="23"/>
      <c r="R53" s="24"/>
    </row>
    <row r="54" spans="17:18" x14ac:dyDescent="0.25">
      <c r="Q54" s="23"/>
      <c r="R54" s="24"/>
    </row>
    <row r="55" spans="17:18" x14ac:dyDescent="0.25">
      <c r="Q55" s="23"/>
      <c r="R55" s="24"/>
    </row>
    <row r="56" spans="17:18" x14ac:dyDescent="0.25">
      <c r="Q56" s="23"/>
      <c r="R56" s="24"/>
    </row>
    <row r="57" spans="17:18" x14ac:dyDescent="0.25">
      <c r="Q57" s="23"/>
      <c r="R57" s="24"/>
    </row>
    <row r="58" spans="17:18" x14ac:dyDescent="0.25">
      <c r="Q58" s="23"/>
      <c r="R58" s="24"/>
    </row>
    <row r="59" spans="17:18" x14ac:dyDescent="0.25">
      <c r="Q59" s="23"/>
      <c r="R59" s="24"/>
    </row>
    <row r="60" spans="17:18" x14ac:dyDescent="0.25">
      <c r="Q60" s="23"/>
      <c r="R60" s="24"/>
    </row>
    <row r="61" spans="17:18" x14ac:dyDescent="0.25">
      <c r="Q61" s="23"/>
      <c r="R61" s="24"/>
    </row>
    <row r="62" spans="17:18" x14ac:dyDescent="0.25">
      <c r="Q62" s="23"/>
      <c r="R62" s="24"/>
    </row>
    <row r="63" spans="17:18" x14ac:dyDescent="0.25">
      <c r="Q63" s="23"/>
      <c r="R63" s="24"/>
    </row>
    <row r="64" spans="17:18" x14ac:dyDescent="0.25">
      <c r="Q64" s="23"/>
      <c r="R64" s="24"/>
    </row>
    <row r="65" spans="17:18" x14ac:dyDescent="0.25">
      <c r="Q65" s="23"/>
      <c r="R65" s="24"/>
    </row>
    <row r="66" spans="17:18" x14ac:dyDescent="0.25">
      <c r="Q66" s="23"/>
      <c r="R66" s="24"/>
    </row>
    <row r="67" spans="17:18" x14ac:dyDescent="0.25">
      <c r="Q67" s="23"/>
      <c r="R67" s="24"/>
    </row>
    <row r="68" spans="17:18" x14ac:dyDescent="0.25">
      <c r="Q68" s="23"/>
      <c r="R68" s="24"/>
    </row>
    <row r="69" spans="17:18" x14ac:dyDescent="0.25">
      <c r="Q69" s="23"/>
      <c r="R69" s="24"/>
    </row>
    <row r="70" spans="17:18" x14ac:dyDescent="0.25">
      <c r="Q70" s="23"/>
      <c r="R70" s="24"/>
    </row>
    <row r="71" spans="17:18" x14ac:dyDescent="0.25">
      <c r="Q71" s="23"/>
      <c r="R71" s="24"/>
    </row>
    <row r="72" spans="17:18" x14ac:dyDescent="0.25">
      <c r="Q72" s="23"/>
      <c r="R72" s="24"/>
    </row>
    <row r="73" spans="17:18" x14ac:dyDescent="0.25">
      <c r="Q73" s="23"/>
      <c r="R73" s="24"/>
    </row>
    <row r="74" spans="17:18" x14ac:dyDescent="0.25">
      <c r="Q74" s="23"/>
      <c r="R74" s="24"/>
    </row>
    <row r="75" spans="17:18" x14ac:dyDescent="0.25">
      <c r="Q75" s="23"/>
      <c r="R75" s="24"/>
    </row>
    <row r="76" spans="17:18" x14ac:dyDescent="0.25">
      <c r="Q76" s="23"/>
      <c r="R76" s="24"/>
    </row>
    <row r="77" spans="17:18" x14ac:dyDescent="0.25">
      <c r="Q77" s="23"/>
      <c r="R77" s="24"/>
    </row>
    <row r="78" spans="17:18" x14ac:dyDescent="0.25">
      <c r="Q78" s="23"/>
      <c r="R78" s="24"/>
    </row>
    <row r="79" spans="17:18" x14ac:dyDescent="0.25">
      <c r="Q79" s="23"/>
      <c r="R79" s="24"/>
    </row>
    <row r="80" spans="17:18" x14ac:dyDescent="0.25">
      <c r="Q80" s="23"/>
      <c r="R80" s="24"/>
    </row>
    <row r="81" spans="17:18" x14ac:dyDescent="0.25">
      <c r="Q81" s="23"/>
      <c r="R81" s="24"/>
    </row>
    <row r="82" spans="17:18" x14ac:dyDescent="0.25">
      <c r="Q82" s="23"/>
      <c r="R82" s="24"/>
    </row>
    <row r="83" spans="17:18" x14ac:dyDescent="0.25">
      <c r="Q83" s="23"/>
      <c r="R83" s="24"/>
    </row>
    <row r="84" spans="17:18" x14ac:dyDescent="0.25">
      <c r="Q84" s="23"/>
      <c r="R84" s="24"/>
    </row>
    <row r="85" spans="17:18" x14ac:dyDescent="0.25">
      <c r="Q85" s="23"/>
      <c r="R85" s="24"/>
    </row>
    <row r="86" spans="17:18" x14ac:dyDescent="0.25">
      <c r="Q86" s="23"/>
      <c r="R86" s="24"/>
    </row>
    <row r="87" spans="17:18" x14ac:dyDescent="0.25">
      <c r="Q87" s="23"/>
      <c r="R87" s="24"/>
    </row>
    <row r="88" spans="17:18" x14ac:dyDescent="0.25">
      <c r="Q88" s="23"/>
      <c r="R88" s="24"/>
    </row>
    <row r="89" spans="17:18" x14ac:dyDescent="0.25">
      <c r="Q89" s="23"/>
      <c r="R89" s="24"/>
    </row>
    <row r="90" spans="17:18" x14ac:dyDescent="0.25">
      <c r="Q90" s="23"/>
      <c r="R90" s="24"/>
    </row>
    <row r="91" spans="17:18" x14ac:dyDescent="0.25">
      <c r="Q91" s="23"/>
      <c r="R91" s="24"/>
    </row>
    <row r="92" spans="17:18" x14ac:dyDescent="0.25">
      <c r="Q92" s="23"/>
      <c r="R92" s="24"/>
    </row>
    <row r="93" spans="17:18" x14ac:dyDescent="0.25">
      <c r="Q93" s="23"/>
      <c r="R93" s="24"/>
    </row>
    <row r="94" spans="17:18" x14ac:dyDescent="0.25">
      <c r="Q94" s="23"/>
      <c r="R94" s="24"/>
    </row>
    <row r="95" spans="17:18" x14ac:dyDescent="0.25">
      <c r="Q95" s="23"/>
      <c r="R95" s="24"/>
    </row>
    <row r="96" spans="17:18" x14ac:dyDescent="0.25">
      <c r="Q96" s="23"/>
      <c r="R96" s="24"/>
    </row>
    <row r="97" spans="17:18" x14ac:dyDescent="0.25">
      <c r="Q97" s="23"/>
      <c r="R97" s="24"/>
    </row>
    <row r="98" spans="17:18" x14ac:dyDescent="0.25">
      <c r="Q98" s="23"/>
      <c r="R98" s="24"/>
    </row>
    <row r="99" spans="17:18" x14ac:dyDescent="0.25">
      <c r="Q99" s="23"/>
      <c r="R99" s="24"/>
    </row>
    <row r="100" spans="17:18" x14ac:dyDescent="0.25">
      <c r="Q100" s="23"/>
      <c r="R100" s="24"/>
    </row>
    <row r="101" spans="17:18" x14ac:dyDescent="0.25">
      <c r="Q101" s="23"/>
      <c r="R101" s="24"/>
    </row>
    <row r="102" spans="17:18" x14ac:dyDescent="0.25">
      <c r="Q102" s="23"/>
      <c r="R102" s="24"/>
    </row>
    <row r="103" spans="17:18" x14ac:dyDescent="0.25">
      <c r="Q103" s="23"/>
      <c r="R103" s="24"/>
    </row>
    <row r="104" spans="17:18" x14ac:dyDescent="0.25">
      <c r="Q104" s="23"/>
      <c r="R104" s="24"/>
    </row>
    <row r="105" spans="17:18" x14ac:dyDescent="0.25">
      <c r="Q105" s="23"/>
      <c r="R105" s="24"/>
    </row>
    <row r="106" spans="17:18" x14ac:dyDescent="0.25">
      <c r="Q106" s="23"/>
      <c r="R106" s="24"/>
    </row>
    <row r="107" spans="17:18" x14ac:dyDescent="0.25">
      <c r="Q107" s="23"/>
      <c r="R107" s="24"/>
    </row>
    <row r="108" spans="17:18" x14ac:dyDescent="0.25">
      <c r="Q108" s="23"/>
      <c r="R108" s="24"/>
    </row>
    <row r="109" spans="17:18" x14ac:dyDescent="0.25">
      <c r="Q109" s="23"/>
      <c r="R109" s="24"/>
    </row>
    <row r="110" spans="17:18" x14ac:dyDescent="0.25">
      <c r="Q110" s="23"/>
      <c r="R110" s="24"/>
    </row>
    <row r="111" spans="17:18" x14ac:dyDescent="0.25">
      <c r="Q111" s="23"/>
      <c r="R111" s="24"/>
    </row>
    <row r="112" spans="17:18" x14ac:dyDescent="0.25">
      <c r="Q112" s="23"/>
      <c r="R112" s="24"/>
    </row>
    <row r="113" spans="17:18" x14ac:dyDescent="0.25">
      <c r="Q113" s="23"/>
      <c r="R113" s="24"/>
    </row>
    <row r="114" spans="17:18" x14ac:dyDescent="0.25">
      <c r="Q114" s="23"/>
      <c r="R114" s="24"/>
    </row>
    <row r="115" spans="17:18" x14ac:dyDescent="0.25">
      <c r="Q115" s="23"/>
      <c r="R115" s="24"/>
    </row>
    <row r="116" spans="17:18" x14ac:dyDescent="0.25">
      <c r="Q116" s="23"/>
      <c r="R116" s="24"/>
    </row>
    <row r="117" spans="17:18" x14ac:dyDescent="0.25">
      <c r="Q117" s="23"/>
      <c r="R117" s="24"/>
    </row>
    <row r="118" spans="17:18" x14ac:dyDescent="0.25">
      <c r="Q118" s="23"/>
      <c r="R118" s="24"/>
    </row>
    <row r="119" spans="17:18" x14ac:dyDescent="0.25">
      <c r="Q119" s="23"/>
      <c r="R119" s="24"/>
    </row>
    <row r="120" spans="17:18" x14ac:dyDescent="0.25">
      <c r="Q120" s="23"/>
      <c r="R120" s="24"/>
    </row>
    <row r="121" spans="17:18" x14ac:dyDescent="0.25">
      <c r="Q121" s="23"/>
      <c r="R121" s="24"/>
    </row>
    <row r="122" spans="17:18" x14ac:dyDescent="0.25">
      <c r="Q122" s="23"/>
      <c r="R122" s="24"/>
    </row>
    <row r="123" spans="17:18" x14ac:dyDescent="0.25">
      <c r="Q123" s="23"/>
      <c r="R123" s="24"/>
    </row>
    <row r="124" spans="17:18" x14ac:dyDescent="0.25">
      <c r="Q124" s="23"/>
      <c r="R124" s="24"/>
    </row>
    <row r="125" spans="17:18" x14ac:dyDescent="0.25">
      <c r="Q125" s="23"/>
      <c r="R125" s="24"/>
    </row>
    <row r="126" spans="17:18" x14ac:dyDescent="0.25">
      <c r="Q126" s="23"/>
      <c r="R126" s="24"/>
    </row>
    <row r="127" spans="17:18" x14ac:dyDescent="0.25">
      <c r="Q127" s="23"/>
      <c r="R127" s="24"/>
    </row>
    <row r="128" spans="17:18" x14ac:dyDescent="0.25">
      <c r="Q128" s="23"/>
      <c r="R128" s="24"/>
    </row>
    <row r="129" spans="17:18" x14ac:dyDescent="0.25">
      <c r="Q129" s="23"/>
      <c r="R129" s="24"/>
    </row>
    <row r="130" spans="17:18" x14ac:dyDescent="0.25">
      <c r="Q130" s="23"/>
      <c r="R130" s="24"/>
    </row>
    <row r="131" spans="17:18" x14ac:dyDescent="0.25">
      <c r="Q131" s="23"/>
      <c r="R131" s="24"/>
    </row>
    <row r="132" spans="17:18" x14ac:dyDescent="0.25">
      <c r="Q132" s="23"/>
      <c r="R132" s="24"/>
    </row>
    <row r="133" spans="17:18" x14ac:dyDescent="0.25">
      <c r="Q133" s="23"/>
      <c r="R133" s="24"/>
    </row>
    <row r="134" spans="17:18" x14ac:dyDescent="0.25">
      <c r="Q134" s="23"/>
      <c r="R134" s="24"/>
    </row>
    <row r="135" spans="17:18" x14ac:dyDescent="0.25">
      <c r="Q135" s="23"/>
      <c r="R135" s="24"/>
    </row>
    <row r="136" spans="17:18" x14ac:dyDescent="0.25">
      <c r="Q136" s="23"/>
      <c r="R136" s="24"/>
    </row>
    <row r="137" spans="17:18" x14ac:dyDescent="0.25">
      <c r="Q137" s="23"/>
      <c r="R137" s="24"/>
    </row>
    <row r="138" spans="17:18" x14ac:dyDescent="0.25">
      <c r="Q138" s="23"/>
      <c r="R138" s="24"/>
    </row>
    <row r="139" spans="17:18" x14ac:dyDescent="0.25">
      <c r="Q139" s="23"/>
      <c r="R139" s="24"/>
    </row>
    <row r="140" spans="17:18" x14ac:dyDescent="0.25">
      <c r="Q140" s="23"/>
      <c r="R140" s="24"/>
    </row>
    <row r="141" spans="17:18" x14ac:dyDescent="0.25">
      <c r="Q141" s="23"/>
      <c r="R141" s="24"/>
    </row>
    <row r="142" spans="17:18" x14ac:dyDescent="0.25">
      <c r="Q142" s="23"/>
      <c r="R142" s="24"/>
    </row>
    <row r="143" spans="17:18" x14ac:dyDescent="0.25">
      <c r="Q143" s="23"/>
      <c r="R143" s="24"/>
    </row>
    <row r="144" spans="17:18" x14ac:dyDescent="0.25">
      <c r="Q144" s="23"/>
      <c r="R144" s="24"/>
    </row>
    <row r="145" spans="17:18" x14ac:dyDescent="0.25">
      <c r="Q145" s="23"/>
      <c r="R145" s="24"/>
    </row>
    <row r="146" spans="17:18" x14ac:dyDescent="0.25">
      <c r="Q146" s="23"/>
      <c r="R146" s="24"/>
    </row>
    <row r="147" spans="17:18" x14ac:dyDescent="0.25">
      <c r="Q147" s="23"/>
      <c r="R147" s="24"/>
    </row>
    <row r="148" spans="17:18" x14ac:dyDescent="0.25">
      <c r="Q148" s="23"/>
      <c r="R148" s="24"/>
    </row>
    <row r="149" spans="17:18" x14ac:dyDescent="0.25">
      <c r="Q149" s="23"/>
      <c r="R149" s="24"/>
    </row>
    <row r="150" spans="17:18" x14ac:dyDescent="0.25">
      <c r="Q150" s="23"/>
      <c r="R150" s="24"/>
    </row>
    <row r="151" spans="17:18" x14ac:dyDescent="0.25">
      <c r="Q151" s="23"/>
    </row>
    <row r="152" spans="17:18" x14ac:dyDescent="0.25">
      <c r="Q152" s="23"/>
    </row>
    <row r="153" spans="17:18" x14ac:dyDescent="0.25">
      <c r="Q153" s="23"/>
    </row>
    <row r="154" spans="17:18" x14ac:dyDescent="0.25">
      <c r="Q154" s="23"/>
    </row>
    <row r="155" spans="17:18" x14ac:dyDescent="0.25">
      <c r="Q155" s="23"/>
    </row>
    <row r="156" spans="17:18" x14ac:dyDescent="0.25">
      <c r="Q156" s="23"/>
    </row>
    <row r="157" spans="17:18" x14ac:dyDescent="0.25">
      <c r="Q157" s="23"/>
    </row>
    <row r="158" spans="17:18" x14ac:dyDescent="0.25">
      <c r="Q158" s="23"/>
    </row>
    <row r="159" spans="17:18" x14ac:dyDescent="0.25">
      <c r="Q159" s="23"/>
    </row>
    <row r="160" spans="17:18" x14ac:dyDescent="0.25">
      <c r="Q160" s="23"/>
    </row>
    <row r="161" spans="17:17" x14ac:dyDescent="0.25">
      <c r="Q161" s="23"/>
    </row>
    <row r="162" spans="17:17" x14ac:dyDescent="0.25">
      <c r="Q162" s="23"/>
    </row>
    <row r="163" spans="17:17" x14ac:dyDescent="0.25">
      <c r="Q163" s="23"/>
    </row>
    <row r="164" spans="17:17" x14ac:dyDescent="0.25">
      <c r="Q164" s="23"/>
    </row>
    <row r="165" spans="17:17" x14ac:dyDescent="0.25">
      <c r="Q165" s="23"/>
    </row>
    <row r="166" spans="17:17" x14ac:dyDescent="0.25">
      <c r="Q166" s="23"/>
    </row>
    <row r="167" spans="17:17" x14ac:dyDescent="0.25">
      <c r="Q167" s="23"/>
    </row>
    <row r="168" spans="17:17" x14ac:dyDescent="0.25">
      <c r="Q168" s="23"/>
    </row>
    <row r="169" spans="17:17" x14ac:dyDescent="0.25">
      <c r="Q169" s="23"/>
    </row>
    <row r="170" spans="17:17" x14ac:dyDescent="0.25">
      <c r="Q170" s="23"/>
    </row>
    <row r="171" spans="17:17" x14ac:dyDescent="0.25">
      <c r="Q171" s="23"/>
    </row>
    <row r="172" spans="17:17" x14ac:dyDescent="0.25">
      <c r="Q172" s="23"/>
    </row>
    <row r="173" spans="17:17" x14ac:dyDescent="0.25">
      <c r="Q173" s="23"/>
    </row>
    <row r="174" spans="17:17" x14ac:dyDescent="0.25">
      <c r="Q174" s="23"/>
    </row>
    <row r="175" spans="17:17" x14ac:dyDescent="0.25">
      <c r="Q175" s="23"/>
    </row>
    <row r="176" spans="17:17" x14ac:dyDescent="0.25">
      <c r="Q176" s="23"/>
    </row>
    <row r="177" spans="17:17" x14ac:dyDescent="0.25">
      <c r="Q177" s="23"/>
    </row>
    <row r="178" spans="17:17" x14ac:dyDescent="0.25">
      <c r="Q178" s="23"/>
    </row>
    <row r="179" spans="17:17" x14ac:dyDescent="0.25">
      <c r="Q179" s="23"/>
    </row>
    <row r="180" spans="17:17" x14ac:dyDescent="0.25">
      <c r="Q180" s="23"/>
    </row>
    <row r="181" spans="17:17" x14ac:dyDescent="0.25">
      <c r="Q181" s="23"/>
    </row>
    <row r="182" spans="17:17" x14ac:dyDescent="0.25">
      <c r="Q182" s="23"/>
    </row>
    <row r="183" spans="17:17" x14ac:dyDescent="0.25">
      <c r="Q183" s="23"/>
    </row>
    <row r="184" spans="17:17" x14ac:dyDescent="0.25">
      <c r="Q184" s="23"/>
    </row>
    <row r="185" spans="17:17" x14ac:dyDescent="0.25">
      <c r="Q185" s="23"/>
    </row>
    <row r="186" spans="17:17" x14ac:dyDescent="0.25">
      <c r="Q186" s="23"/>
    </row>
    <row r="187" spans="17:17" x14ac:dyDescent="0.25">
      <c r="Q187" s="23"/>
    </row>
    <row r="188" spans="17:17" x14ac:dyDescent="0.25">
      <c r="Q188" s="23"/>
    </row>
    <row r="189" spans="17:17" x14ac:dyDescent="0.25">
      <c r="Q189" s="23"/>
    </row>
    <row r="190" spans="17:17" x14ac:dyDescent="0.25">
      <c r="Q190" s="23"/>
    </row>
    <row r="191" spans="17:17" x14ac:dyDescent="0.25">
      <c r="Q191" s="23"/>
    </row>
    <row r="192" spans="17:17" x14ac:dyDescent="0.25">
      <c r="Q192" s="23"/>
    </row>
    <row r="193" spans="17:17" x14ac:dyDescent="0.25">
      <c r="Q193" s="23"/>
    </row>
    <row r="194" spans="17:17" x14ac:dyDescent="0.25">
      <c r="Q194" s="23"/>
    </row>
    <row r="195" spans="17:17" x14ac:dyDescent="0.25">
      <c r="Q195" s="23"/>
    </row>
    <row r="196" spans="17:17" x14ac:dyDescent="0.25">
      <c r="Q196" s="23"/>
    </row>
    <row r="197" spans="17:17" x14ac:dyDescent="0.25">
      <c r="Q197" s="23"/>
    </row>
    <row r="198" spans="17:17" x14ac:dyDescent="0.25">
      <c r="Q198" s="23"/>
    </row>
    <row r="199" spans="17:17" x14ac:dyDescent="0.25">
      <c r="Q199" s="23"/>
    </row>
    <row r="200" spans="17:17" x14ac:dyDescent="0.25">
      <c r="Q200" s="23"/>
    </row>
    <row r="201" spans="17:17" x14ac:dyDescent="0.25">
      <c r="Q201" s="23"/>
    </row>
    <row r="202" spans="17:17" x14ac:dyDescent="0.25">
      <c r="Q202" s="23"/>
    </row>
    <row r="203" spans="17:17" x14ac:dyDescent="0.25">
      <c r="Q203" s="23"/>
    </row>
    <row r="204" spans="17:17" x14ac:dyDescent="0.25">
      <c r="Q204" s="23"/>
    </row>
    <row r="205" spans="17:17" x14ac:dyDescent="0.25">
      <c r="Q205" s="23"/>
    </row>
    <row r="206" spans="17:17" x14ac:dyDescent="0.25">
      <c r="Q206" s="23"/>
    </row>
    <row r="207" spans="17:17" x14ac:dyDescent="0.25">
      <c r="Q207" s="23"/>
    </row>
    <row r="208" spans="17:17" x14ac:dyDescent="0.25">
      <c r="Q208" s="23"/>
    </row>
    <row r="209" spans="17:17" x14ac:dyDescent="0.25">
      <c r="Q209" s="23"/>
    </row>
    <row r="210" spans="17:17" x14ac:dyDescent="0.25">
      <c r="Q210" s="23"/>
    </row>
    <row r="211" spans="17:17" x14ac:dyDescent="0.25">
      <c r="Q211" s="23"/>
    </row>
    <row r="212" spans="17:17" x14ac:dyDescent="0.25">
      <c r="Q212" s="23"/>
    </row>
    <row r="213" spans="17:17" x14ac:dyDescent="0.25">
      <c r="Q213" s="23"/>
    </row>
    <row r="214" spans="17:17" x14ac:dyDescent="0.25">
      <c r="Q214" s="23"/>
    </row>
    <row r="215" spans="17:17" x14ac:dyDescent="0.25">
      <c r="Q215" s="23"/>
    </row>
    <row r="216" spans="17:17" x14ac:dyDescent="0.25">
      <c r="Q216" s="23"/>
    </row>
    <row r="217" spans="17:17" x14ac:dyDescent="0.25">
      <c r="Q217" s="23"/>
    </row>
    <row r="218" spans="17:17" x14ac:dyDescent="0.25">
      <c r="Q218" s="23"/>
    </row>
    <row r="219" spans="17:17" x14ac:dyDescent="0.25">
      <c r="Q219" s="23"/>
    </row>
    <row r="220" spans="17:17" x14ac:dyDescent="0.25">
      <c r="Q220" s="23"/>
    </row>
    <row r="221" spans="17:17" x14ac:dyDescent="0.25">
      <c r="Q221" s="23"/>
    </row>
    <row r="222" spans="17:17" x14ac:dyDescent="0.25">
      <c r="Q222" s="23"/>
    </row>
    <row r="223" spans="17:17" x14ac:dyDescent="0.25">
      <c r="Q223" s="23"/>
    </row>
    <row r="224" spans="17:17" x14ac:dyDescent="0.25">
      <c r="Q224" s="23"/>
    </row>
    <row r="225" spans="17:17" x14ac:dyDescent="0.25">
      <c r="Q225" s="23"/>
    </row>
    <row r="226" spans="17:17" x14ac:dyDescent="0.25">
      <c r="Q226" s="23"/>
    </row>
    <row r="227" spans="17:17" x14ac:dyDescent="0.25">
      <c r="Q227" s="23"/>
    </row>
    <row r="228" spans="17:17" x14ac:dyDescent="0.25">
      <c r="Q228" s="23"/>
    </row>
    <row r="229" spans="17:17" x14ac:dyDescent="0.25">
      <c r="Q229" s="23"/>
    </row>
    <row r="230" spans="17:17" x14ac:dyDescent="0.25">
      <c r="Q230" s="23"/>
    </row>
    <row r="231" spans="17:17" x14ac:dyDescent="0.25">
      <c r="Q231" s="23"/>
    </row>
    <row r="232" spans="17:17" x14ac:dyDescent="0.25">
      <c r="Q232" s="23"/>
    </row>
    <row r="233" spans="17:17" x14ac:dyDescent="0.25">
      <c r="Q233" s="23"/>
    </row>
    <row r="234" spans="17:17" x14ac:dyDescent="0.25">
      <c r="Q234" s="23"/>
    </row>
    <row r="235" spans="17:17" x14ac:dyDescent="0.25">
      <c r="Q235" s="23"/>
    </row>
    <row r="236" spans="17:17" x14ac:dyDescent="0.25">
      <c r="Q236" s="23"/>
    </row>
    <row r="237" spans="17:17" x14ac:dyDescent="0.25">
      <c r="Q237" s="23"/>
    </row>
    <row r="238" spans="17:17" x14ac:dyDescent="0.25">
      <c r="Q238" s="23"/>
    </row>
    <row r="239" spans="17:17" x14ac:dyDescent="0.25">
      <c r="Q239" s="23"/>
    </row>
    <row r="240" spans="17:17" x14ac:dyDescent="0.25">
      <c r="Q240" s="23"/>
    </row>
    <row r="241" spans="17:17" x14ac:dyDescent="0.25">
      <c r="Q241" s="23"/>
    </row>
    <row r="242" spans="17:17" x14ac:dyDescent="0.25">
      <c r="Q242" s="23"/>
    </row>
    <row r="243" spans="17:17" x14ac:dyDescent="0.25">
      <c r="Q243" s="23"/>
    </row>
    <row r="244" spans="17:17" x14ac:dyDescent="0.25">
      <c r="Q244" s="23"/>
    </row>
    <row r="245" spans="17:17" x14ac:dyDescent="0.25">
      <c r="Q245" s="23"/>
    </row>
    <row r="246" spans="17:17" x14ac:dyDescent="0.25">
      <c r="Q246" s="23"/>
    </row>
    <row r="247" spans="17:17" x14ac:dyDescent="0.25">
      <c r="Q247" s="23"/>
    </row>
    <row r="248" spans="17:17" x14ac:dyDescent="0.25">
      <c r="Q248" s="23"/>
    </row>
    <row r="249" spans="17:17" x14ac:dyDescent="0.25">
      <c r="Q249" s="23"/>
    </row>
    <row r="250" spans="17:17" x14ac:dyDescent="0.25">
      <c r="Q250" s="23"/>
    </row>
    <row r="251" spans="17:17" x14ac:dyDescent="0.25">
      <c r="Q251" s="23"/>
    </row>
    <row r="252" spans="17:17" x14ac:dyDescent="0.25">
      <c r="Q252" s="23"/>
    </row>
    <row r="253" spans="17:17" x14ac:dyDescent="0.25">
      <c r="Q253" s="23"/>
    </row>
    <row r="254" spans="17:17" x14ac:dyDescent="0.25">
      <c r="Q254" s="23"/>
    </row>
    <row r="255" spans="17:17" x14ac:dyDescent="0.25">
      <c r="Q255" s="23"/>
    </row>
    <row r="256" spans="17:17" x14ac:dyDescent="0.25">
      <c r="Q256" s="23"/>
    </row>
    <row r="257" spans="17:17" x14ac:dyDescent="0.25">
      <c r="Q257" s="23"/>
    </row>
    <row r="258" spans="17:17" x14ac:dyDescent="0.25">
      <c r="Q258" s="23"/>
    </row>
    <row r="259" spans="17:17" x14ac:dyDescent="0.25">
      <c r="Q259" s="23"/>
    </row>
    <row r="260" spans="17:17" x14ac:dyDescent="0.25">
      <c r="Q260" s="23"/>
    </row>
    <row r="261" spans="17:17" x14ac:dyDescent="0.25">
      <c r="Q261" s="23"/>
    </row>
    <row r="262" spans="17:17" x14ac:dyDescent="0.25">
      <c r="Q262" s="23"/>
    </row>
    <row r="263" spans="17:17" x14ac:dyDescent="0.25">
      <c r="Q263" s="23"/>
    </row>
    <row r="264" spans="17:17" x14ac:dyDescent="0.25">
      <c r="Q264" s="23"/>
    </row>
    <row r="265" spans="17:17" x14ac:dyDescent="0.25">
      <c r="Q265" s="23"/>
    </row>
    <row r="266" spans="17:17" x14ac:dyDescent="0.25">
      <c r="Q266" s="23"/>
    </row>
    <row r="267" spans="17:17" x14ac:dyDescent="0.25">
      <c r="Q267" s="23"/>
    </row>
    <row r="268" spans="17:17" x14ac:dyDescent="0.25">
      <c r="Q268" s="23"/>
    </row>
    <row r="269" spans="17:17" x14ac:dyDescent="0.25">
      <c r="Q269" s="23"/>
    </row>
    <row r="270" spans="17:17" x14ac:dyDescent="0.25">
      <c r="Q270" s="23"/>
    </row>
    <row r="271" spans="17:17" x14ac:dyDescent="0.25">
      <c r="Q271" s="23"/>
    </row>
    <row r="272" spans="17:17" x14ac:dyDescent="0.25">
      <c r="Q272" s="23"/>
    </row>
    <row r="273" spans="17:17" x14ac:dyDescent="0.25">
      <c r="Q273" s="23"/>
    </row>
    <row r="274" spans="17:17" x14ac:dyDescent="0.25">
      <c r="Q274" s="23"/>
    </row>
    <row r="275" spans="17:17" x14ac:dyDescent="0.25">
      <c r="Q275" s="23"/>
    </row>
    <row r="276" spans="17:17" x14ac:dyDescent="0.25">
      <c r="Q276" s="23"/>
    </row>
    <row r="277" spans="17:17" x14ac:dyDescent="0.25">
      <c r="Q277" s="23"/>
    </row>
    <row r="278" spans="17:17" x14ac:dyDescent="0.25">
      <c r="Q278" s="23"/>
    </row>
    <row r="279" spans="17:17" x14ac:dyDescent="0.25">
      <c r="Q279" s="23"/>
    </row>
    <row r="280" spans="17:17" x14ac:dyDescent="0.25">
      <c r="Q280" s="23"/>
    </row>
    <row r="281" spans="17:17" x14ac:dyDescent="0.25">
      <c r="Q281" s="23"/>
    </row>
    <row r="282" spans="17:17" x14ac:dyDescent="0.25">
      <c r="Q282" s="23"/>
    </row>
    <row r="283" spans="17:17" x14ac:dyDescent="0.25">
      <c r="Q283" s="23"/>
    </row>
    <row r="284" spans="17:17" x14ac:dyDescent="0.25">
      <c r="Q284" s="23"/>
    </row>
    <row r="285" spans="17:17" x14ac:dyDescent="0.25">
      <c r="Q285" s="23"/>
    </row>
    <row r="286" spans="17:17" x14ac:dyDescent="0.25">
      <c r="Q286" s="23"/>
    </row>
    <row r="287" spans="17:17" x14ac:dyDescent="0.25">
      <c r="Q287" s="23"/>
    </row>
    <row r="288" spans="17:17" x14ac:dyDescent="0.25">
      <c r="Q288" s="23"/>
    </row>
    <row r="289" spans="17:17" x14ac:dyDescent="0.25">
      <c r="Q289" s="23"/>
    </row>
    <row r="290" spans="17:17" x14ac:dyDescent="0.25">
      <c r="Q290" s="23"/>
    </row>
    <row r="291" spans="17:17" x14ac:dyDescent="0.25">
      <c r="Q291" s="23"/>
    </row>
    <row r="292" spans="17:17" x14ac:dyDescent="0.25">
      <c r="Q292" s="23"/>
    </row>
    <row r="293" spans="17:17" x14ac:dyDescent="0.25">
      <c r="Q293" s="23"/>
    </row>
    <row r="294" spans="17:17" x14ac:dyDescent="0.25">
      <c r="Q294" s="23"/>
    </row>
    <row r="295" spans="17:17" x14ac:dyDescent="0.25">
      <c r="Q295" s="23"/>
    </row>
    <row r="296" spans="17:17" x14ac:dyDescent="0.25">
      <c r="Q296" s="23"/>
    </row>
    <row r="297" spans="17:17" x14ac:dyDescent="0.25">
      <c r="Q297" s="23"/>
    </row>
    <row r="298" spans="17:17" x14ac:dyDescent="0.25">
      <c r="Q298" s="23"/>
    </row>
    <row r="299" spans="17:17" x14ac:dyDescent="0.25">
      <c r="Q299" s="23"/>
    </row>
    <row r="300" spans="17:17" x14ac:dyDescent="0.25">
      <c r="Q300" s="23"/>
    </row>
    <row r="301" spans="17:17" x14ac:dyDescent="0.25">
      <c r="Q301" s="23"/>
    </row>
    <row r="302" spans="17:17" x14ac:dyDescent="0.25">
      <c r="Q302" s="23"/>
    </row>
    <row r="303" spans="17:17" x14ac:dyDescent="0.25">
      <c r="Q303" s="23"/>
    </row>
    <row r="304" spans="17:17" x14ac:dyDescent="0.25">
      <c r="Q304" s="23"/>
    </row>
    <row r="305" spans="17:17" x14ac:dyDescent="0.25">
      <c r="Q305" s="23"/>
    </row>
    <row r="306" spans="17:17" x14ac:dyDescent="0.25">
      <c r="Q306" s="23"/>
    </row>
    <row r="307" spans="17:17" x14ac:dyDescent="0.25">
      <c r="Q307" s="23"/>
    </row>
    <row r="308" spans="17:17" x14ac:dyDescent="0.25">
      <c r="Q308" s="23"/>
    </row>
    <row r="309" spans="17:17" x14ac:dyDescent="0.25">
      <c r="Q309" s="23"/>
    </row>
    <row r="310" spans="17:17" x14ac:dyDescent="0.25">
      <c r="Q310" s="23"/>
    </row>
    <row r="311" spans="17:17" x14ac:dyDescent="0.25">
      <c r="Q311" s="23"/>
    </row>
    <row r="312" spans="17:17" x14ac:dyDescent="0.25">
      <c r="Q312" s="23"/>
    </row>
    <row r="313" spans="17:17" x14ac:dyDescent="0.25">
      <c r="Q313" s="23"/>
    </row>
    <row r="314" spans="17:17" x14ac:dyDescent="0.25">
      <c r="Q314" s="23"/>
    </row>
    <row r="315" spans="17:17" x14ac:dyDescent="0.25">
      <c r="Q315" s="23"/>
    </row>
    <row r="316" spans="17:17" x14ac:dyDescent="0.25">
      <c r="Q316" s="23"/>
    </row>
    <row r="317" spans="17:17" x14ac:dyDescent="0.25">
      <c r="Q317" s="23"/>
    </row>
    <row r="318" spans="17:17" x14ac:dyDescent="0.25">
      <c r="Q318" s="23"/>
    </row>
    <row r="319" spans="17:17" x14ac:dyDescent="0.25">
      <c r="Q319" s="23"/>
    </row>
    <row r="320" spans="17:17" x14ac:dyDescent="0.25">
      <c r="Q320" s="23"/>
    </row>
    <row r="321" spans="17:17" x14ac:dyDescent="0.25">
      <c r="Q321" s="23"/>
    </row>
    <row r="322" spans="17:17" x14ac:dyDescent="0.25">
      <c r="Q322" s="23"/>
    </row>
    <row r="323" spans="17:17" x14ac:dyDescent="0.25">
      <c r="Q323" s="23"/>
    </row>
    <row r="324" spans="17:17" x14ac:dyDescent="0.25">
      <c r="Q324" s="23"/>
    </row>
    <row r="325" spans="17:17" x14ac:dyDescent="0.25">
      <c r="Q325" s="23"/>
    </row>
    <row r="326" spans="17:17" x14ac:dyDescent="0.25">
      <c r="Q326" s="23"/>
    </row>
    <row r="327" spans="17:17" x14ac:dyDescent="0.25">
      <c r="Q327" s="23"/>
    </row>
    <row r="328" spans="17:17" x14ac:dyDescent="0.25">
      <c r="Q328" s="23"/>
    </row>
    <row r="329" spans="17:17" x14ac:dyDescent="0.25">
      <c r="Q329" s="23"/>
    </row>
    <row r="330" spans="17:17" x14ac:dyDescent="0.25">
      <c r="Q330" s="23"/>
    </row>
    <row r="331" spans="17:17" x14ac:dyDescent="0.25">
      <c r="Q331" s="23"/>
    </row>
    <row r="332" spans="17:17" x14ac:dyDescent="0.25">
      <c r="Q332" s="23"/>
    </row>
    <row r="333" spans="17:17" x14ac:dyDescent="0.25">
      <c r="Q333" s="23"/>
    </row>
    <row r="334" spans="17:17" x14ac:dyDescent="0.25">
      <c r="Q334" s="23"/>
    </row>
    <row r="335" spans="17:17" x14ac:dyDescent="0.25">
      <c r="Q335" s="23"/>
    </row>
    <row r="336" spans="17:17" x14ac:dyDescent="0.25">
      <c r="Q336" s="23"/>
    </row>
    <row r="337" spans="17:17" x14ac:dyDescent="0.25">
      <c r="Q337" s="23"/>
    </row>
    <row r="338" spans="17:17" x14ac:dyDescent="0.25">
      <c r="Q338" s="23"/>
    </row>
    <row r="339" spans="17:17" x14ac:dyDescent="0.25">
      <c r="Q339" s="23"/>
    </row>
    <row r="340" spans="17:17" x14ac:dyDescent="0.25">
      <c r="Q340" s="23"/>
    </row>
    <row r="341" spans="17:17" x14ac:dyDescent="0.25">
      <c r="Q341" s="23"/>
    </row>
    <row r="342" spans="17:17" x14ac:dyDescent="0.25">
      <c r="Q342" s="23"/>
    </row>
    <row r="343" spans="17:17" x14ac:dyDescent="0.25">
      <c r="Q343" s="23"/>
    </row>
    <row r="344" spans="17:17" x14ac:dyDescent="0.25">
      <c r="Q344" s="23"/>
    </row>
    <row r="345" spans="17:17" x14ac:dyDescent="0.25">
      <c r="Q345" s="23"/>
    </row>
    <row r="346" spans="17:17" x14ac:dyDescent="0.25">
      <c r="Q346" s="23"/>
    </row>
    <row r="347" spans="17:17" x14ac:dyDescent="0.25">
      <c r="Q347" s="23"/>
    </row>
    <row r="348" spans="17:17" x14ac:dyDescent="0.25">
      <c r="Q348" s="23"/>
    </row>
    <row r="349" spans="17:17" x14ac:dyDescent="0.25">
      <c r="Q349" s="23"/>
    </row>
    <row r="350" spans="17:17" x14ac:dyDescent="0.25">
      <c r="Q350" s="23"/>
    </row>
    <row r="351" spans="17:17" x14ac:dyDescent="0.25">
      <c r="Q351" s="23"/>
    </row>
    <row r="352" spans="17:17" x14ac:dyDescent="0.25">
      <c r="Q352" s="23"/>
    </row>
    <row r="353" spans="17:17" x14ac:dyDescent="0.25">
      <c r="Q353" s="23"/>
    </row>
    <row r="354" spans="17:17" x14ac:dyDescent="0.25">
      <c r="Q354" s="23"/>
    </row>
    <row r="355" spans="17:17" x14ac:dyDescent="0.25">
      <c r="Q355" s="23"/>
    </row>
    <row r="356" spans="17:17" x14ac:dyDescent="0.25">
      <c r="Q356" s="23"/>
    </row>
    <row r="357" spans="17:17" x14ac:dyDescent="0.25">
      <c r="Q357" s="23"/>
    </row>
    <row r="358" spans="17:17" x14ac:dyDescent="0.25">
      <c r="Q358" s="23"/>
    </row>
    <row r="359" spans="17:17" x14ac:dyDescent="0.25">
      <c r="Q359" s="23"/>
    </row>
    <row r="360" spans="17:17" x14ac:dyDescent="0.25">
      <c r="Q360" s="23"/>
    </row>
    <row r="361" spans="17:17" x14ac:dyDescent="0.25">
      <c r="Q361" s="23"/>
    </row>
    <row r="362" spans="17:17" x14ac:dyDescent="0.25">
      <c r="Q362" s="23"/>
    </row>
    <row r="363" spans="17:17" x14ac:dyDescent="0.25">
      <c r="Q363" s="23"/>
    </row>
    <row r="364" spans="17:17" x14ac:dyDescent="0.25">
      <c r="Q364" s="23"/>
    </row>
    <row r="365" spans="17:17" x14ac:dyDescent="0.25">
      <c r="Q365" s="23"/>
    </row>
  </sheetData>
  <sortState xmlns:xlrd2="http://schemas.microsoft.com/office/spreadsheetml/2017/richdata2" ref="B137:E148">
    <sortCondition ref="B137:B148"/>
  </sortState>
  <phoneticPr fontId="14" type="noConversion"/>
  <conditionalFormatting sqref="Q1:Q365">
    <cfRule type="timePeriod" dxfId="5" priority="71" timePeriod="today">
      <formula>FLOOR(Q1,1)=TODAY()</formula>
    </cfRule>
  </conditionalFormatting>
  <conditionalFormatting sqref="Q29:Q149">
    <cfRule type="expression" dxfId="4" priority="480">
      <formula>WEEKDAY($A230,2)=1</formula>
    </cfRule>
    <cfRule type="expression" dxfId="3" priority="481">
      <formula>WEEKDAY($A230,2)&gt;6</formula>
    </cfRule>
  </conditionalFormatting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ouvrir_absences2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janick</cp:lastModifiedBy>
  <dcterms:created xsi:type="dcterms:W3CDTF">2018-08-13T07:35:04Z</dcterms:created>
  <dcterms:modified xsi:type="dcterms:W3CDTF">2022-07-05T09:23:19Z</dcterms:modified>
</cp:coreProperties>
</file>