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Gantt\2021\"/>
    </mc:Choice>
  </mc:AlternateContent>
  <xr:revisionPtr revIDLastSave="0" documentId="13_ncr:1_{06630E1B-7CF6-45F2-A05E-8E2DC0C71200}" xr6:coauthVersionLast="47" xr6:coauthVersionMax="47" xr10:uidLastSave="{00000000-0000-0000-0000-000000000000}"/>
  <bookViews>
    <workbookView xWindow="100" yWindow="50" windowWidth="17680" windowHeight="8650" firstSheet="1" activeTab="2" xr2:uid="{58DDFC50-B167-40A5-B174-3865E933B04A}"/>
  </bookViews>
  <sheets>
    <sheet name="Données" sheetId="2" state="hidden" r:id="rId1"/>
    <sheet name="Jour" sheetId="4" r:id="rId2"/>
    <sheet name="Hebdo" sheetId="5" r:id="rId3"/>
    <sheet name="Mois" sheetId="3" r:id="rId4"/>
    <sheet name="Année" sheetId="1" r:id="rId5"/>
  </sheets>
  <functionGroups builtInGroupCount="19"/>
  <definedNames>
    <definedName name="Ferie" localSheetId="2">Hebdo!$DO$3:$DP$15</definedName>
    <definedName name="Ferie" localSheetId="1">Jour!$DA$3:$DB$15</definedName>
    <definedName name="Ferie">Mois!$DA$3:$DB$15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U2" i="4" l="1"/>
  <c r="BV2" i="4" s="1"/>
  <c r="BW2" i="4" s="1"/>
  <c r="BX2" i="4" s="1"/>
  <c r="BY2" i="4" s="1"/>
  <c r="BZ2" i="4" s="1"/>
  <c r="CA2" i="4" s="1"/>
  <c r="CB2" i="4" s="1"/>
  <c r="CC2" i="4" s="1"/>
  <c r="CD2" i="4" s="1"/>
  <c r="CE2" i="4" s="1"/>
  <c r="CF2" i="4" s="1"/>
  <c r="CG2" i="4" s="1"/>
  <c r="CH2" i="4" s="1"/>
  <c r="CI2" i="4" s="1"/>
  <c r="CJ2" i="4" s="1"/>
  <c r="CK2" i="4" s="1"/>
  <c r="CL2" i="4" s="1"/>
  <c r="CM2" i="4" s="1"/>
  <c r="CN2" i="4" s="1"/>
  <c r="CO2" i="4" s="1"/>
  <c r="CP2" i="4" s="1"/>
  <c r="CQ2" i="4" s="1"/>
  <c r="CR2" i="4" s="1"/>
  <c r="CS2" i="4" s="1"/>
  <c r="CT2" i="4" s="1"/>
  <c r="CU2" i="4" s="1"/>
  <c r="AM2" i="4"/>
  <c r="AN2" i="4" s="1"/>
  <c r="AO2" i="4" s="1"/>
  <c r="AP2" i="4" s="1"/>
  <c r="AQ2" i="4" s="1"/>
  <c r="AR2" i="4" s="1"/>
  <c r="AS2" i="4" s="1"/>
  <c r="AT2" i="4" s="1"/>
  <c r="AU2" i="4" s="1"/>
  <c r="AV2" i="4" s="1"/>
  <c r="AW2" i="4" s="1"/>
  <c r="AX2" i="4" s="1"/>
  <c r="AY2" i="4" s="1"/>
  <c r="AZ2" i="4" s="1"/>
  <c r="BA2" i="4" s="1"/>
  <c r="BB2" i="4" s="1"/>
  <c r="BC2" i="4" s="1"/>
  <c r="BD2" i="4" s="1"/>
  <c r="BE2" i="4" s="1"/>
  <c r="BF2" i="4" s="1"/>
  <c r="BG2" i="4" s="1"/>
  <c r="BH2" i="4" s="1"/>
  <c r="BI2" i="4" s="1"/>
  <c r="BJ2" i="4" s="1"/>
  <c r="BK2" i="4" s="1"/>
  <c r="BL2" i="4" s="1"/>
  <c r="BM2" i="4" s="1"/>
  <c r="BN2" i="4" s="1"/>
  <c r="BO2" i="4" s="1"/>
  <c r="BP2" i="4" s="1"/>
  <c r="BQ2" i="4" s="1"/>
  <c r="BR2" i="4" s="1"/>
  <c r="BS2" i="4" s="1"/>
  <c r="BT2" i="4" s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30" i="3"/>
  <c r="B29" i="3"/>
  <c r="B28" i="3"/>
  <c r="B27" i="3"/>
  <c r="B26" i="3"/>
  <c r="B25" i="3"/>
  <c r="B24" i="3"/>
  <c r="B23" i="3"/>
  <c r="B22" i="3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D2" i="4" l="1"/>
  <c r="E2" i="4" s="1"/>
  <c r="F2" i="4" s="1"/>
  <c r="G2" i="4" s="1"/>
  <c r="H2" i="4" s="1"/>
  <c r="I2" i="4" s="1"/>
  <c r="J2" i="4" s="1"/>
  <c r="K2" i="4" s="1"/>
  <c r="L2" i="4" s="1"/>
  <c r="M2" i="4" s="1"/>
  <c r="N2" i="4" s="1"/>
  <c r="O2" i="4" s="1"/>
  <c r="P2" i="4" s="1"/>
  <c r="Q2" i="4" s="1"/>
  <c r="R2" i="4" s="1"/>
  <c r="S2" i="4" s="1"/>
  <c r="T2" i="4" s="1"/>
  <c r="U2" i="4" s="1"/>
  <c r="V2" i="4" s="1"/>
  <c r="W2" i="4" s="1"/>
  <c r="X2" i="4" s="1"/>
  <c r="Y2" i="4" s="1"/>
  <c r="Z2" i="4" s="1"/>
  <c r="AA2" i="4" s="1"/>
  <c r="AB2" i="4" s="1"/>
  <c r="AC2" i="4" s="1"/>
  <c r="AD2" i="4" s="1"/>
  <c r="AE2" i="4" s="1"/>
  <c r="AF2" i="4" s="1"/>
  <c r="AG2" i="4" s="1"/>
  <c r="AH2" i="4" s="1"/>
  <c r="AI2" i="4" s="1"/>
  <c r="AJ2" i="4" s="1"/>
  <c r="AK2" i="4" s="1"/>
  <c r="AL2" i="4" s="1"/>
  <c r="D2" i="5"/>
  <c r="E2" i="5" s="1"/>
  <c r="F2" i="5" s="1"/>
  <c r="G2" i="5" s="1"/>
  <c r="H2" i="5" s="1"/>
  <c r="I2" i="5" s="1"/>
  <c r="J2" i="5" s="1"/>
  <c r="K2" i="5" s="1"/>
  <c r="L2" i="5" s="1"/>
  <c r="M2" i="5" s="1"/>
  <c r="N2" i="5" s="1"/>
  <c r="O2" i="5" s="1"/>
  <c r="P2" i="5" s="1"/>
  <c r="Q2" i="5" s="1"/>
  <c r="R2" i="5" s="1"/>
  <c r="S2" i="5" s="1"/>
  <c r="T2" i="5" s="1"/>
  <c r="U2" i="5" s="1"/>
  <c r="V2" i="5" s="1"/>
  <c r="W2" i="5" s="1"/>
  <c r="X2" i="5" s="1"/>
  <c r="Y2" i="5" s="1"/>
  <c r="Z2" i="5" s="1"/>
  <c r="AA2" i="5" s="1"/>
  <c r="AB2" i="5" s="1"/>
  <c r="AC2" i="5" s="1"/>
  <c r="AD2" i="5" s="1"/>
  <c r="AE2" i="5" s="1"/>
  <c r="AF2" i="5" s="1"/>
  <c r="AG2" i="5" s="1"/>
  <c r="AH2" i="5" s="1"/>
  <c r="AI2" i="5" s="1"/>
  <c r="AJ2" i="5" s="1"/>
  <c r="AK2" i="5" s="1"/>
  <c r="AL2" i="5" s="1"/>
  <c r="AM2" i="5" s="1"/>
  <c r="AN2" i="5" s="1"/>
  <c r="AO2" i="5" s="1"/>
  <c r="AP2" i="5" s="1"/>
  <c r="AQ2" i="5" s="1"/>
  <c r="AR2" i="5" s="1"/>
  <c r="AS2" i="5" s="1"/>
  <c r="AT2" i="5" s="1"/>
  <c r="AU2" i="5" s="1"/>
  <c r="AV2" i="5" s="1"/>
  <c r="AW2" i="5" s="1"/>
  <c r="AX2" i="5" s="1"/>
  <c r="AY2" i="5" s="1"/>
  <c r="AZ2" i="5" s="1"/>
  <c r="BA2" i="5" s="1"/>
  <c r="BB2" i="5" s="1"/>
  <c r="BC2" i="5" s="1"/>
  <c r="BD2" i="5" s="1"/>
  <c r="BE2" i="5" s="1"/>
  <c r="BF2" i="5" s="1"/>
  <c r="BG2" i="5" s="1"/>
  <c r="K1" i="5"/>
  <c r="S1" i="5" s="1"/>
  <c r="AA1" i="5" s="1"/>
  <c r="AI1" i="5" s="1"/>
  <c r="AQ1" i="5" s="1"/>
  <c r="AY1" i="5" s="1"/>
  <c r="BG1" i="5" s="1"/>
  <c r="DP15" i="5"/>
  <c r="DO15" i="5"/>
  <c r="DP14" i="5"/>
  <c r="DO14" i="5"/>
  <c r="DP13" i="5"/>
  <c r="DO13" i="5"/>
  <c r="DP12" i="5"/>
  <c r="DO12" i="5"/>
  <c r="DP11" i="5"/>
  <c r="DO11" i="5"/>
  <c r="DP7" i="5"/>
  <c r="DO7" i="5"/>
  <c r="DP6" i="5"/>
  <c r="DO6" i="5"/>
  <c r="DP4" i="5"/>
  <c r="DP9" i="5" s="1"/>
  <c r="DP10" i="5" s="1"/>
  <c r="DO4" i="5"/>
  <c r="DO9" i="5" s="1"/>
  <c r="DO10" i="5" s="1"/>
  <c r="DP3" i="5"/>
  <c r="DO3" i="5"/>
  <c r="B1" i="5"/>
  <c r="B1" i="4"/>
  <c r="BL1" i="3"/>
  <c r="DO8" i="5" l="1"/>
  <c r="DP8" i="5"/>
  <c r="DO5" i="5"/>
  <c r="DP5" i="5"/>
  <c r="AI1" i="3"/>
  <c r="D1" i="3"/>
  <c r="DB15" i="3"/>
  <c r="DA15" i="3"/>
  <c r="DB14" i="3"/>
  <c r="DA14" i="3"/>
  <c r="DB13" i="3"/>
  <c r="DA13" i="3"/>
  <c r="DB12" i="3"/>
  <c r="DA12" i="3"/>
  <c r="DB11" i="3"/>
  <c r="DA11" i="3"/>
  <c r="DB7" i="3"/>
  <c r="DA7" i="3"/>
  <c r="DB6" i="3"/>
  <c r="DA6" i="3"/>
  <c r="DB4" i="3"/>
  <c r="DB9" i="3" s="1"/>
  <c r="DB10" i="3" s="1"/>
  <c r="DA4" i="3"/>
  <c r="DA8" i="3" s="1"/>
  <c r="DB3" i="3"/>
  <c r="DA3" i="3"/>
  <c r="DB8" i="3" l="1"/>
  <c r="DA5" i="3"/>
  <c r="DA9" i="3"/>
  <c r="DA10" i="3" s="1"/>
  <c r="DB5" i="3"/>
  <c r="C2" i="3" l="1"/>
  <c r="D2" i="3" s="1"/>
  <c r="E2" i="3" s="1"/>
  <c r="F2" i="3" s="1"/>
  <c r="G2" i="3" s="1"/>
  <c r="H2" i="3" s="1"/>
  <c r="I2" i="3" s="1"/>
  <c r="J2" i="3" s="1"/>
  <c r="K2" i="3" s="1"/>
  <c r="L2" i="3" s="1"/>
  <c r="M2" i="3" s="1"/>
  <c r="N2" i="3" s="1"/>
  <c r="O2" i="3" s="1"/>
  <c r="P2" i="3" s="1"/>
  <c r="Q2" i="3" s="1"/>
  <c r="R2" i="3" s="1"/>
  <c r="S2" i="3" s="1"/>
  <c r="T2" i="3" s="1"/>
  <c r="U2" i="3" s="1"/>
  <c r="V2" i="3" s="1"/>
  <c r="W2" i="3" s="1"/>
  <c r="X2" i="3" s="1"/>
  <c r="Y2" i="3" s="1"/>
  <c r="Z2" i="3" s="1"/>
  <c r="AA2" i="3" s="1"/>
  <c r="AB2" i="3" s="1"/>
  <c r="AC2" i="3" s="1"/>
  <c r="AD2" i="3" s="1"/>
  <c r="AE2" i="3" s="1"/>
  <c r="AF2" i="3" s="1"/>
  <c r="AG2" i="3" s="1"/>
  <c r="AH2" i="3" s="1"/>
  <c r="AI2" i="3" s="1"/>
  <c r="AJ2" i="3" s="1"/>
  <c r="AK2" i="3" s="1"/>
  <c r="AL2" i="3" s="1"/>
  <c r="AM2" i="3" s="1"/>
  <c r="AN2" i="3" s="1"/>
  <c r="AO2" i="3" s="1"/>
  <c r="AP2" i="3" s="1"/>
  <c r="AQ2" i="3" s="1"/>
  <c r="AR2" i="3" s="1"/>
  <c r="AS2" i="3" s="1"/>
  <c r="AT2" i="3" s="1"/>
  <c r="AU2" i="3" s="1"/>
  <c r="AV2" i="3" s="1"/>
  <c r="AW2" i="3" s="1"/>
  <c r="AX2" i="3" s="1"/>
  <c r="AY2" i="3" s="1"/>
  <c r="AZ2" i="3" s="1"/>
  <c r="BA2" i="3" s="1"/>
  <c r="BB2" i="3" s="1"/>
  <c r="BC2" i="3" s="1"/>
  <c r="BD2" i="3" s="1"/>
  <c r="BE2" i="3" s="1"/>
  <c r="BF2" i="3" s="1"/>
  <c r="BG2" i="3" s="1"/>
  <c r="BH2" i="3" s="1"/>
  <c r="BI2" i="3" s="1"/>
  <c r="BJ2" i="3" s="1"/>
  <c r="BK2" i="3" s="1"/>
  <c r="BL2" i="3" s="1"/>
  <c r="C2" i="1"/>
  <c r="D2" i="1" l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</calcChain>
</file>

<file path=xl/sharedStrings.xml><?xml version="1.0" encoding="utf-8"?>
<sst xmlns="http://schemas.openxmlformats.org/spreadsheetml/2006/main" count="115" uniqueCount="61">
  <si>
    <t>Début</t>
  </si>
  <si>
    <t>Fin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</si>
  <si>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</si>
  <si>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</si>
  <si>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</si>
  <si>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</si>
  <si>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</si>
  <si>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</si>
  <si>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</si>
  <si>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</si>
  <si>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</si>
  <si>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</si>
  <si>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</si>
  <si>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</si>
  <si>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</si>
  <si>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 xml:space="preserve"> </t>
  </si>
  <si>
    <t>Id</t>
  </si>
  <si>
    <t>a</t>
  </si>
  <si>
    <t>b</t>
  </si>
  <si>
    <t>c</t>
  </si>
  <si>
    <t>d</t>
  </si>
  <si>
    <t>Client</t>
  </si>
  <si>
    <t>Commande</t>
  </si>
  <si>
    <t>N°Fiche de travail</t>
  </si>
  <si>
    <t>Désignation pièces</t>
  </si>
  <si>
    <t>Quantité</t>
  </si>
  <si>
    <t>Coût</t>
  </si>
  <si>
    <t>Plage horraire</t>
  </si>
  <si>
    <t>jours</t>
  </si>
  <si>
    <t>8h-12/13h-17h</t>
  </si>
  <si>
    <t>Lundi</t>
  </si>
  <si>
    <t>Mardi</t>
  </si>
  <si>
    <t>Mercredi</t>
  </si>
  <si>
    <t>Jeudi</t>
  </si>
  <si>
    <t>8h-12/13h-16h</t>
  </si>
  <si>
    <t>Vendredi</t>
  </si>
  <si>
    <t>/</t>
  </si>
  <si>
    <t>Samedi</t>
  </si>
  <si>
    <t>Dimanche</t>
  </si>
  <si>
    <t>Gérard</t>
  </si>
  <si>
    <t>Michael</t>
  </si>
  <si>
    <t>Anthony</t>
  </si>
  <si>
    <t>Grégoire</t>
  </si>
  <si>
    <t>Loïc</t>
  </si>
  <si>
    <t>Technicien</t>
  </si>
  <si>
    <t>qqq</t>
  </si>
  <si>
    <t>azerty</t>
  </si>
  <si>
    <t>qsdf</t>
  </si>
  <si>
    <t>wxcv</t>
  </si>
  <si>
    <t>2021/9-123</t>
  </si>
  <si>
    <t>ne pas effacer</t>
  </si>
  <si>
    <t>2021/9-113</t>
  </si>
  <si>
    <t>2021/9-114</t>
  </si>
  <si>
    <t>2021/9-115</t>
  </si>
  <si>
    <t>2021/9-116</t>
  </si>
  <si>
    <t>2021/9-117</t>
  </si>
  <si>
    <t>2021/9-118</t>
  </si>
  <si>
    <t>2021/9-119</t>
  </si>
  <si>
    <t>2021/9-120</t>
  </si>
  <si>
    <t>2021/9-121</t>
  </si>
  <si>
    <t>2021/9-122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</si>
</sst>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dd\ * mmm"/>
    <numFmt numFmtId="165" formatCode="ddd\ * dd"/>
    <numFmt numFmtId="166" formatCode="[$-40C]mmmm"/>
    <numFmt numFmtId="167" formatCode="[$-F800]dddd\,\ mmmm\ dd\,\ yyyy"/>
    <numFmt numFmtId="168" formatCode="h:mm;@"/>
    <numFmt numFmtId="169" formatCode="[$-F800]ddd\,\ mmmm\ dd\,\ yyyy"/>
    <numFmt numFmtId="170" formatCode="&quot;semaine &quot;\ 0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9"/>
      <color theme="0" tint="-0.1499984740745262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i/>
      <sz val="9"/>
      <color theme="2" tint="-0.49998474074526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thin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 style="dotted">
        <color auto="1"/>
      </right>
      <top style="thin">
        <color auto="1"/>
      </top>
      <bottom style="thin">
        <color indexed="64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dotted">
        <color auto="1"/>
      </right>
      <top/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dotted">
        <color auto="1"/>
      </left>
      <right/>
      <top/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thin">
        <color auto="1"/>
      </bottom>
      <diagonal/>
    </border>
    <border>
      <left style="thin">
        <color indexed="64"/>
      </left>
      <right style="dotted">
        <color auto="1"/>
      </right>
      <top style="dotted">
        <color auto="1"/>
      </top>
      <bottom style="thin">
        <color auto="1"/>
      </bottom>
      <diagonal/>
    </border>
  </borders>
  <cellStyleXfs count="4">
    <xf numFmtId="0" fontId="0" fillId="0" borderId="0"/>
    <xf numFmtId="44" fontId="15" fillId="0" borderId="0" applyFont="0" applyFill="0" applyBorder="0" applyAlignment="0" applyProtection="0"/>
    <xf numFmtId="0" fontId="16" fillId="0" borderId="0" applyFill="0" applyProtection="0"/>
    <xf numFmtId="44" fontId="15" fillId="0" borderId="0" applyFont="0" applyFill="0" applyBorder="0" applyAlignment="0" applyProtection="0"/>
  </cellStyleXfs>
  <cellXfs count="83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2" fillId="0" borderId="1" xfId="0" applyFont="1" applyBorder="1" applyAlignment="1">
      <alignment horizontal="center" vertical="center"/>
    </xf>
    <xf numFmtId="164" fontId="4" fillId="0" borderId="10" xfId="0" applyNumberFormat="1" applyFont="1" applyBorder="1" applyAlignment="1">
      <alignment horizontal="left" vertical="center" textRotation="90"/>
    </xf>
    <xf numFmtId="164" fontId="4" fillId="0" borderId="8" xfId="0" applyNumberFormat="1" applyFont="1" applyBorder="1" applyAlignment="1">
      <alignment horizontal="left" vertical="center" textRotation="90"/>
    </xf>
    <xf numFmtId="164" fontId="4" fillId="0" borderId="9" xfId="0" applyNumberFormat="1" applyFont="1" applyBorder="1" applyAlignment="1">
      <alignment horizontal="left" vertical="center" textRotation="90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165" fontId="4" fillId="0" borderId="10" xfId="0" applyNumberFormat="1" applyFont="1" applyBorder="1" applyAlignment="1">
      <alignment horizontal="left" vertical="center" textRotation="90"/>
    </xf>
    <xf numFmtId="165" fontId="4" fillId="0" borderId="8" xfId="0" applyNumberFormat="1" applyFont="1" applyBorder="1" applyAlignment="1">
      <alignment horizontal="left" vertical="center" textRotation="90"/>
    </xf>
    <xf numFmtId="165" fontId="4" fillId="0" borderId="9" xfId="0" applyNumberFormat="1" applyFont="1" applyBorder="1" applyAlignment="1">
      <alignment horizontal="left" vertical="center" textRotation="90"/>
    </xf>
    <xf numFmtId="165" fontId="0" fillId="0" borderId="0" xfId="0" applyNumberFormat="1"/>
    <xf numFmtId="0" fontId="5" fillId="0" borderId="0" xfId="0" applyFont="1"/>
    <xf numFmtId="0" fontId="6" fillId="0" borderId="0" xfId="0" applyFont="1"/>
    <xf numFmtId="14" fontId="5" fillId="0" borderId="0" xfId="0" applyNumberFormat="1" applyFont="1"/>
    <xf numFmtId="0" fontId="0" fillId="0" borderId="0" xfId="0" applyFill="1"/>
    <xf numFmtId="0" fontId="3" fillId="0" borderId="0" xfId="0" applyFont="1" applyFill="1" applyAlignment="1">
      <alignment vertical="center"/>
    </xf>
    <xf numFmtId="0" fontId="0" fillId="9" borderId="0" xfId="0" applyFill="1"/>
    <xf numFmtId="0" fontId="7" fillId="0" borderId="0" xfId="0" applyFont="1" applyFill="1" applyAlignment="1">
      <alignment vertical="center"/>
    </xf>
    <xf numFmtId="166" fontId="8" fillId="0" borderId="0" xfId="0" applyNumberFormat="1" applyFont="1" applyFill="1" applyAlignment="1">
      <alignment horizontal="centerContinuous" vertical="center"/>
    </xf>
    <xf numFmtId="0" fontId="8" fillId="0" borderId="0" xfId="0" applyFont="1" applyFill="1" applyAlignment="1">
      <alignment horizontal="centerContinuous" vertical="center"/>
    </xf>
    <xf numFmtId="0" fontId="8" fillId="0" borderId="0" xfId="0" applyFont="1" applyFill="1" applyAlignment="1">
      <alignment vertical="center"/>
    </xf>
    <xf numFmtId="0" fontId="7" fillId="0" borderId="0" xfId="0" applyFont="1"/>
    <xf numFmtId="0" fontId="7" fillId="0" borderId="0" xfId="0" applyFont="1" applyAlignment="1">
      <alignment vertical="center"/>
    </xf>
    <xf numFmtId="167" fontId="8" fillId="0" borderId="17" xfId="0" applyNumberFormat="1" applyFont="1" applyBorder="1" applyAlignment="1">
      <alignment horizontal="centerContinuous" vertical="center"/>
    </xf>
    <xf numFmtId="167" fontId="8" fillId="0" borderId="0" xfId="0" applyNumberFormat="1" applyFont="1" applyAlignment="1">
      <alignment horizontal="centerContinuous" vertical="center"/>
    </xf>
    <xf numFmtId="0" fontId="8" fillId="0" borderId="0" xfId="0" applyFont="1" applyAlignment="1">
      <alignment vertical="center"/>
    </xf>
    <xf numFmtId="166" fontId="8" fillId="0" borderId="0" xfId="0" applyNumberFormat="1" applyFont="1" applyAlignment="1">
      <alignment horizontal="centerContinuous" vertical="center"/>
    </xf>
    <xf numFmtId="0" fontId="8" fillId="0" borderId="0" xfId="0" applyFont="1" applyAlignment="1">
      <alignment horizontal="centerContinuous" vertical="center"/>
    </xf>
    <xf numFmtId="168" fontId="4" fillId="0" borderId="10" xfId="0" applyNumberFormat="1" applyFont="1" applyBorder="1" applyAlignment="1">
      <alignment horizontal="center" vertical="center" textRotation="90"/>
    </xf>
    <xf numFmtId="0" fontId="3" fillId="0" borderId="0" xfId="0" applyFont="1" applyAlignment="1">
      <alignment vertical="center"/>
    </xf>
    <xf numFmtId="0" fontId="7" fillId="0" borderId="0" xfId="0" applyFont="1" applyFill="1" applyAlignment="1">
      <alignment horizontal="centerContinuous" vertical="center"/>
    </xf>
    <xf numFmtId="167" fontId="10" fillId="0" borderId="0" xfId="0" applyNumberFormat="1" applyFont="1" applyAlignment="1">
      <alignment vertical="center"/>
    </xf>
    <xf numFmtId="169" fontId="12" fillId="0" borderId="17" xfId="0" applyNumberFormat="1" applyFont="1" applyBorder="1" applyAlignment="1">
      <alignment horizontal="centerContinuous" vertical="center"/>
    </xf>
    <xf numFmtId="167" fontId="12" fillId="0" borderId="0" xfId="0" applyNumberFormat="1" applyFont="1" applyAlignment="1">
      <alignment horizontal="centerContinuous" vertical="center"/>
    </xf>
    <xf numFmtId="168" fontId="4" fillId="0" borderId="22" xfId="0" applyNumberFormat="1" applyFont="1" applyBorder="1" applyAlignment="1">
      <alignment horizontal="center" vertical="center" textRotation="90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167" fontId="12" fillId="0" borderId="18" xfId="0" applyNumberFormat="1" applyFont="1" applyBorder="1" applyAlignment="1">
      <alignment horizontal="centerContinuous" vertical="center"/>
    </xf>
    <xf numFmtId="168" fontId="4" fillId="0" borderId="19" xfId="0" applyNumberFormat="1" applyFont="1" applyBorder="1" applyAlignment="1">
      <alignment horizontal="center" vertical="center" textRotation="90"/>
    </xf>
    <xf numFmtId="0" fontId="0" fillId="0" borderId="20" xfId="0" applyBorder="1"/>
    <xf numFmtId="0" fontId="0" fillId="0" borderId="21" xfId="0" applyBorder="1"/>
    <xf numFmtId="0" fontId="0" fillId="0" borderId="26" xfId="0" applyBorder="1"/>
    <xf numFmtId="167" fontId="13" fillId="0" borderId="18" xfId="0" applyNumberFormat="1" applyFont="1" applyBorder="1" applyAlignment="1">
      <alignment horizontal="centerContinuous" vertical="center"/>
    </xf>
    <xf numFmtId="0" fontId="0" fillId="7" borderId="0" xfId="0" applyFill="1" applyAlignment="1">
      <alignment horizontal="centerContinuous"/>
    </xf>
    <xf numFmtId="170" fontId="3" fillId="7" borderId="0" xfId="0" applyNumberFormat="1" applyFont="1" applyFill="1" applyAlignment="1">
      <alignment horizontal="centerContinuous" vertical="center"/>
    </xf>
    <xf numFmtId="0" fontId="14" fillId="0" borderId="17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2" fontId="0" fillId="0" borderId="0" xfId="0" applyNumberFormat="1"/>
    <xf numFmtId="22" fontId="0" fillId="0" borderId="0" xfId="0" applyNumberFormat="1" applyAlignment="1">
      <alignment horizontal="center"/>
    </xf>
    <xf numFmtId="22" fontId="1" fillId="2" borderId="0" xfId="0" applyNumberFormat="1" applyFont="1" applyFill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168" fontId="4" fillId="0" borderId="9" xfId="0" applyNumberFormat="1" applyFont="1" applyBorder="1" applyAlignment="1">
      <alignment horizontal="center" vertical="center" textRotation="90"/>
    </xf>
    <xf numFmtId="0" fontId="0" fillId="0" borderId="0" xfId="0" applyAlignment="1">
      <alignment wrapText="1"/>
    </xf>
    <xf numFmtId="0" fontId="0" fillId="0" borderId="1" xfId="0" applyBorder="1"/>
    <xf numFmtId="0" fontId="0" fillId="0" borderId="0" xfId="0"/>
    <xf numFmtId="44" fontId="0" fillId="0" borderId="0" xfId="1" applyFont="1"/>
    <xf numFmtId="0" fontId="7" fillId="8" borderId="14" xfId="0" applyFont="1" applyFill="1" applyBorder="1" applyAlignment="1">
      <alignment vertical="center" wrapText="1"/>
    </xf>
    <xf numFmtId="0" fontId="7" fillId="8" borderId="15" xfId="0" applyFont="1" applyFill="1" applyBorder="1" applyAlignment="1">
      <alignment vertical="center" wrapText="1"/>
    </xf>
    <xf numFmtId="0" fontId="7" fillId="8" borderId="16" xfId="0" applyFont="1" applyFill="1" applyBorder="1" applyAlignment="1">
      <alignment vertical="center" wrapText="1"/>
    </xf>
    <xf numFmtId="44" fontId="1" fillId="2" borderId="0" xfId="1" applyFont="1" applyFill="1" applyAlignment="1">
      <alignment horizontal="center" wrapText="1"/>
    </xf>
    <xf numFmtId="168" fontId="4" fillId="10" borderId="10" xfId="0" applyNumberFormat="1" applyFont="1" applyFill="1" applyBorder="1" applyAlignment="1">
      <alignment horizontal="center" vertical="center" textRotation="90"/>
    </xf>
    <xf numFmtId="0" fontId="0" fillId="10" borderId="6" xfId="0" applyFill="1" applyBorder="1"/>
    <xf numFmtId="0" fontId="0" fillId="10" borderId="2" xfId="0" applyFill="1" applyBorder="1"/>
    <xf numFmtId="0" fontId="0" fillId="10" borderId="4" xfId="0" applyFill="1" applyBorder="1"/>
    <xf numFmtId="0" fontId="17" fillId="11" borderId="0" xfId="0" applyFont="1" applyFill="1" applyAlignment="1">
      <alignment horizontal="center" wrapText="1"/>
    </xf>
    <xf numFmtId="22" fontId="17" fillId="11" borderId="0" xfId="0" applyNumberFormat="1" applyFont="1" applyFill="1" applyAlignment="1">
      <alignment horizontal="center" wrapText="1"/>
    </xf>
    <xf numFmtId="0" fontId="17" fillId="11" borderId="0" xfId="0" applyNumberFormat="1" applyFont="1" applyFill="1" applyAlignment="1">
      <alignment horizontal="center" wrapText="1"/>
    </xf>
    <xf numFmtId="44" fontId="17" fillId="11" borderId="0" xfId="1" applyFont="1" applyFill="1" applyAlignment="1">
      <alignment horizontal="center" wrapText="1"/>
    </xf>
  </cellXfs>
  <cellStyles count="4">
    <cellStyle name="Monétaire" xfId="1" builtinId="4"/>
    <cellStyle name="Monétaire 2" xfId="3" xr:uid="{6E8733E1-88CE-49D0-BBE2-FD284F46D13C}"/>
    <cellStyle name="Normal" xfId="0" builtinId="0"/>
    <cellStyle name="Normal 2" xfId="2" xr:uid="{F72F8F01-186C-43A1-AECC-E4999F7D322F}"/>
  </cellStyles>
  <dxfs count="4">
    <dxf>
      <fill>
        <patternFill>
          <bgColor theme="0" tint="-0.14996795556505021"/>
        </patternFill>
      </fill>
    </dxf>
    <dxf>
      <border>
        <left style="thin">
          <color auto="1"/>
        </left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1898650</xdr:colOff>
          <xdr:row>0</xdr:row>
          <xdr:rowOff>38100</xdr:rowOff>
        </xdr:from>
        <xdr:to>
          <xdr:col>1</xdr:col>
          <xdr:colOff>2076450</xdr:colOff>
          <xdr:row>0</xdr:row>
          <xdr:rowOff>196850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38100</xdr:rowOff>
        </xdr:from>
        <xdr:to>
          <xdr:col>1</xdr:col>
          <xdr:colOff>2292350</xdr:colOff>
          <xdr:row>0</xdr:row>
          <xdr:rowOff>196850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95250</xdr:colOff>
      <xdr:row>6</xdr:row>
      <xdr:rowOff>25400</xdr:rowOff>
    </xdr:from>
    <xdr:to>
      <xdr:col>81</xdr:col>
      <xdr:colOff>95250</xdr:colOff>
      <xdr:row>6</xdr:row>
      <xdr:rowOff>330200</xdr:rowOff>
    </xdr:to>
    <xdr:sp macro="Fiche" textlink="">
      <xdr:nvSpPr>
        <xdr:cNvPr id="3092" name="_1">
          <a:extLst>
            <a:ext uri="{FF2B5EF4-FFF2-40B4-BE49-F238E27FC236}">
              <a16:creationId xmlns:a16="http://schemas.microsoft.com/office/drawing/2014/main" id="{10C8BE89-BB39-46C7-B4A5-79978C06F8F9}"/>
            </a:ext>
          </a:extLst>
        </xdr:cNvPr>
        <xdr:cNvSpPr/>
      </xdr:nvSpPr>
      <xdr:spPr>
        <a:xfrm>
          <a:off x="2533650" y="2159000"/>
          <a:ext cx="15049500" cy="3048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123 - a</a:t>
          </a:r>
        </a:p>
      </xdr:txBody>
    </xdr:sp>
    <xdr:clientData/>
  </xdr:twoCellAnchor>
  <xdr:twoCellAnchor>
    <xdr:from>
      <xdr:col>1</xdr:col>
      <xdr:colOff>2237661</xdr:colOff>
      <xdr:row>6</xdr:row>
      <xdr:rowOff>25400</xdr:rowOff>
    </xdr:from>
    <xdr:to>
      <xdr:col>3</xdr:col>
      <xdr:colOff>73739</xdr:colOff>
      <xdr:row>6</xdr:row>
      <xdr:rowOff>209618</xdr:rowOff>
    </xdr:to>
    <xdr:sp macro="Fiche" textlink="">
      <xdr:nvSpPr>
        <xdr:cNvPr id="3093" name="__1">
          <a:extLst>
            <a:ext uri="{FF2B5EF4-FFF2-40B4-BE49-F238E27FC236}">
              <a16:creationId xmlns:a16="http://schemas.microsoft.com/office/drawing/2014/main" id="{F648DD9E-8CCB-4E5C-9DBB-664DF94D01F3}"/>
            </a:ext>
          </a:extLst>
        </xdr:cNvPr>
        <xdr:cNvSpPr txBox="1"/>
      </xdr:nvSpPr>
      <xdr:spPr>
        <a:xfrm>
          <a:off x="2364661" y="21590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&lt;&lt;&lt;</a:t>
          </a:r>
        </a:p>
      </xdr:txBody>
    </xdr:sp>
    <xdr:clientData/>
  </xdr:twoCellAnchor>
  <xdr:twoCellAnchor>
    <xdr:from>
      <xdr:col>80</xdr:col>
      <xdr:colOff>116760</xdr:colOff>
      <xdr:row>6</xdr:row>
      <xdr:rowOff>177800</xdr:rowOff>
    </xdr:from>
    <xdr:to>
      <xdr:col>82</xdr:col>
      <xdr:colOff>73738</xdr:colOff>
      <xdr:row>7</xdr:row>
      <xdr:rowOff>6418</xdr:rowOff>
    </xdr:to>
    <xdr:sp macro="Fiche" textlink="">
      <xdr:nvSpPr>
        <xdr:cNvPr id="3094" name="__1">
          <a:extLst>
            <a:ext uri="{FF2B5EF4-FFF2-40B4-BE49-F238E27FC236}">
              <a16:creationId xmlns:a16="http://schemas.microsoft.com/office/drawing/2014/main" id="{827300EE-B04B-4ED7-8892-1C6CB41E5247}"/>
            </a:ext>
          </a:extLst>
        </xdr:cNvPr>
        <xdr:cNvSpPr txBox="1"/>
      </xdr:nvSpPr>
      <xdr:spPr>
        <a:xfrm>
          <a:off x="17414160" y="23114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  <xdr:twoCellAnchor>
    <xdr:from>
      <xdr:col>10</xdr:col>
      <xdr:colOff>95250</xdr:colOff>
      <xdr:row>5</xdr:row>
      <xdr:rowOff>25400</xdr:rowOff>
    </xdr:from>
    <xdr:to>
      <xdr:col>16</xdr:col>
      <xdr:colOff>95250</xdr:colOff>
      <xdr:row>5</xdr:row>
      <xdr:rowOff>330200</xdr:rowOff>
    </xdr:to>
    <xdr:sp macro="Fiche" textlink="">
      <xdr:nvSpPr>
        <xdr:cNvPr id="3095" name="_11">
          <a:extLst>
            <a:ext uri="{FF2B5EF4-FFF2-40B4-BE49-F238E27FC236}">
              <a16:creationId xmlns:a16="http://schemas.microsoft.com/office/drawing/2014/main" id="{52B0A802-F1AF-4BB6-8486-FD8955C97929}"/>
            </a:ext>
          </a:extLst>
        </xdr:cNvPr>
        <xdr:cNvSpPr/>
      </xdr:nvSpPr>
      <xdr:spPr>
        <a:xfrm>
          <a:off x="4057650" y="1803400"/>
          <a:ext cx="1143000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123 - azerty</a:t>
          </a:r>
        </a:p>
      </xdr:txBody>
    </xdr:sp>
    <xdr:clientData/>
  </xdr:twoCellAnchor>
  <xdr:twoCellAnchor>
    <xdr:from>
      <xdr:col>9</xdr:col>
      <xdr:colOff>75276</xdr:colOff>
      <xdr:row>5</xdr:row>
      <xdr:rowOff>25400</xdr:rowOff>
    </xdr:from>
    <xdr:to>
      <xdr:col>11</xdr:col>
      <xdr:colOff>115225</xdr:colOff>
      <xdr:row>5</xdr:row>
      <xdr:rowOff>209618</xdr:rowOff>
    </xdr:to>
    <xdr:sp macro="Fiche" textlink="">
      <xdr:nvSpPr>
        <xdr:cNvPr id="3096" name="__11">
          <a:extLst>
            <a:ext uri="{FF2B5EF4-FFF2-40B4-BE49-F238E27FC236}">
              <a16:creationId xmlns:a16="http://schemas.microsoft.com/office/drawing/2014/main" id="{60E38291-2AD4-47FC-B224-F7EACBCE0919}"/>
            </a:ext>
          </a:extLst>
        </xdr:cNvPr>
        <xdr:cNvSpPr txBox="1"/>
      </xdr:nvSpPr>
      <xdr:spPr>
        <a:xfrm>
          <a:off x="3847176" y="1803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09:00</a:t>
          </a:r>
        </a:p>
      </xdr:txBody>
    </xdr:sp>
    <xdr:clientData/>
  </xdr:twoCellAnchor>
  <xdr:twoCellAnchor>
    <xdr:from>
      <xdr:col>15</xdr:col>
      <xdr:colOff>75276</xdr:colOff>
      <xdr:row>5</xdr:row>
      <xdr:rowOff>177800</xdr:rowOff>
    </xdr:from>
    <xdr:to>
      <xdr:col>17</xdr:col>
      <xdr:colOff>115225</xdr:colOff>
      <xdr:row>6</xdr:row>
      <xdr:rowOff>6418</xdr:rowOff>
    </xdr:to>
    <xdr:sp macro="Fiche" textlink="">
      <xdr:nvSpPr>
        <xdr:cNvPr id="3097" name="__11">
          <a:extLst>
            <a:ext uri="{FF2B5EF4-FFF2-40B4-BE49-F238E27FC236}">
              <a16:creationId xmlns:a16="http://schemas.microsoft.com/office/drawing/2014/main" id="{4D51603A-CB57-42B8-B50C-CA371B09BE34}"/>
            </a:ext>
          </a:extLst>
        </xdr:cNvPr>
        <xdr:cNvSpPr txBox="1"/>
      </xdr:nvSpPr>
      <xdr:spPr>
        <a:xfrm>
          <a:off x="4990176" y="1955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10:30</a:t>
          </a:r>
        </a:p>
      </xdr:txBody>
    </xdr:sp>
    <xdr:clientData/>
  </xdr:twoCellAnchor>
  <xdr:twoCellAnchor>
    <xdr:from>
      <xdr:col>35</xdr:col>
      <xdr:colOff>31750</xdr:colOff>
      <xdr:row>5</xdr:row>
      <xdr:rowOff>25400</xdr:rowOff>
    </xdr:from>
    <xdr:to>
      <xdr:col>39</xdr:col>
      <xdr:colOff>95250</xdr:colOff>
      <xdr:row>5</xdr:row>
      <xdr:rowOff>330200</xdr:rowOff>
    </xdr:to>
    <xdr:sp macro="Fiche" textlink="">
      <xdr:nvSpPr>
        <xdr:cNvPr id="3098" name="_10">
          <a:extLst>
            <a:ext uri="{FF2B5EF4-FFF2-40B4-BE49-F238E27FC236}">
              <a16:creationId xmlns:a16="http://schemas.microsoft.com/office/drawing/2014/main" id="{934AFF9A-1539-4072-B0E4-C2711EB21445}"/>
            </a:ext>
          </a:extLst>
        </xdr:cNvPr>
        <xdr:cNvSpPr/>
      </xdr:nvSpPr>
      <xdr:spPr>
        <a:xfrm>
          <a:off x="8756650" y="1803400"/>
          <a:ext cx="825500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12345 - b</a:t>
          </a:r>
        </a:p>
      </xdr:txBody>
    </xdr:sp>
    <xdr:clientData/>
  </xdr:twoCellAnchor>
  <xdr:twoCellAnchor>
    <xdr:from>
      <xdr:col>34</xdr:col>
      <xdr:colOff>11775</xdr:colOff>
      <xdr:row>5</xdr:row>
      <xdr:rowOff>25400</xdr:rowOff>
    </xdr:from>
    <xdr:to>
      <xdr:col>36</xdr:col>
      <xdr:colOff>51724</xdr:colOff>
      <xdr:row>5</xdr:row>
      <xdr:rowOff>209618</xdr:rowOff>
    </xdr:to>
    <xdr:sp macro="Fiche" textlink="">
      <xdr:nvSpPr>
        <xdr:cNvPr id="3099" name="__10">
          <a:extLst>
            <a:ext uri="{FF2B5EF4-FFF2-40B4-BE49-F238E27FC236}">
              <a16:creationId xmlns:a16="http://schemas.microsoft.com/office/drawing/2014/main" id="{FCC296DB-DB13-4A4F-8EF7-149A6F581DC9}"/>
            </a:ext>
          </a:extLst>
        </xdr:cNvPr>
        <xdr:cNvSpPr txBox="1"/>
      </xdr:nvSpPr>
      <xdr:spPr>
        <a:xfrm>
          <a:off x="8546175" y="1803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15:10</a:t>
          </a:r>
        </a:p>
      </xdr:txBody>
    </xdr:sp>
    <xdr:clientData/>
  </xdr:twoCellAnchor>
  <xdr:twoCellAnchor>
    <xdr:from>
      <xdr:col>38</xdr:col>
      <xdr:colOff>75275</xdr:colOff>
      <xdr:row>5</xdr:row>
      <xdr:rowOff>177800</xdr:rowOff>
    </xdr:from>
    <xdr:to>
      <xdr:col>40</xdr:col>
      <xdr:colOff>115224</xdr:colOff>
      <xdr:row>6</xdr:row>
      <xdr:rowOff>6418</xdr:rowOff>
    </xdr:to>
    <xdr:sp macro="Fiche" textlink="">
      <xdr:nvSpPr>
        <xdr:cNvPr id="3100" name="__10">
          <a:extLst>
            <a:ext uri="{FF2B5EF4-FFF2-40B4-BE49-F238E27FC236}">
              <a16:creationId xmlns:a16="http://schemas.microsoft.com/office/drawing/2014/main" id="{BB88F18F-37CF-45DB-BCB7-B74BFFA0FA2C}"/>
            </a:ext>
          </a:extLst>
        </xdr:cNvPr>
        <xdr:cNvSpPr txBox="1"/>
      </xdr:nvSpPr>
      <xdr:spPr>
        <a:xfrm>
          <a:off x="9371675" y="1955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16:15</a:t>
          </a:r>
        </a:p>
      </xdr:txBody>
    </xdr:sp>
    <xdr:clientData/>
  </xdr:twoCellAnchor>
  <xdr:twoCellAnchor>
    <xdr:from>
      <xdr:col>18</xdr:col>
      <xdr:colOff>95250</xdr:colOff>
      <xdr:row>2</xdr:row>
      <xdr:rowOff>25400</xdr:rowOff>
    </xdr:from>
    <xdr:to>
      <xdr:col>81</xdr:col>
      <xdr:colOff>95250</xdr:colOff>
      <xdr:row>2</xdr:row>
      <xdr:rowOff>330200</xdr:rowOff>
    </xdr:to>
    <xdr:sp macro="Fiche" textlink="">
      <xdr:nvSpPr>
        <xdr:cNvPr id="3101" name="_7">
          <a:extLst>
            <a:ext uri="{FF2B5EF4-FFF2-40B4-BE49-F238E27FC236}">
              <a16:creationId xmlns:a16="http://schemas.microsoft.com/office/drawing/2014/main" id="{D3E254DD-E965-4180-A817-5E4C3FF78DFB}"/>
            </a:ext>
          </a:extLst>
        </xdr:cNvPr>
        <xdr:cNvSpPr/>
      </xdr:nvSpPr>
      <xdr:spPr>
        <a:xfrm>
          <a:off x="5581650" y="736600"/>
          <a:ext cx="12001500" cy="3048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543 - c</a:t>
          </a:r>
        </a:p>
      </xdr:txBody>
    </xdr:sp>
    <xdr:clientData/>
  </xdr:twoCellAnchor>
  <xdr:twoCellAnchor>
    <xdr:from>
      <xdr:col>17</xdr:col>
      <xdr:colOff>75276</xdr:colOff>
      <xdr:row>2</xdr:row>
      <xdr:rowOff>25400</xdr:rowOff>
    </xdr:from>
    <xdr:to>
      <xdr:col>19</xdr:col>
      <xdr:colOff>115225</xdr:colOff>
      <xdr:row>2</xdr:row>
      <xdr:rowOff>209618</xdr:rowOff>
    </xdr:to>
    <xdr:sp macro="Fiche" textlink="">
      <xdr:nvSpPr>
        <xdr:cNvPr id="3102" name="__7">
          <a:extLst>
            <a:ext uri="{FF2B5EF4-FFF2-40B4-BE49-F238E27FC236}">
              <a16:creationId xmlns:a16="http://schemas.microsoft.com/office/drawing/2014/main" id="{62CF360F-B571-479C-8041-3CCEE85767D7}"/>
            </a:ext>
          </a:extLst>
        </xdr:cNvPr>
        <xdr:cNvSpPr txBox="1"/>
      </xdr:nvSpPr>
      <xdr:spPr>
        <a:xfrm>
          <a:off x="5371176" y="736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11:00</a:t>
          </a:r>
        </a:p>
      </xdr:txBody>
    </xdr:sp>
    <xdr:clientData/>
  </xdr:twoCellAnchor>
  <xdr:twoCellAnchor>
    <xdr:from>
      <xdr:col>80</xdr:col>
      <xdr:colOff>116760</xdr:colOff>
      <xdr:row>2</xdr:row>
      <xdr:rowOff>177800</xdr:rowOff>
    </xdr:from>
    <xdr:to>
      <xdr:col>82</xdr:col>
      <xdr:colOff>73738</xdr:colOff>
      <xdr:row>3</xdr:row>
      <xdr:rowOff>6418</xdr:rowOff>
    </xdr:to>
    <xdr:sp macro="Fiche" textlink="">
      <xdr:nvSpPr>
        <xdr:cNvPr id="3103" name="__7">
          <a:extLst>
            <a:ext uri="{FF2B5EF4-FFF2-40B4-BE49-F238E27FC236}">
              <a16:creationId xmlns:a16="http://schemas.microsoft.com/office/drawing/2014/main" id="{28354CFB-29C2-441B-9007-F95659487539}"/>
            </a:ext>
          </a:extLst>
        </xdr:cNvPr>
        <xdr:cNvSpPr txBox="1"/>
      </xdr:nvSpPr>
      <xdr:spPr>
        <a:xfrm>
          <a:off x="17414160" y="8890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1898650</xdr:colOff>
          <xdr:row>0</xdr:row>
          <xdr:rowOff>38100</xdr:rowOff>
        </xdr:from>
        <xdr:to>
          <xdr:col>1</xdr:col>
          <xdr:colOff>2076450</xdr:colOff>
          <xdr:row>0</xdr:row>
          <xdr:rowOff>196850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2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38100</xdr:rowOff>
        </xdr:from>
        <xdr:to>
          <xdr:col>1</xdr:col>
          <xdr:colOff>2292350</xdr:colOff>
          <xdr:row>0</xdr:row>
          <xdr:rowOff>196850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2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xdr:twoCellAnchor>
    <xdr:from>
      <xdr:col>15</xdr:col>
      <xdr:colOff>0</xdr:colOff>
      <xdr:row>3</xdr:row>
      <xdr:rowOff>25400</xdr:rowOff>
    </xdr:from>
    <xdr:to>
      <xdr:col>15</xdr:col>
      <xdr:colOff>127000</xdr:colOff>
      <xdr:row>3</xdr:row>
      <xdr:rowOff>330200</xdr:rowOff>
    </xdr:to>
    <xdr:sp macro="Fiche" textlink="">
      <xdr:nvSpPr>
        <xdr:cNvPr id="9309" name="_8">
          <a:extLst>
            <a:ext uri="{FF2B5EF4-FFF2-40B4-BE49-F238E27FC236}">
              <a16:creationId xmlns:a16="http://schemas.microsoft.com/office/drawing/2014/main" id="{99816468-8A5F-43B0-A950-A9D8BA3FEAD0}"/>
            </a:ext>
          </a:extLst>
        </xdr:cNvPr>
        <xdr:cNvSpPr/>
      </xdr:nvSpPr>
      <xdr:spPr>
        <a:xfrm>
          <a:off x="5740400" y="1092200"/>
          <a:ext cx="127000" cy="3048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2021/9-120 - d</a:t>
          </a:r>
        </a:p>
      </xdr:txBody>
    </xdr:sp>
    <xdr:clientData/>
  </xdr:twoCellAnchor>
  <xdr:twoCellAnchor>
    <xdr:from>
      <xdr:col>14</xdr:col>
      <xdr:colOff>43526</xdr:colOff>
      <xdr:row>3</xdr:row>
      <xdr:rowOff>25400</xdr:rowOff>
    </xdr:from>
    <xdr:to>
      <xdr:col>15</xdr:col>
      <xdr:colOff>210475</xdr:colOff>
      <xdr:row>3</xdr:row>
      <xdr:rowOff>209618</xdr:rowOff>
    </xdr:to>
    <xdr:sp macro="Fiche" textlink="">
      <xdr:nvSpPr>
        <xdr:cNvPr id="9310" name="__8">
          <a:extLst>
            <a:ext uri="{FF2B5EF4-FFF2-40B4-BE49-F238E27FC236}">
              <a16:creationId xmlns:a16="http://schemas.microsoft.com/office/drawing/2014/main" id="{C8D6F112-A300-4E3A-AC84-1C3B968CE15A}"/>
            </a:ext>
          </a:extLst>
        </xdr:cNvPr>
        <xdr:cNvSpPr txBox="1"/>
      </xdr:nvSpPr>
      <xdr:spPr>
        <a:xfrm>
          <a:off x="5529926" y="1092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13:30</a:t>
          </a:r>
        </a:p>
      </xdr:txBody>
    </xdr:sp>
    <xdr:clientData/>
  </xdr:twoCellAnchor>
  <xdr:twoCellAnchor>
    <xdr:from>
      <xdr:col>14</xdr:col>
      <xdr:colOff>170526</xdr:colOff>
      <xdr:row>3</xdr:row>
      <xdr:rowOff>177800</xdr:rowOff>
    </xdr:from>
    <xdr:to>
      <xdr:col>16</xdr:col>
      <xdr:colOff>83475</xdr:colOff>
      <xdr:row>4</xdr:row>
      <xdr:rowOff>6418</xdr:rowOff>
    </xdr:to>
    <xdr:sp macro="Fiche" textlink="">
      <xdr:nvSpPr>
        <xdr:cNvPr id="9311" name="__8">
          <a:extLst>
            <a:ext uri="{FF2B5EF4-FFF2-40B4-BE49-F238E27FC236}">
              <a16:creationId xmlns:a16="http://schemas.microsoft.com/office/drawing/2014/main" id="{EA18A9A8-E391-498A-A632-87834E8D8025}"/>
            </a:ext>
          </a:extLst>
        </xdr:cNvPr>
        <xdr:cNvSpPr txBox="1"/>
      </xdr:nvSpPr>
      <xdr:spPr>
        <a:xfrm>
          <a:off x="5656926" y="1244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15:00</a:t>
          </a:r>
        </a:p>
      </xdr:txBody>
    </xdr:sp>
    <xdr:clientData/>
  </xdr:twoCellAnchor>
  <xdr:twoCellAnchor>
    <xdr:from>
      <xdr:col>13</xdr:col>
      <xdr:colOff>239889</xdr:colOff>
      <xdr:row>4</xdr:row>
      <xdr:rowOff>25400</xdr:rowOff>
    </xdr:from>
    <xdr:to>
      <xdr:col>59</xdr:col>
      <xdr:colOff>127000</xdr:colOff>
      <xdr:row>4</xdr:row>
      <xdr:rowOff>330200</xdr:rowOff>
    </xdr:to>
    <xdr:sp macro="Fiche" textlink="">
      <xdr:nvSpPr>
        <xdr:cNvPr id="9312" name="_12">
          <a:extLst>
            <a:ext uri="{FF2B5EF4-FFF2-40B4-BE49-F238E27FC236}">
              <a16:creationId xmlns:a16="http://schemas.microsoft.com/office/drawing/2014/main" id="{4B271752-6D5B-4FCC-9125-EA4F985C32E0}"/>
            </a:ext>
          </a:extLst>
        </xdr:cNvPr>
        <xdr:cNvSpPr/>
      </xdr:nvSpPr>
      <xdr:spPr>
        <a:xfrm>
          <a:off x="5472289" y="1447800"/>
          <a:ext cx="11571111" cy="3048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2021/9-123 - azerty</a:t>
          </a:r>
        </a:p>
      </xdr:txBody>
    </xdr:sp>
    <xdr:clientData/>
  </xdr:twoCellAnchor>
  <xdr:twoCellAnchor>
    <xdr:from>
      <xdr:col>13</xdr:col>
      <xdr:colOff>29414</xdr:colOff>
      <xdr:row>4</xdr:row>
      <xdr:rowOff>25400</xdr:rowOff>
    </xdr:from>
    <xdr:to>
      <xdr:col>14</xdr:col>
      <xdr:colOff>196363</xdr:colOff>
      <xdr:row>4</xdr:row>
      <xdr:rowOff>209618</xdr:rowOff>
    </xdr:to>
    <xdr:sp macro="Fiche" textlink="">
      <xdr:nvSpPr>
        <xdr:cNvPr id="9313" name="__12">
          <a:extLst>
            <a:ext uri="{FF2B5EF4-FFF2-40B4-BE49-F238E27FC236}">
              <a16:creationId xmlns:a16="http://schemas.microsoft.com/office/drawing/2014/main" id="{5002FF9B-F326-4A46-A24D-CD148B7D868A}"/>
            </a:ext>
          </a:extLst>
        </xdr:cNvPr>
        <xdr:cNvSpPr txBox="1"/>
      </xdr:nvSpPr>
      <xdr:spPr>
        <a:xfrm>
          <a:off x="5261814" y="1447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10:20</a:t>
          </a:r>
        </a:p>
      </xdr:txBody>
    </xdr:sp>
    <xdr:clientData/>
  </xdr:twoCellAnchor>
  <xdr:twoCellAnchor>
    <xdr:from>
      <xdr:col>58</xdr:col>
      <xdr:colOff>212010</xdr:colOff>
      <xdr:row>4</xdr:row>
      <xdr:rowOff>177800</xdr:rowOff>
    </xdr:from>
    <xdr:to>
      <xdr:col>60</xdr:col>
      <xdr:colOff>41988</xdr:colOff>
      <xdr:row>5</xdr:row>
      <xdr:rowOff>6418</xdr:rowOff>
    </xdr:to>
    <xdr:sp macro="Fiche" textlink="">
      <xdr:nvSpPr>
        <xdr:cNvPr id="9314" name="__12">
          <a:extLst>
            <a:ext uri="{FF2B5EF4-FFF2-40B4-BE49-F238E27FC236}">
              <a16:creationId xmlns:a16="http://schemas.microsoft.com/office/drawing/2014/main" id="{891ECA9C-4569-42C4-BB46-48417C0A733C}"/>
            </a:ext>
          </a:extLst>
        </xdr:cNvPr>
        <xdr:cNvSpPr txBox="1"/>
      </xdr:nvSpPr>
      <xdr:spPr>
        <a:xfrm>
          <a:off x="16874410" y="16002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  <xdr:twoCellAnchor>
    <xdr:from>
      <xdr:col>2</xdr:col>
      <xdr:colOff>127000</xdr:colOff>
      <xdr:row>6</xdr:row>
      <xdr:rowOff>25400</xdr:rowOff>
    </xdr:from>
    <xdr:to>
      <xdr:col>59</xdr:col>
      <xdr:colOff>127000</xdr:colOff>
      <xdr:row>6</xdr:row>
      <xdr:rowOff>330200</xdr:rowOff>
    </xdr:to>
    <xdr:sp macro="Fiche" textlink="">
      <xdr:nvSpPr>
        <xdr:cNvPr id="9315" name="_1">
          <a:extLst>
            <a:ext uri="{FF2B5EF4-FFF2-40B4-BE49-F238E27FC236}">
              <a16:creationId xmlns:a16="http://schemas.microsoft.com/office/drawing/2014/main" id="{5A8B72FF-1DE5-4A55-B991-5D3326D52BA3}"/>
            </a:ext>
          </a:extLst>
        </xdr:cNvPr>
        <xdr:cNvSpPr/>
      </xdr:nvSpPr>
      <xdr:spPr>
        <a:xfrm>
          <a:off x="2565400" y="2159000"/>
          <a:ext cx="14478000" cy="3048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2021/9-113 - a</a:t>
          </a:r>
        </a:p>
      </xdr:txBody>
    </xdr:sp>
    <xdr:clientData/>
  </xdr:twoCellAnchor>
  <xdr:twoCellAnchor>
    <xdr:from>
      <xdr:col>1</xdr:col>
      <xdr:colOff>2227925</xdr:colOff>
      <xdr:row>6</xdr:row>
      <xdr:rowOff>25400</xdr:rowOff>
    </xdr:from>
    <xdr:to>
      <xdr:col>3</xdr:col>
      <xdr:colOff>83474</xdr:colOff>
      <xdr:row>6</xdr:row>
      <xdr:rowOff>209618</xdr:rowOff>
    </xdr:to>
    <xdr:sp macro="Fiche" textlink="">
      <xdr:nvSpPr>
        <xdr:cNvPr id="9316" name="__1">
          <a:extLst>
            <a:ext uri="{FF2B5EF4-FFF2-40B4-BE49-F238E27FC236}">
              <a16:creationId xmlns:a16="http://schemas.microsoft.com/office/drawing/2014/main" id="{7640D7F9-CA02-4ABB-A3F2-D676272F994D}"/>
            </a:ext>
          </a:extLst>
        </xdr:cNvPr>
        <xdr:cNvSpPr txBox="1"/>
      </xdr:nvSpPr>
      <xdr:spPr>
        <a:xfrm>
          <a:off x="2354925" y="2159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58</xdr:col>
      <xdr:colOff>212010</xdr:colOff>
      <xdr:row>6</xdr:row>
      <xdr:rowOff>177800</xdr:rowOff>
    </xdr:from>
    <xdr:to>
      <xdr:col>60</xdr:col>
      <xdr:colOff>41988</xdr:colOff>
      <xdr:row>7</xdr:row>
      <xdr:rowOff>6418</xdr:rowOff>
    </xdr:to>
    <xdr:sp macro="Fiche" textlink="">
      <xdr:nvSpPr>
        <xdr:cNvPr id="9317" name="__1">
          <a:extLst>
            <a:ext uri="{FF2B5EF4-FFF2-40B4-BE49-F238E27FC236}">
              <a16:creationId xmlns:a16="http://schemas.microsoft.com/office/drawing/2014/main" id="{D2371BF6-3988-407A-BBE7-5C90719207C1}"/>
            </a:ext>
          </a:extLst>
        </xdr:cNvPr>
        <xdr:cNvSpPr txBox="1"/>
      </xdr:nvSpPr>
      <xdr:spPr>
        <a:xfrm>
          <a:off x="16874410" y="23114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  <xdr:twoCellAnchor>
    <xdr:from>
      <xdr:col>5</xdr:col>
      <xdr:colOff>127000</xdr:colOff>
      <xdr:row>5</xdr:row>
      <xdr:rowOff>25400</xdr:rowOff>
    </xdr:from>
    <xdr:to>
      <xdr:col>6</xdr:col>
      <xdr:colOff>0</xdr:colOff>
      <xdr:row>5</xdr:row>
      <xdr:rowOff>330200</xdr:rowOff>
    </xdr:to>
    <xdr:sp macro="Fiche" textlink="">
      <xdr:nvSpPr>
        <xdr:cNvPr id="9318" name="_11">
          <a:extLst>
            <a:ext uri="{FF2B5EF4-FFF2-40B4-BE49-F238E27FC236}">
              <a16:creationId xmlns:a16="http://schemas.microsoft.com/office/drawing/2014/main" id="{BA996716-65B7-48BD-8B1E-60594A58FEB6}"/>
            </a:ext>
          </a:extLst>
        </xdr:cNvPr>
        <xdr:cNvSpPr/>
      </xdr:nvSpPr>
      <xdr:spPr>
        <a:xfrm>
          <a:off x="3327400" y="1803400"/>
          <a:ext cx="127000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2021/9-122 - azerty</a:t>
          </a:r>
        </a:p>
      </xdr:txBody>
    </xdr:sp>
    <xdr:clientData/>
  </xdr:twoCellAnchor>
  <xdr:twoCellAnchor>
    <xdr:from>
      <xdr:col>4</xdr:col>
      <xdr:colOff>170525</xdr:colOff>
      <xdr:row>5</xdr:row>
      <xdr:rowOff>25400</xdr:rowOff>
    </xdr:from>
    <xdr:to>
      <xdr:col>6</xdr:col>
      <xdr:colOff>83474</xdr:colOff>
      <xdr:row>5</xdr:row>
      <xdr:rowOff>209618</xdr:rowOff>
    </xdr:to>
    <xdr:sp macro="Fiche" textlink="">
      <xdr:nvSpPr>
        <xdr:cNvPr id="9319" name="__11">
          <a:extLst>
            <a:ext uri="{FF2B5EF4-FFF2-40B4-BE49-F238E27FC236}">
              <a16:creationId xmlns:a16="http://schemas.microsoft.com/office/drawing/2014/main" id="{216FED96-80AF-4D82-AE7E-6CE40AA6932E}"/>
            </a:ext>
          </a:extLst>
        </xdr:cNvPr>
        <xdr:cNvSpPr txBox="1"/>
      </xdr:nvSpPr>
      <xdr:spPr>
        <a:xfrm>
          <a:off x="3116925" y="1803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09:00</a:t>
          </a:r>
        </a:p>
      </xdr:txBody>
    </xdr:sp>
    <xdr:clientData/>
  </xdr:twoCellAnchor>
  <xdr:twoCellAnchor>
    <xdr:from>
      <xdr:col>5</xdr:col>
      <xdr:colOff>43525</xdr:colOff>
      <xdr:row>5</xdr:row>
      <xdr:rowOff>177800</xdr:rowOff>
    </xdr:from>
    <xdr:to>
      <xdr:col>6</xdr:col>
      <xdr:colOff>210474</xdr:colOff>
      <xdr:row>6</xdr:row>
      <xdr:rowOff>6418</xdr:rowOff>
    </xdr:to>
    <xdr:sp macro="Fiche" textlink="">
      <xdr:nvSpPr>
        <xdr:cNvPr id="9320" name="__11">
          <a:extLst>
            <a:ext uri="{FF2B5EF4-FFF2-40B4-BE49-F238E27FC236}">
              <a16:creationId xmlns:a16="http://schemas.microsoft.com/office/drawing/2014/main" id="{E6AB5E74-1C93-43CE-9BC0-878314DE60AF}"/>
            </a:ext>
          </a:extLst>
        </xdr:cNvPr>
        <xdr:cNvSpPr txBox="1"/>
      </xdr:nvSpPr>
      <xdr:spPr>
        <a:xfrm>
          <a:off x="3243925" y="1955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10:30</a:t>
          </a:r>
        </a:p>
      </xdr:txBody>
    </xdr:sp>
    <xdr:clientData/>
  </xdr:twoCellAnchor>
  <xdr:twoCellAnchor>
    <xdr:from>
      <xdr:col>7</xdr:col>
      <xdr:colOff>141111</xdr:colOff>
      <xdr:row>5</xdr:row>
      <xdr:rowOff>25400</xdr:rowOff>
    </xdr:from>
    <xdr:to>
      <xdr:col>7</xdr:col>
      <xdr:colOff>232833</xdr:colOff>
      <xdr:row>5</xdr:row>
      <xdr:rowOff>330200</xdr:rowOff>
    </xdr:to>
    <xdr:sp macro="Fiche" textlink="">
      <xdr:nvSpPr>
        <xdr:cNvPr id="9321" name="_10">
          <a:extLst>
            <a:ext uri="{FF2B5EF4-FFF2-40B4-BE49-F238E27FC236}">
              <a16:creationId xmlns:a16="http://schemas.microsoft.com/office/drawing/2014/main" id="{E3123387-55F8-4966-ADBE-C1A50B513168}"/>
            </a:ext>
          </a:extLst>
        </xdr:cNvPr>
        <xdr:cNvSpPr/>
      </xdr:nvSpPr>
      <xdr:spPr>
        <a:xfrm>
          <a:off x="3849511" y="1803400"/>
          <a:ext cx="91722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2021/9-121 - b</a:t>
          </a:r>
        </a:p>
      </xdr:txBody>
    </xdr:sp>
    <xdr:clientData/>
  </xdr:twoCellAnchor>
  <xdr:twoCellAnchor>
    <xdr:from>
      <xdr:col>6</xdr:col>
      <xdr:colOff>184637</xdr:colOff>
      <xdr:row>5</xdr:row>
      <xdr:rowOff>25400</xdr:rowOff>
    </xdr:from>
    <xdr:to>
      <xdr:col>8</xdr:col>
      <xdr:colOff>97586</xdr:colOff>
      <xdr:row>5</xdr:row>
      <xdr:rowOff>209618</xdr:rowOff>
    </xdr:to>
    <xdr:sp macro="Fiche" textlink="">
      <xdr:nvSpPr>
        <xdr:cNvPr id="9322" name="__10">
          <a:extLst>
            <a:ext uri="{FF2B5EF4-FFF2-40B4-BE49-F238E27FC236}">
              <a16:creationId xmlns:a16="http://schemas.microsoft.com/office/drawing/2014/main" id="{24F732C5-B6DD-46CC-A2F2-17AD497F67F7}"/>
            </a:ext>
          </a:extLst>
        </xdr:cNvPr>
        <xdr:cNvSpPr txBox="1"/>
      </xdr:nvSpPr>
      <xdr:spPr>
        <a:xfrm>
          <a:off x="3639037" y="1803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15:10</a:t>
          </a:r>
        </a:p>
      </xdr:txBody>
    </xdr:sp>
    <xdr:clientData/>
  </xdr:twoCellAnchor>
  <xdr:twoCellAnchor>
    <xdr:from>
      <xdr:col>7</xdr:col>
      <xdr:colOff>22359</xdr:colOff>
      <xdr:row>5</xdr:row>
      <xdr:rowOff>177800</xdr:rowOff>
    </xdr:from>
    <xdr:to>
      <xdr:col>8</xdr:col>
      <xdr:colOff>189308</xdr:colOff>
      <xdr:row>6</xdr:row>
      <xdr:rowOff>6418</xdr:rowOff>
    </xdr:to>
    <xdr:sp macro="Fiche" textlink="">
      <xdr:nvSpPr>
        <xdr:cNvPr id="9323" name="__10">
          <a:extLst>
            <a:ext uri="{FF2B5EF4-FFF2-40B4-BE49-F238E27FC236}">
              <a16:creationId xmlns:a16="http://schemas.microsoft.com/office/drawing/2014/main" id="{D03A3C0E-D43D-474F-ACBA-7B19340A07CB}"/>
            </a:ext>
          </a:extLst>
        </xdr:cNvPr>
        <xdr:cNvSpPr txBox="1"/>
      </xdr:nvSpPr>
      <xdr:spPr>
        <a:xfrm>
          <a:off x="3730759" y="1955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16:15</a:t>
          </a:r>
        </a:p>
      </xdr:txBody>
    </xdr:sp>
    <xdr:clientData/>
  </xdr:twoCellAnchor>
  <xdr:twoCellAnchor>
    <xdr:from>
      <xdr:col>18</xdr:col>
      <xdr:colOff>127000</xdr:colOff>
      <xdr:row>5</xdr:row>
      <xdr:rowOff>25400</xdr:rowOff>
    </xdr:from>
    <xdr:to>
      <xdr:col>59</xdr:col>
      <xdr:colOff>127000</xdr:colOff>
      <xdr:row>5</xdr:row>
      <xdr:rowOff>330200</xdr:rowOff>
    </xdr:to>
    <xdr:sp macro="Fiche" textlink="">
      <xdr:nvSpPr>
        <xdr:cNvPr id="9324" name="_5">
          <a:extLst>
            <a:ext uri="{FF2B5EF4-FFF2-40B4-BE49-F238E27FC236}">
              <a16:creationId xmlns:a16="http://schemas.microsoft.com/office/drawing/2014/main" id="{44916696-2926-4ACE-8909-0A8C9EA4D0DE}"/>
            </a:ext>
          </a:extLst>
        </xdr:cNvPr>
        <xdr:cNvSpPr/>
      </xdr:nvSpPr>
      <xdr:spPr>
        <a:xfrm>
          <a:off x="6629400" y="1803400"/>
          <a:ext cx="10414000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2021/9-117 - a</a:t>
          </a:r>
        </a:p>
      </xdr:txBody>
    </xdr:sp>
    <xdr:clientData/>
  </xdr:twoCellAnchor>
  <xdr:twoCellAnchor>
    <xdr:from>
      <xdr:col>17</xdr:col>
      <xdr:colOff>170526</xdr:colOff>
      <xdr:row>5</xdr:row>
      <xdr:rowOff>25400</xdr:rowOff>
    </xdr:from>
    <xdr:to>
      <xdr:col>19</xdr:col>
      <xdr:colOff>83475</xdr:colOff>
      <xdr:row>5</xdr:row>
      <xdr:rowOff>209618</xdr:rowOff>
    </xdr:to>
    <xdr:sp macro="Fiche" textlink="">
      <xdr:nvSpPr>
        <xdr:cNvPr id="9325" name="__5">
          <a:extLst>
            <a:ext uri="{FF2B5EF4-FFF2-40B4-BE49-F238E27FC236}">
              <a16:creationId xmlns:a16="http://schemas.microsoft.com/office/drawing/2014/main" id="{33E84FD3-2A48-43B1-BA50-24698EAB29EE}"/>
            </a:ext>
          </a:extLst>
        </xdr:cNvPr>
        <xdr:cNvSpPr txBox="1"/>
      </xdr:nvSpPr>
      <xdr:spPr>
        <a:xfrm>
          <a:off x="6418926" y="1803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58</xdr:col>
      <xdr:colOff>212010</xdr:colOff>
      <xdr:row>5</xdr:row>
      <xdr:rowOff>177800</xdr:rowOff>
    </xdr:from>
    <xdr:to>
      <xdr:col>60</xdr:col>
      <xdr:colOff>41988</xdr:colOff>
      <xdr:row>6</xdr:row>
      <xdr:rowOff>6418</xdr:rowOff>
    </xdr:to>
    <xdr:sp macro="Fiche" textlink="">
      <xdr:nvSpPr>
        <xdr:cNvPr id="9326" name="__5">
          <a:extLst>
            <a:ext uri="{FF2B5EF4-FFF2-40B4-BE49-F238E27FC236}">
              <a16:creationId xmlns:a16="http://schemas.microsoft.com/office/drawing/2014/main" id="{34D59452-3C99-424C-8178-3AF4579B9188}"/>
            </a:ext>
          </a:extLst>
        </xdr:cNvPr>
        <xdr:cNvSpPr txBox="1"/>
      </xdr:nvSpPr>
      <xdr:spPr>
        <a:xfrm>
          <a:off x="16874410" y="19558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  <xdr:twoCellAnchor>
    <xdr:from>
      <xdr:col>6</xdr:col>
      <xdr:colOff>42333</xdr:colOff>
      <xdr:row>2</xdr:row>
      <xdr:rowOff>25400</xdr:rowOff>
    </xdr:from>
    <xdr:to>
      <xdr:col>14</xdr:col>
      <xdr:colOff>148167</xdr:colOff>
      <xdr:row>2</xdr:row>
      <xdr:rowOff>330200</xdr:rowOff>
    </xdr:to>
    <xdr:sp macro="Fiche" textlink="">
      <xdr:nvSpPr>
        <xdr:cNvPr id="9327" name="_7">
          <a:extLst>
            <a:ext uri="{FF2B5EF4-FFF2-40B4-BE49-F238E27FC236}">
              <a16:creationId xmlns:a16="http://schemas.microsoft.com/office/drawing/2014/main" id="{FB8218A8-E7ED-41D9-8F49-C50311A85CEB}"/>
            </a:ext>
          </a:extLst>
        </xdr:cNvPr>
        <xdr:cNvSpPr/>
      </xdr:nvSpPr>
      <xdr:spPr>
        <a:xfrm>
          <a:off x="3496733" y="736600"/>
          <a:ext cx="2137834" cy="3048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2021/9-119 - c</a:t>
          </a:r>
        </a:p>
      </xdr:txBody>
    </xdr:sp>
    <xdr:clientData/>
  </xdr:twoCellAnchor>
  <xdr:twoCellAnchor>
    <xdr:from>
      <xdr:col>5</xdr:col>
      <xdr:colOff>85859</xdr:colOff>
      <xdr:row>2</xdr:row>
      <xdr:rowOff>25400</xdr:rowOff>
    </xdr:from>
    <xdr:to>
      <xdr:col>6</xdr:col>
      <xdr:colOff>252808</xdr:colOff>
      <xdr:row>2</xdr:row>
      <xdr:rowOff>209618</xdr:rowOff>
    </xdr:to>
    <xdr:sp macro="Fiche" textlink="">
      <xdr:nvSpPr>
        <xdr:cNvPr id="9328" name="__7">
          <a:extLst>
            <a:ext uri="{FF2B5EF4-FFF2-40B4-BE49-F238E27FC236}">
              <a16:creationId xmlns:a16="http://schemas.microsoft.com/office/drawing/2014/main" id="{A1AAE8B2-775A-42A5-B4F8-319394204F3B}"/>
            </a:ext>
          </a:extLst>
        </xdr:cNvPr>
        <xdr:cNvSpPr txBox="1"/>
      </xdr:nvSpPr>
      <xdr:spPr>
        <a:xfrm>
          <a:off x="3286259" y="736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11:00</a:t>
          </a:r>
        </a:p>
      </xdr:txBody>
    </xdr:sp>
    <xdr:clientData/>
  </xdr:twoCellAnchor>
  <xdr:twoCellAnchor>
    <xdr:from>
      <xdr:col>13</xdr:col>
      <xdr:colOff>191693</xdr:colOff>
      <xdr:row>2</xdr:row>
      <xdr:rowOff>177800</xdr:rowOff>
    </xdr:from>
    <xdr:to>
      <xdr:col>15</xdr:col>
      <xdr:colOff>104642</xdr:colOff>
      <xdr:row>3</xdr:row>
      <xdr:rowOff>6418</xdr:rowOff>
    </xdr:to>
    <xdr:sp macro="Fiche" textlink="">
      <xdr:nvSpPr>
        <xdr:cNvPr id="9329" name="__7">
          <a:extLst>
            <a:ext uri="{FF2B5EF4-FFF2-40B4-BE49-F238E27FC236}">
              <a16:creationId xmlns:a16="http://schemas.microsoft.com/office/drawing/2014/main" id="{6946605A-F5B7-41FF-AF6A-B259D2CAF031}"/>
            </a:ext>
          </a:extLst>
        </xdr:cNvPr>
        <xdr:cNvSpPr txBox="1"/>
      </xdr:nvSpPr>
      <xdr:spPr>
        <a:xfrm>
          <a:off x="5424093" y="889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12:15</a:t>
          </a:r>
        </a:p>
      </xdr:txBody>
    </xdr:sp>
    <xdr:clientData/>
  </xdr:twoCellAnchor>
  <xdr:twoCellAnchor>
    <xdr:from>
      <xdr:col>18</xdr:col>
      <xdr:colOff>127000</xdr:colOff>
      <xdr:row>2</xdr:row>
      <xdr:rowOff>25400</xdr:rowOff>
    </xdr:from>
    <xdr:to>
      <xdr:col>59</xdr:col>
      <xdr:colOff>127000</xdr:colOff>
      <xdr:row>2</xdr:row>
      <xdr:rowOff>330200</xdr:rowOff>
    </xdr:to>
    <xdr:sp macro="Fiche" textlink="">
      <xdr:nvSpPr>
        <xdr:cNvPr id="9330" name="_2">
          <a:extLst>
            <a:ext uri="{FF2B5EF4-FFF2-40B4-BE49-F238E27FC236}">
              <a16:creationId xmlns:a16="http://schemas.microsoft.com/office/drawing/2014/main" id="{6A4318B0-1D25-403A-BFC0-AFB9718AAD29}"/>
            </a:ext>
          </a:extLst>
        </xdr:cNvPr>
        <xdr:cNvSpPr/>
      </xdr:nvSpPr>
      <xdr:spPr>
        <a:xfrm>
          <a:off x="6629400" y="736600"/>
          <a:ext cx="10414000" cy="3048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2021/9-114 - b</a:t>
          </a:r>
        </a:p>
      </xdr:txBody>
    </xdr:sp>
    <xdr:clientData/>
  </xdr:twoCellAnchor>
  <xdr:twoCellAnchor>
    <xdr:from>
      <xdr:col>17</xdr:col>
      <xdr:colOff>170526</xdr:colOff>
      <xdr:row>2</xdr:row>
      <xdr:rowOff>25400</xdr:rowOff>
    </xdr:from>
    <xdr:to>
      <xdr:col>19</xdr:col>
      <xdr:colOff>83475</xdr:colOff>
      <xdr:row>2</xdr:row>
      <xdr:rowOff>209618</xdr:rowOff>
    </xdr:to>
    <xdr:sp macro="Fiche" textlink="">
      <xdr:nvSpPr>
        <xdr:cNvPr id="9331" name="__2">
          <a:extLst>
            <a:ext uri="{FF2B5EF4-FFF2-40B4-BE49-F238E27FC236}">
              <a16:creationId xmlns:a16="http://schemas.microsoft.com/office/drawing/2014/main" id="{5B4A861A-EB34-4A03-A9B8-954D162ADDB2}"/>
            </a:ext>
          </a:extLst>
        </xdr:cNvPr>
        <xdr:cNvSpPr txBox="1"/>
      </xdr:nvSpPr>
      <xdr:spPr>
        <a:xfrm>
          <a:off x="6418926" y="736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58</xdr:col>
      <xdr:colOff>212010</xdr:colOff>
      <xdr:row>2</xdr:row>
      <xdr:rowOff>177800</xdr:rowOff>
    </xdr:from>
    <xdr:to>
      <xdr:col>60</xdr:col>
      <xdr:colOff>41988</xdr:colOff>
      <xdr:row>3</xdr:row>
      <xdr:rowOff>6418</xdr:rowOff>
    </xdr:to>
    <xdr:sp macro="Fiche" textlink="">
      <xdr:nvSpPr>
        <xdr:cNvPr id="9332" name="__2">
          <a:extLst>
            <a:ext uri="{FF2B5EF4-FFF2-40B4-BE49-F238E27FC236}">
              <a16:creationId xmlns:a16="http://schemas.microsoft.com/office/drawing/2014/main" id="{E9B831F0-16EB-45CD-A942-FBC893033473}"/>
            </a:ext>
          </a:extLst>
        </xdr:cNvPr>
        <xdr:cNvSpPr txBox="1"/>
      </xdr:nvSpPr>
      <xdr:spPr>
        <a:xfrm>
          <a:off x="16874410" y="8890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1898650</xdr:colOff>
          <xdr:row>0</xdr:row>
          <xdr:rowOff>38100</xdr:rowOff>
        </xdr:from>
        <xdr:to>
          <xdr:col>1</xdr:col>
          <xdr:colOff>2076450</xdr:colOff>
          <xdr:row>0</xdr:row>
          <xdr:rowOff>196850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38100</xdr:rowOff>
        </xdr:from>
        <xdr:to>
          <xdr:col>1</xdr:col>
          <xdr:colOff>2292350</xdr:colOff>
          <xdr:row>0</xdr:row>
          <xdr:rowOff>196850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xdr:twoCellAnchor>
    <xdr:from>
      <xdr:col>46</xdr:col>
      <xdr:colOff>127000</xdr:colOff>
      <xdr:row>3</xdr:row>
      <xdr:rowOff>25400</xdr:rowOff>
    </xdr:from>
    <xdr:to>
      <xdr:col>64</xdr:col>
      <xdr:colOff>127000</xdr:colOff>
      <xdr:row>3</xdr:row>
      <xdr:rowOff>330200</xdr:rowOff>
    </xdr:to>
    <xdr:sp macro="Fiche" textlink="">
      <xdr:nvSpPr>
        <xdr:cNvPr id="1266" name="_3">
          <a:extLst>
            <a:ext uri="{FF2B5EF4-FFF2-40B4-BE49-F238E27FC236}">
              <a16:creationId xmlns:a16="http://schemas.microsoft.com/office/drawing/2014/main" id="{0481CF51-ED59-4345-98DE-1691D9176B7F}"/>
            </a:ext>
          </a:extLst>
        </xdr:cNvPr>
        <xdr:cNvSpPr/>
      </xdr:nvSpPr>
      <xdr:spPr>
        <a:xfrm>
          <a:off x="13741400" y="1092200"/>
          <a:ext cx="4572000" cy="3048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2021/9-115 - c</a:t>
          </a:r>
        </a:p>
      </xdr:txBody>
    </xdr:sp>
    <xdr:clientData/>
  </xdr:twoCellAnchor>
  <xdr:twoCellAnchor>
    <xdr:from>
      <xdr:col>45</xdr:col>
      <xdr:colOff>162607</xdr:colOff>
      <xdr:row>3</xdr:row>
      <xdr:rowOff>25400</xdr:rowOff>
    </xdr:from>
    <xdr:to>
      <xdr:col>47</xdr:col>
      <xdr:colOff>91393</xdr:colOff>
      <xdr:row>3</xdr:row>
      <xdr:rowOff>209618</xdr:rowOff>
    </xdr:to>
    <xdr:sp macro="Fiche" textlink="">
      <xdr:nvSpPr>
        <xdr:cNvPr id="1267" name="__3">
          <a:extLst>
            <a:ext uri="{FF2B5EF4-FFF2-40B4-BE49-F238E27FC236}">
              <a16:creationId xmlns:a16="http://schemas.microsoft.com/office/drawing/2014/main" id="{94D31CD7-54A7-4225-B702-133EFB815529}"/>
            </a:ext>
          </a:extLst>
        </xdr:cNvPr>
        <xdr:cNvSpPr txBox="1"/>
      </xdr:nvSpPr>
      <xdr:spPr>
        <a:xfrm>
          <a:off x="13523007" y="10922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15/10</a:t>
          </a:r>
        </a:p>
      </xdr:txBody>
    </xdr:sp>
    <xdr:clientData/>
  </xdr:twoCellAnchor>
  <xdr:twoCellAnchor>
    <xdr:from>
      <xdr:col>63</xdr:col>
      <xdr:colOff>212010</xdr:colOff>
      <xdr:row>3</xdr:row>
      <xdr:rowOff>177800</xdr:rowOff>
    </xdr:from>
    <xdr:to>
      <xdr:col>65</xdr:col>
      <xdr:colOff>41988</xdr:colOff>
      <xdr:row>4</xdr:row>
      <xdr:rowOff>6418</xdr:rowOff>
    </xdr:to>
    <xdr:sp macro="Fiche" textlink="">
      <xdr:nvSpPr>
        <xdr:cNvPr id="1268" name="__3">
          <a:extLst>
            <a:ext uri="{FF2B5EF4-FFF2-40B4-BE49-F238E27FC236}">
              <a16:creationId xmlns:a16="http://schemas.microsoft.com/office/drawing/2014/main" id="{9A2B55F1-59C8-40D8-BC7F-D67A3C883534}"/>
            </a:ext>
          </a:extLst>
        </xdr:cNvPr>
        <xdr:cNvSpPr txBox="1"/>
      </xdr:nvSpPr>
      <xdr:spPr>
        <a:xfrm>
          <a:off x="18144410" y="12446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  <xdr:twoCellAnchor>
    <xdr:from>
      <xdr:col>8</xdr:col>
      <xdr:colOff>236361</xdr:colOff>
      <xdr:row>4</xdr:row>
      <xdr:rowOff>25400</xdr:rowOff>
    </xdr:from>
    <xdr:to>
      <xdr:col>16</xdr:col>
      <xdr:colOff>43215</xdr:colOff>
      <xdr:row>4</xdr:row>
      <xdr:rowOff>330200</xdr:rowOff>
    </xdr:to>
    <xdr:sp macro="Fiche" textlink="">
      <xdr:nvSpPr>
        <xdr:cNvPr id="1269" name="_12">
          <a:extLst>
            <a:ext uri="{FF2B5EF4-FFF2-40B4-BE49-F238E27FC236}">
              <a16:creationId xmlns:a16="http://schemas.microsoft.com/office/drawing/2014/main" id="{9999FC9D-09D0-42CB-A346-9EA912E79CB6}"/>
            </a:ext>
          </a:extLst>
        </xdr:cNvPr>
        <xdr:cNvSpPr/>
      </xdr:nvSpPr>
      <xdr:spPr>
        <a:xfrm>
          <a:off x="4198761" y="1447800"/>
          <a:ext cx="1838854" cy="3048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2021/9-123 - azerty</a:t>
          </a:r>
        </a:p>
      </xdr:txBody>
    </xdr:sp>
    <xdr:clientData/>
  </xdr:twoCellAnchor>
  <xdr:twoCellAnchor>
    <xdr:from>
      <xdr:col>8</xdr:col>
      <xdr:colOff>17968</xdr:colOff>
      <xdr:row>4</xdr:row>
      <xdr:rowOff>25400</xdr:rowOff>
    </xdr:from>
    <xdr:to>
      <xdr:col>9</xdr:col>
      <xdr:colOff>200754</xdr:colOff>
      <xdr:row>4</xdr:row>
      <xdr:rowOff>209618</xdr:rowOff>
    </xdr:to>
    <xdr:sp macro="Fiche" textlink="">
      <xdr:nvSpPr>
        <xdr:cNvPr id="1270" name="__12">
          <a:extLst>
            <a:ext uri="{FF2B5EF4-FFF2-40B4-BE49-F238E27FC236}">
              <a16:creationId xmlns:a16="http://schemas.microsoft.com/office/drawing/2014/main" id="{F887B558-92B7-4A8B-9CFA-B791B69312B3}"/>
            </a:ext>
          </a:extLst>
        </xdr:cNvPr>
        <xdr:cNvSpPr txBox="1"/>
      </xdr:nvSpPr>
      <xdr:spPr>
        <a:xfrm>
          <a:off x="3980368" y="14478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07/09</a:t>
          </a:r>
        </a:p>
      </xdr:txBody>
    </xdr:sp>
    <xdr:clientData/>
  </xdr:twoCellAnchor>
  <xdr:twoCellAnchor>
    <xdr:from>
      <xdr:col>15</xdr:col>
      <xdr:colOff>78822</xdr:colOff>
      <xdr:row>4</xdr:row>
      <xdr:rowOff>177800</xdr:rowOff>
    </xdr:from>
    <xdr:to>
      <xdr:col>17</xdr:col>
      <xdr:colOff>7608</xdr:colOff>
      <xdr:row>5</xdr:row>
      <xdr:rowOff>6418</xdr:rowOff>
    </xdr:to>
    <xdr:sp macro="Fiche" textlink="">
      <xdr:nvSpPr>
        <xdr:cNvPr id="1271" name="__12">
          <a:extLst>
            <a:ext uri="{FF2B5EF4-FFF2-40B4-BE49-F238E27FC236}">
              <a16:creationId xmlns:a16="http://schemas.microsoft.com/office/drawing/2014/main" id="{309938E8-B085-4479-8800-E4A3D90C747B}"/>
            </a:ext>
          </a:extLst>
        </xdr:cNvPr>
        <xdr:cNvSpPr txBox="1"/>
      </xdr:nvSpPr>
      <xdr:spPr>
        <a:xfrm>
          <a:off x="5819222" y="16002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14/09</a:t>
          </a:r>
        </a:p>
      </xdr:txBody>
    </xdr:sp>
    <xdr:clientData/>
  </xdr:twoCellAnchor>
  <xdr:twoCellAnchor>
    <xdr:from>
      <xdr:col>7</xdr:col>
      <xdr:colOff>127000</xdr:colOff>
      <xdr:row>6</xdr:row>
      <xdr:rowOff>25400</xdr:rowOff>
    </xdr:from>
    <xdr:to>
      <xdr:col>34</xdr:col>
      <xdr:colOff>127000</xdr:colOff>
      <xdr:row>6</xdr:row>
      <xdr:rowOff>330200</xdr:rowOff>
    </xdr:to>
    <xdr:sp macro="Fiche" textlink="">
      <xdr:nvSpPr>
        <xdr:cNvPr id="1272" name="_1">
          <a:extLst>
            <a:ext uri="{FF2B5EF4-FFF2-40B4-BE49-F238E27FC236}">
              <a16:creationId xmlns:a16="http://schemas.microsoft.com/office/drawing/2014/main" id="{1DBE74CF-C979-4179-BD46-2A276597BB65}"/>
            </a:ext>
          </a:extLst>
        </xdr:cNvPr>
        <xdr:cNvSpPr/>
      </xdr:nvSpPr>
      <xdr:spPr>
        <a:xfrm>
          <a:off x="3835400" y="2159000"/>
          <a:ext cx="6858000" cy="3048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2021/9-113 - a</a:t>
          </a:r>
        </a:p>
      </xdr:txBody>
    </xdr:sp>
    <xdr:clientData/>
  </xdr:twoCellAnchor>
  <xdr:twoCellAnchor>
    <xdr:from>
      <xdr:col>6</xdr:col>
      <xdr:colOff>162607</xdr:colOff>
      <xdr:row>6</xdr:row>
      <xdr:rowOff>25400</xdr:rowOff>
    </xdr:from>
    <xdr:to>
      <xdr:col>8</xdr:col>
      <xdr:colOff>91393</xdr:colOff>
      <xdr:row>6</xdr:row>
      <xdr:rowOff>209618</xdr:rowOff>
    </xdr:to>
    <xdr:sp macro="Fiche" textlink="">
      <xdr:nvSpPr>
        <xdr:cNvPr id="1273" name="__1">
          <a:extLst>
            <a:ext uri="{FF2B5EF4-FFF2-40B4-BE49-F238E27FC236}">
              <a16:creationId xmlns:a16="http://schemas.microsoft.com/office/drawing/2014/main" id="{D5102505-D033-4A8B-9D73-4DEC6CFFA7AC}"/>
            </a:ext>
          </a:extLst>
        </xdr:cNvPr>
        <xdr:cNvSpPr txBox="1"/>
      </xdr:nvSpPr>
      <xdr:spPr>
        <a:xfrm>
          <a:off x="3617007" y="21590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06/09</a:t>
          </a:r>
        </a:p>
      </xdr:txBody>
    </xdr:sp>
    <xdr:clientData/>
  </xdr:twoCellAnchor>
  <xdr:twoCellAnchor>
    <xdr:from>
      <xdr:col>33</xdr:col>
      <xdr:colOff>162607</xdr:colOff>
      <xdr:row>6</xdr:row>
      <xdr:rowOff>177800</xdr:rowOff>
    </xdr:from>
    <xdr:to>
      <xdr:col>35</xdr:col>
      <xdr:colOff>91393</xdr:colOff>
      <xdr:row>7</xdr:row>
      <xdr:rowOff>6418</xdr:rowOff>
    </xdr:to>
    <xdr:sp macro="Fiche" textlink="">
      <xdr:nvSpPr>
        <xdr:cNvPr id="1274" name="__1">
          <a:extLst>
            <a:ext uri="{FF2B5EF4-FFF2-40B4-BE49-F238E27FC236}">
              <a16:creationId xmlns:a16="http://schemas.microsoft.com/office/drawing/2014/main" id="{21CEF22B-B574-4D71-9F30-97103FFBB61E}"/>
            </a:ext>
          </a:extLst>
        </xdr:cNvPr>
        <xdr:cNvSpPr txBox="1"/>
      </xdr:nvSpPr>
      <xdr:spPr>
        <a:xfrm>
          <a:off x="10475007" y="23114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03/10</a:t>
          </a:r>
        </a:p>
      </xdr:txBody>
    </xdr:sp>
    <xdr:clientData/>
  </xdr:twoCellAnchor>
  <xdr:twoCellAnchor>
    <xdr:from>
      <xdr:col>37</xdr:col>
      <xdr:colOff>127000</xdr:colOff>
      <xdr:row>6</xdr:row>
      <xdr:rowOff>25400</xdr:rowOff>
    </xdr:from>
    <xdr:to>
      <xdr:col>64</xdr:col>
      <xdr:colOff>127000</xdr:colOff>
      <xdr:row>6</xdr:row>
      <xdr:rowOff>330200</xdr:rowOff>
    </xdr:to>
    <xdr:sp macro="Fiche" textlink="">
      <xdr:nvSpPr>
        <xdr:cNvPr id="1275" name="_6">
          <a:extLst>
            <a:ext uri="{FF2B5EF4-FFF2-40B4-BE49-F238E27FC236}">
              <a16:creationId xmlns:a16="http://schemas.microsoft.com/office/drawing/2014/main" id="{45888760-5C01-4DEC-A172-9F3627C47D68}"/>
            </a:ext>
          </a:extLst>
        </xdr:cNvPr>
        <xdr:cNvSpPr/>
      </xdr:nvSpPr>
      <xdr:spPr>
        <a:xfrm>
          <a:off x="11455400" y="2159000"/>
          <a:ext cx="6858000" cy="3048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2021/9-118 - b</a:t>
          </a:r>
        </a:p>
      </xdr:txBody>
    </xdr:sp>
    <xdr:clientData/>
  </xdr:twoCellAnchor>
  <xdr:twoCellAnchor>
    <xdr:from>
      <xdr:col>36</xdr:col>
      <xdr:colOff>162607</xdr:colOff>
      <xdr:row>6</xdr:row>
      <xdr:rowOff>25400</xdr:rowOff>
    </xdr:from>
    <xdr:to>
      <xdr:col>38</xdr:col>
      <xdr:colOff>91393</xdr:colOff>
      <xdr:row>6</xdr:row>
      <xdr:rowOff>209618</xdr:rowOff>
    </xdr:to>
    <xdr:sp macro="Fiche" textlink="">
      <xdr:nvSpPr>
        <xdr:cNvPr id="1276" name="__6">
          <a:extLst>
            <a:ext uri="{FF2B5EF4-FFF2-40B4-BE49-F238E27FC236}">
              <a16:creationId xmlns:a16="http://schemas.microsoft.com/office/drawing/2014/main" id="{C90B7916-3E5E-4627-937D-70D00DC73E32}"/>
            </a:ext>
          </a:extLst>
        </xdr:cNvPr>
        <xdr:cNvSpPr txBox="1"/>
      </xdr:nvSpPr>
      <xdr:spPr>
        <a:xfrm>
          <a:off x="11237007" y="21590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06/10</a:t>
          </a:r>
        </a:p>
      </xdr:txBody>
    </xdr:sp>
    <xdr:clientData/>
  </xdr:twoCellAnchor>
  <xdr:twoCellAnchor>
    <xdr:from>
      <xdr:col>63</xdr:col>
      <xdr:colOff>212010</xdr:colOff>
      <xdr:row>6</xdr:row>
      <xdr:rowOff>177800</xdr:rowOff>
    </xdr:from>
    <xdr:to>
      <xdr:col>65</xdr:col>
      <xdr:colOff>41988</xdr:colOff>
      <xdr:row>7</xdr:row>
      <xdr:rowOff>6418</xdr:rowOff>
    </xdr:to>
    <xdr:sp macro="Fiche" textlink="">
      <xdr:nvSpPr>
        <xdr:cNvPr id="1277" name="__6">
          <a:extLst>
            <a:ext uri="{FF2B5EF4-FFF2-40B4-BE49-F238E27FC236}">
              <a16:creationId xmlns:a16="http://schemas.microsoft.com/office/drawing/2014/main" id="{BC36BE51-8A63-4586-BA9F-8987406A0975}"/>
            </a:ext>
          </a:extLst>
        </xdr:cNvPr>
        <xdr:cNvSpPr txBox="1"/>
      </xdr:nvSpPr>
      <xdr:spPr>
        <a:xfrm>
          <a:off x="18144410" y="23114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  <xdr:twoCellAnchor>
    <xdr:from>
      <xdr:col>9</xdr:col>
      <xdr:colOff>127000</xdr:colOff>
      <xdr:row>5</xdr:row>
      <xdr:rowOff>25400</xdr:rowOff>
    </xdr:from>
    <xdr:to>
      <xdr:col>64</xdr:col>
      <xdr:colOff>127000</xdr:colOff>
      <xdr:row>5</xdr:row>
      <xdr:rowOff>330200</xdr:rowOff>
    </xdr:to>
    <xdr:sp macro="Fiche" textlink="">
      <xdr:nvSpPr>
        <xdr:cNvPr id="1278" name="_5">
          <a:extLst>
            <a:ext uri="{FF2B5EF4-FFF2-40B4-BE49-F238E27FC236}">
              <a16:creationId xmlns:a16="http://schemas.microsoft.com/office/drawing/2014/main" id="{1716F40B-69F3-47E8-B9B8-6E903A5C2693}"/>
            </a:ext>
          </a:extLst>
        </xdr:cNvPr>
        <xdr:cNvSpPr/>
      </xdr:nvSpPr>
      <xdr:spPr>
        <a:xfrm>
          <a:off x="4343400" y="1803400"/>
          <a:ext cx="13970000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2021/9-117 - a</a:t>
          </a:r>
        </a:p>
      </xdr:txBody>
    </xdr:sp>
    <xdr:clientData/>
  </xdr:twoCellAnchor>
  <xdr:twoCellAnchor>
    <xdr:from>
      <xdr:col>8</xdr:col>
      <xdr:colOff>162607</xdr:colOff>
      <xdr:row>5</xdr:row>
      <xdr:rowOff>25400</xdr:rowOff>
    </xdr:from>
    <xdr:to>
      <xdr:col>10</xdr:col>
      <xdr:colOff>91393</xdr:colOff>
      <xdr:row>5</xdr:row>
      <xdr:rowOff>209618</xdr:rowOff>
    </xdr:to>
    <xdr:sp macro="Fiche" textlink="">
      <xdr:nvSpPr>
        <xdr:cNvPr id="1279" name="__5">
          <a:extLst>
            <a:ext uri="{FF2B5EF4-FFF2-40B4-BE49-F238E27FC236}">
              <a16:creationId xmlns:a16="http://schemas.microsoft.com/office/drawing/2014/main" id="{1A3E86B1-F7D9-4D39-96B1-2D723C947998}"/>
            </a:ext>
          </a:extLst>
        </xdr:cNvPr>
        <xdr:cNvSpPr txBox="1"/>
      </xdr:nvSpPr>
      <xdr:spPr>
        <a:xfrm>
          <a:off x="4125007" y="18034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08/09</a:t>
          </a:r>
        </a:p>
      </xdr:txBody>
    </xdr:sp>
    <xdr:clientData/>
  </xdr:twoCellAnchor>
  <xdr:twoCellAnchor>
    <xdr:from>
      <xdr:col>63</xdr:col>
      <xdr:colOff>212010</xdr:colOff>
      <xdr:row>5</xdr:row>
      <xdr:rowOff>177800</xdr:rowOff>
    </xdr:from>
    <xdr:to>
      <xdr:col>65</xdr:col>
      <xdr:colOff>41988</xdr:colOff>
      <xdr:row>6</xdr:row>
      <xdr:rowOff>6418</xdr:rowOff>
    </xdr:to>
    <xdr:sp macro="Fiche" textlink="">
      <xdr:nvSpPr>
        <xdr:cNvPr id="1280" name="__5">
          <a:extLst>
            <a:ext uri="{FF2B5EF4-FFF2-40B4-BE49-F238E27FC236}">
              <a16:creationId xmlns:a16="http://schemas.microsoft.com/office/drawing/2014/main" id="{A308D279-BDDE-4B20-9F63-0BEF85EF20A8}"/>
            </a:ext>
          </a:extLst>
        </xdr:cNvPr>
        <xdr:cNvSpPr txBox="1"/>
      </xdr:nvSpPr>
      <xdr:spPr>
        <a:xfrm>
          <a:off x="18144410" y="19558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  <xdr:twoCellAnchor>
    <xdr:from>
      <xdr:col>7</xdr:col>
      <xdr:colOff>243417</xdr:colOff>
      <xdr:row>2</xdr:row>
      <xdr:rowOff>25400</xdr:rowOff>
    </xdr:from>
    <xdr:to>
      <xdr:col>9</xdr:col>
      <xdr:colOff>2646</xdr:colOff>
      <xdr:row>2</xdr:row>
      <xdr:rowOff>330200</xdr:rowOff>
    </xdr:to>
    <xdr:sp macro="Fiche" textlink="">
      <xdr:nvSpPr>
        <xdr:cNvPr id="1281" name="_7">
          <a:extLst>
            <a:ext uri="{FF2B5EF4-FFF2-40B4-BE49-F238E27FC236}">
              <a16:creationId xmlns:a16="http://schemas.microsoft.com/office/drawing/2014/main" id="{F50EE30D-EBDB-42AF-87ED-1DC31F491823}"/>
            </a:ext>
          </a:extLst>
        </xdr:cNvPr>
        <xdr:cNvSpPr/>
      </xdr:nvSpPr>
      <xdr:spPr>
        <a:xfrm>
          <a:off x="3951817" y="736600"/>
          <a:ext cx="267229" cy="3048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2021/9-119 - c</a:t>
          </a:r>
        </a:p>
      </xdr:txBody>
    </xdr:sp>
    <xdr:clientData/>
  </xdr:twoCellAnchor>
  <xdr:twoCellAnchor>
    <xdr:from>
      <xdr:col>7</xdr:col>
      <xdr:colOff>25024</xdr:colOff>
      <xdr:row>2</xdr:row>
      <xdr:rowOff>25400</xdr:rowOff>
    </xdr:from>
    <xdr:to>
      <xdr:col>8</xdr:col>
      <xdr:colOff>207810</xdr:colOff>
      <xdr:row>2</xdr:row>
      <xdr:rowOff>209618</xdr:rowOff>
    </xdr:to>
    <xdr:sp macro="Fiche" textlink="">
      <xdr:nvSpPr>
        <xdr:cNvPr id="1282" name="__7">
          <a:extLst>
            <a:ext uri="{FF2B5EF4-FFF2-40B4-BE49-F238E27FC236}">
              <a16:creationId xmlns:a16="http://schemas.microsoft.com/office/drawing/2014/main" id="{8081E44D-AA6A-4AAD-8DFF-53755D3FF87D}"/>
            </a:ext>
          </a:extLst>
        </xdr:cNvPr>
        <xdr:cNvSpPr txBox="1"/>
      </xdr:nvSpPr>
      <xdr:spPr>
        <a:xfrm>
          <a:off x="3733424" y="7366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06/09</a:t>
          </a:r>
        </a:p>
      </xdr:txBody>
    </xdr:sp>
    <xdr:clientData/>
  </xdr:twoCellAnchor>
  <xdr:twoCellAnchor>
    <xdr:from>
      <xdr:col>8</xdr:col>
      <xdr:colOff>38253</xdr:colOff>
      <xdr:row>2</xdr:row>
      <xdr:rowOff>177800</xdr:rowOff>
    </xdr:from>
    <xdr:to>
      <xdr:col>9</xdr:col>
      <xdr:colOff>221039</xdr:colOff>
      <xdr:row>3</xdr:row>
      <xdr:rowOff>6418</xdr:rowOff>
    </xdr:to>
    <xdr:sp macro="Fiche" textlink="">
      <xdr:nvSpPr>
        <xdr:cNvPr id="1283" name="__7">
          <a:extLst>
            <a:ext uri="{FF2B5EF4-FFF2-40B4-BE49-F238E27FC236}">
              <a16:creationId xmlns:a16="http://schemas.microsoft.com/office/drawing/2014/main" id="{00D5C4B1-90AF-47DF-B5ED-9179AA24D661}"/>
            </a:ext>
          </a:extLst>
        </xdr:cNvPr>
        <xdr:cNvSpPr txBox="1"/>
      </xdr:nvSpPr>
      <xdr:spPr>
        <a:xfrm>
          <a:off x="4000653" y="8890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07/09</a:t>
          </a:r>
        </a:p>
      </xdr:txBody>
    </xdr:sp>
    <xdr:clientData/>
  </xdr:twoCellAnchor>
  <xdr:twoCellAnchor>
    <xdr:from>
      <xdr:col>9</xdr:col>
      <xdr:colOff>127000</xdr:colOff>
      <xdr:row>2</xdr:row>
      <xdr:rowOff>25400</xdr:rowOff>
    </xdr:from>
    <xdr:to>
      <xdr:col>45</xdr:col>
      <xdr:colOff>127000</xdr:colOff>
      <xdr:row>2</xdr:row>
      <xdr:rowOff>330200</xdr:rowOff>
    </xdr:to>
    <xdr:sp macro="Fiche" textlink="">
      <xdr:nvSpPr>
        <xdr:cNvPr id="1284" name="_2">
          <a:extLst>
            <a:ext uri="{FF2B5EF4-FFF2-40B4-BE49-F238E27FC236}">
              <a16:creationId xmlns:a16="http://schemas.microsoft.com/office/drawing/2014/main" id="{FD6A81BD-5ED6-4BA9-AC87-D6FA4452A0A6}"/>
            </a:ext>
          </a:extLst>
        </xdr:cNvPr>
        <xdr:cNvSpPr/>
      </xdr:nvSpPr>
      <xdr:spPr>
        <a:xfrm>
          <a:off x="4343400" y="736600"/>
          <a:ext cx="9144000" cy="3048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2021/9-114 - b</a:t>
          </a:r>
        </a:p>
      </xdr:txBody>
    </xdr:sp>
    <xdr:clientData/>
  </xdr:twoCellAnchor>
  <xdr:twoCellAnchor>
    <xdr:from>
      <xdr:col>8</xdr:col>
      <xdr:colOff>162607</xdr:colOff>
      <xdr:row>2</xdr:row>
      <xdr:rowOff>25400</xdr:rowOff>
    </xdr:from>
    <xdr:to>
      <xdr:col>10</xdr:col>
      <xdr:colOff>91393</xdr:colOff>
      <xdr:row>2</xdr:row>
      <xdr:rowOff>209618</xdr:rowOff>
    </xdr:to>
    <xdr:sp macro="Fiche" textlink="">
      <xdr:nvSpPr>
        <xdr:cNvPr id="1285" name="__2">
          <a:extLst>
            <a:ext uri="{FF2B5EF4-FFF2-40B4-BE49-F238E27FC236}">
              <a16:creationId xmlns:a16="http://schemas.microsoft.com/office/drawing/2014/main" id="{FBFE0D32-3DD3-47CB-B2C3-8DA58621CFC8}"/>
            </a:ext>
          </a:extLst>
        </xdr:cNvPr>
        <xdr:cNvSpPr txBox="1"/>
      </xdr:nvSpPr>
      <xdr:spPr>
        <a:xfrm>
          <a:off x="4125007" y="7366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08/09</a:t>
          </a:r>
        </a:p>
      </xdr:txBody>
    </xdr:sp>
    <xdr:clientData/>
  </xdr:twoCellAnchor>
  <xdr:twoCellAnchor>
    <xdr:from>
      <xdr:col>44</xdr:col>
      <xdr:colOff>162607</xdr:colOff>
      <xdr:row>2</xdr:row>
      <xdr:rowOff>177800</xdr:rowOff>
    </xdr:from>
    <xdr:to>
      <xdr:col>46</xdr:col>
      <xdr:colOff>91393</xdr:colOff>
      <xdr:row>3</xdr:row>
      <xdr:rowOff>6418</xdr:rowOff>
    </xdr:to>
    <xdr:sp macro="Fiche" textlink="">
      <xdr:nvSpPr>
        <xdr:cNvPr id="1286" name="__2">
          <a:extLst>
            <a:ext uri="{FF2B5EF4-FFF2-40B4-BE49-F238E27FC236}">
              <a16:creationId xmlns:a16="http://schemas.microsoft.com/office/drawing/2014/main" id="{7E036F3C-562D-4D84-9546-3A649ADADEDA}"/>
            </a:ext>
          </a:extLst>
        </xdr:cNvPr>
        <xdr:cNvSpPr txBox="1"/>
      </xdr:nvSpPr>
      <xdr:spPr>
        <a:xfrm>
          <a:off x="13269007" y="8890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14/10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1898650</xdr:colOff>
          <xdr:row>0</xdr:row>
          <xdr:rowOff>38100</xdr:rowOff>
        </xdr:from>
        <xdr:to>
          <xdr:col>1</xdr:col>
          <xdr:colOff>2076450</xdr:colOff>
          <xdr:row>0</xdr:row>
          <xdr:rowOff>196850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4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31750</xdr:rowOff>
        </xdr:from>
        <xdr:to>
          <xdr:col>1</xdr:col>
          <xdr:colOff>2292350</xdr:colOff>
          <xdr:row>0</xdr:row>
          <xdr:rowOff>190500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4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18143</xdr:colOff>
      <xdr:row>3</xdr:row>
      <xdr:rowOff>25400</xdr:rowOff>
    </xdr:from>
    <xdr:to>
      <xdr:col>18</xdr:col>
      <xdr:colOff>18143</xdr:colOff>
      <xdr:row>3</xdr:row>
      <xdr:rowOff>330200</xdr:rowOff>
    </xdr:to>
    <xdr:sp macro="Fiche" textlink="">
      <xdr:nvSpPr>
        <xdr:cNvPr id="2" name="_3">
          <a:extLst>
            <a:ext uri="{FF2B5EF4-FFF2-40B4-BE49-F238E27FC236}">
              <a16:creationId xmlns:a16="http://schemas.microsoft.com/office/drawing/2014/main" id="{99514102-47AD-434F-A287-E0CF686C215D}"/>
            </a:ext>
          </a:extLst>
        </xdr:cNvPr>
        <xdr:cNvSpPr/>
      </xdr:nvSpPr>
      <xdr:spPr>
        <a:xfrm>
          <a:off x="4234543" y="1092200"/>
          <a:ext cx="2286000" cy="3048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789 - c</a:t>
          </a:r>
        </a:p>
      </xdr:txBody>
    </xdr:sp>
    <xdr:clientData/>
  </xdr:twoCellAnchor>
  <xdr:twoCellAnchor>
    <xdr:from>
      <xdr:col>8</xdr:col>
      <xdr:colOff>53750</xdr:colOff>
      <xdr:row>3</xdr:row>
      <xdr:rowOff>25400</xdr:rowOff>
    </xdr:from>
    <xdr:to>
      <xdr:col>9</xdr:col>
      <xdr:colOff>236536</xdr:colOff>
      <xdr:row>3</xdr:row>
      <xdr:rowOff>209618</xdr:rowOff>
    </xdr:to>
    <xdr:sp macro="Fiche" textlink="">
      <xdr:nvSpPr>
        <xdr:cNvPr id="3" name="__3">
          <a:extLst>
            <a:ext uri="{FF2B5EF4-FFF2-40B4-BE49-F238E27FC236}">
              <a16:creationId xmlns:a16="http://schemas.microsoft.com/office/drawing/2014/main" id="{EFA5084D-37C3-4F7F-B9C9-7F8A7DE360EE}"/>
            </a:ext>
          </a:extLst>
        </xdr:cNvPr>
        <xdr:cNvSpPr txBox="1"/>
      </xdr:nvSpPr>
      <xdr:spPr>
        <a:xfrm>
          <a:off x="4016150" y="10922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15/10</a:t>
          </a:r>
        </a:p>
      </xdr:txBody>
    </xdr:sp>
    <xdr:clientData/>
  </xdr:twoCellAnchor>
  <xdr:twoCellAnchor>
    <xdr:from>
      <xdr:col>17</xdr:col>
      <xdr:colOff>53750</xdr:colOff>
      <xdr:row>3</xdr:row>
      <xdr:rowOff>177800</xdr:rowOff>
    </xdr:from>
    <xdr:to>
      <xdr:col>18</xdr:col>
      <xdr:colOff>236536</xdr:colOff>
      <xdr:row>4</xdr:row>
      <xdr:rowOff>6418</xdr:rowOff>
    </xdr:to>
    <xdr:sp macro="Fiche" textlink="">
      <xdr:nvSpPr>
        <xdr:cNvPr id="4" name="__3">
          <a:extLst>
            <a:ext uri="{FF2B5EF4-FFF2-40B4-BE49-F238E27FC236}">
              <a16:creationId xmlns:a16="http://schemas.microsoft.com/office/drawing/2014/main" id="{72317B0B-85AD-4971-8BD4-D86FBFF56BB9}"/>
            </a:ext>
          </a:extLst>
        </xdr:cNvPr>
        <xdr:cNvSpPr txBox="1"/>
      </xdr:nvSpPr>
      <xdr:spPr>
        <a:xfrm>
          <a:off x="6302150" y="12446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17/12</a:t>
          </a:r>
        </a:p>
      </xdr:txBody>
    </xdr:sp>
    <xdr:clientData/>
  </xdr:twoCellAnchor>
  <xdr:twoCellAnchor>
    <xdr:from>
      <xdr:col>41</xdr:col>
      <xdr:colOff>127000</xdr:colOff>
      <xdr:row>4</xdr:row>
      <xdr:rowOff>25400</xdr:rowOff>
    </xdr:from>
    <xdr:to>
      <xdr:col>44</xdr:col>
      <xdr:colOff>127000</xdr:colOff>
      <xdr:row>4</xdr:row>
      <xdr:rowOff>330200</xdr:rowOff>
    </xdr:to>
    <xdr:sp macro="Fiche" textlink="">
      <xdr:nvSpPr>
        <xdr:cNvPr id="5" name="_4">
          <a:extLst>
            <a:ext uri="{FF2B5EF4-FFF2-40B4-BE49-F238E27FC236}">
              <a16:creationId xmlns:a16="http://schemas.microsoft.com/office/drawing/2014/main" id="{5FDD7C19-0B01-4F88-97E9-9772FEFE3B6B}"/>
            </a:ext>
          </a:extLst>
        </xdr:cNvPr>
        <xdr:cNvSpPr/>
      </xdr:nvSpPr>
      <xdr:spPr>
        <a:xfrm>
          <a:off x="12471400" y="1447800"/>
          <a:ext cx="762000" cy="3048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134 - d</a:t>
          </a:r>
        </a:p>
      </xdr:txBody>
    </xdr:sp>
    <xdr:clientData/>
  </xdr:twoCellAnchor>
  <xdr:twoCellAnchor>
    <xdr:from>
      <xdr:col>40</xdr:col>
      <xdr:colOff>162607</xdr:colOff>
      <xdr:row>4</xdr:row>
      <xdr:rowOff>25400</xdr:rowOff>
    </xdr:from>
    <xdr:to>
      <xdr:col>42</xdr:col>
      <xdr:colOff>91393</xdr:colOff>
      <xdr:row>4</xdr:row>
      <xdr:rowOff>209618</xdr:rowOff>
    </xdr:to>
    <xdr:sp macro="Fiche" textlink="">
      <xdr:nvSpPr>
        <xdr:cNvPr id="6" name="__4">
          <a:extLst>
            <a:ext uri="{FF2B5EF4-FFF2-40B4-BE49-F238E27FC236}">
              <a16:creationId xmlns:a16="http://schemas.microsoft.com/office/drawing/2014/main" id="{4A979291-A857-4AF9-9B6A-DA77FD4722B4}"/>
            </a:ext>
          </a:extLst>
        </xdr:cNvPr>
        <xdr:cNvSpPr txBox="1"/>
      </xdr:nvSpPr>
      <xdr:spPr>
        <a:xfrm>
          <a:off x="12253007" y="14478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30/05</a:t>
          </a:r>
        </a:p>
      </xdr:txBody>
    </xdr:sp>
    <xdr:clientData/>
  </xdr:twoCellAnchor>
  <xdr:twoCellAnchor>
    <xdr:from>
      <xdr:col>43</xdr:col>
      <xdr:colOff>162607</xdr:colOff>
      <xdr:row>4</xdr:row>
      <xdr:rowOff>177800</xdr:rowOff>
    </xdr:from>
    <xdr:to>
      <xdr:col>45</xdr:col>
      <xdr:colOff>91393</xdr:colOff>
      <xdr:row>5</xdr:row>
      <xdr:rowOff>6418</xdr:rowOff>
    </xdr:to>
    <xdr:sp macro="Fiche" textlink="">
      <xdr:nvSpPr>
        <xdr:cNvPr id="7" name="__4">
          <a:extLst>
            <a:ext uri="{FF2B5EF4-FFF2-40B4-BE49-F238E27FC236}">
              <a16:creationId xmlns:a16="http://schemas.microsoft.com/office/drawing/2014/main" id="{4167638C-D91B-4590-AD3C-88567F68B8DE}"/>
            </a:ext>
          </a:extLst>
        </xdr:cNvPr>
        <xdr:cNvSpPr txBox="1"/>
      </xdr:nvSpPr>
      <xdr:spPr>
        <a:xfrm>
          <a:off x="13015007" y="16002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20/06</a:t>
          </a:r>
        </a:p>
      </xdr:txBody>
    </xdr:sp>
    <xdr:clientData/>
  </xdr:twoCellAnchor>
  <xdr:twoCellAnchor>
    <xdr:from>
      <xdr:col>3</xdr:col>
      <xdr:colOff>127000</xdr:colOff>
      <xdr:row>6</xdr:row>
      <xdr:rowOff>25400</xdr:rowOff>
    </xdr:from>
    <xdr:to>
      <xdr:col>7</xdr:col>
      <xdr:colOff>90714</xdr:colOff>
      <xdr:row>6</xdr:row>
      <xdr:rowOff>330200</xdr:rowOff>
    </xdr:to>
    <xdr:sp macro="Fiche" textlink="">
      <xdr:nvSpPr>
        <xdr:cNvPr id="8" name="_1">
          <a:extLst>
            <a:ext uri="{FF2B5EF4-FFF2-40B4-BE49-F238E27FC236}">
              <a16:creationId xmlns:a16="http://schemas.microsoft.com/office/drawing/2014/main" id="{3646EB33-3ED6-4F6F-9BEA-CF429423EDA4}"/>
            </a:ext>
          </a:extLst>
        </xdr:cNvPr>
        <xdr:cNvSpPr/>
      </xdr:nvSpPr>
      <xdr:spPr>
        <a:xfrm>
          <a:off x="2819400" y="2159000"/>
          <a:ext cx="979714" cy="3048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123 - a</a:t>
          </a:r>
        </a:p>
      </xdr:txBody>
    </xdr:sp>
    <xdr:clientData/>
  </xdr:twoCellAnchor>
  <xdr:twoCellAnchor>
    <xdr:from>
      <xdr:col>2</xdr:col>
      <xdr:colOff>162607</xdr:colOff>
      <xdr:row>6</xdr:row>
      <xdr:rowOff>25400</xdr:rowOff>
    </xdr:from>
    <xdr:to>
      <xdr:col>4</xdr:col>
      <xdr:colOff>91393</xdr:colOff>
      <xdr:row>6</xdr:row>
      <xdr:rowOff>209618</xdr:rowOff>
    </xdr:to>
    <xdr:sp macro="Fiche" textlink="">
      <xdr:nvSpPr>
        <xdr:cNvPr id="9" name="__1">
          <a:extLst>
            <a:ext uri="{FF2B5EF4-FFF2-40B4-BE49-F238E27FC236}">
              <a16:creationId xmlns:a16="http://schemas.microsoft.com/office/drawing/2014/main" id="{86D5B7F7-CE5E-4AA5-B711-7DE35F76795E}"/>
            </a:ext>
          </a:extLst>
        </xdr:cNvPr>
        <xdr:cNvSpPr txBox="1"/>
      </xdr:nvSpPr>
      <xdr:spPr>
        <a:xfrm>
          <a:off x="2601007" y="21590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06/09</a:t>
          </a:r>
        </a:p>
      </xdr:txBody>
    </xdr:sp>
    <xdr:clientData/>
  </xdr:twoCellAnchor>
  <xdr:twoCellAnchor>
    <xdr:from>
      <xdr:col>6</xdr:col>
      <xdr:colOff>126321</xdr:colOff>
      <xdr:row>6</xdr:row>
      <xdr:rowOff>177800</xdr:rowOff>
    </xdr:from>
    <xdr:to>
      <xdr:col>8</xdr:col>
      <xdr:colOff>55107</xdr:colOff>
      <xdr:row>7</xdr:row>
      <xdr:rowOff>6418</xdr:rowOff>
    </xdr:to>
    <xdr:sp macro="Fiche" textlink="">
      <xdr:nvSpPr>
        <xdr:cNvPr id="10" name="__1">
          <a:extLst>
            <a:ext uri="{FF2B5EF4-FFF2-40B4-BE49-F238E27FC236}">
              <a16:creationId xmlns:a16="http://schemas.microsoft.com/office/drawing/2014/main" id="{97329DB9-74CB-448B-A817-A7E9BA772E93}"/>
            </a:ext>
          </a:extLst>
        </xdr:cNvPr>
        <xdr:cNvSpPr txBox="1"/>
      </xdr:nvSpPr>
      <xdr:spPr>
        <a:xfrm>
          <a:off x="3580721" y="23114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03/10</a:t>
          </a:r>
        </a:p>
      </xdr:txBody>
    </xdr:sp>
    <xdr:clientData/>
  </xdr:twoCellAnchor>
  <xdr:twoCellAnchor>
    <xdr:from>
      <xdr:col>7</xdr:col>
      <xdr:colOff>199572</xdr:colOff>
      <xdr:row>6</xdr:row>
      <xdr:rowOff>25400</xdr:rowOff>
    </xdr:from>
    <xdr:to>
      <xdr:col>13</xdr:col>
      <xdr:colOff>163286</xdr:colOff>
      <xdr:row>6</xdr:row>
      <xdr:rowOff>330200</xdr:rowOff>
    </xdr:to>
    <xdr:sp macro="Fiche" textlink="">
      <xdr:nvSpPr>
        <xdr:cNvPr id="11" name="_6">
          <a:extLst>
            <a:ext uri="{FF2B5EF4-FFF2-40B4-BE49-F238E27FC236}">
              <a16:creationId xmlns:a16="http://schemas.microsoft.com/office/drawing/2014/main" id="{7B277C65-3075-429C-97BA-D88BDF28DD79}"/>
            </a:ext>
          </a:extLst>
        </xdr:cNvPr>
        <xdr:cNvSpPr/>
      </xdr:nvSpPr>
      <xdr:spPr>
        <a:xfrm>
          <a:off x="3907972" y="2159000"/>
          <a:ext cx="1487714" cy="3048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987 - b</a:t>
          </a:r>
        </a:p>
      </xdr:txBody>
    </xdr:sp>
    <xdr:clientData/>
  </xdr:twoCellAnchor>
  <xdr:twoCellAnchor>
    <xdr:from>
      <xdr:col>6</xdr:col>
      <xdr:colOff>235179</xdr:colOff>
      <xdr:row>6</xdr:row>
      <xdr:rowOff>25400</xdr:rowOff>
    </xdr:from>
    <xdr:to>
      <xdr:col>8</xdr:col>
      <xdr:colOff>163965</xdr:colOff>
      <xdr:row>6</xdr:row>
      <xdr:rowOff>209618</xdr:rowOff>
    </xdr:to>
    <xdr:sp macro="Fiche" textlink="">
      <xdr:nvSpPr>
        <xdr:cNvPr id="12" name="__6">
          <a:extLst>
            <a:ext uri="{FF2B5EF4-FFF2-40B4-BE49-F238E27FC236}">
              <a16:creationId xmlns:a16="http://schemas.microsoft.com/office/drawing/2014/main" id="{67F36DA8-F9E1-401D-8894-83F3F26DB4FB}"/>
            </a:ext>
          </a:extLst>
        </xdr:cNvPr>
        <xdr:cNvSpPr txBox="1"/>
      </xdr:nvSpPr>
      <xdr:spPr>
        <a:xfrm>
          <a:off x="3689579" y="21590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06/10</a:t>
          </a:r>
        </a:p>
      </xdr:txBody>
    </xdr:sp>
    <xdr:clientData/>
  </xdr:twoCellAnchor>
  <xdr:twoCellAnchor>
    <xdr:from>
      <xdr:col>12</xdr:col>
      <xdr:colOff>198893</xdr:colOff>
      <xdr:row>6</xdr:row>
      <xdr:rowOff>177800</xdr:rowOff>
    </xdr:from>
    <xdr:to>
      <xdr:col>14</xdr:col>
      <xdr:colOff>127679</xdr:colOff>
      <xdr:row>7</xdr:row>
      <xdr:rowOff>6418</xdr:rowOff>
    </xdr:to>
    <xdr:sp macro="Fiche" textlink="">
      <xdr:nvSpPr>
        <xdr:cNvPr id="13" name="__6">
          <a:extLst>
            <a:ext uri="{FF2B5EF4-FFF2-40B4-BE49-F238E27FC236}">
              <a16:creationId xmlns:a16="http://schemas.microsoft.com/office/drawing/2014/main" id="{6E24D761-6FC1-46F2-A1A5-331B94A8DD96}"/>
            </a:ext>
          </a:extLst>
        </xdr:cNvPr>
        <xdr:cNvSpPr txBox="1"/>
      </xdr:nvSpPr>
      <xdr:spPr>
        <a:xfrm>
          <a:off x="5177293" y="23114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16/11</a:t>
          </a:r>
        </a:p>
      </xdr:txBody>
    </xdr:sp>
    <xdr:clientData/>
  </xdr:twoCellAnchor>
  <xdr:twoCellAnchor>
    <xdr:from>
      <xdr:col>3</xdr:col>
      <xdr:colOff>199571</xdr:colOff>
      <xdr:row>5</xdr:row>
      <xdr:rowOff>25400</xdr:rowOff>
    </xdr:from>
    <xdr:to>
      <xdr:col>24</xdr:col>
      <xdr:colOff>127000</xdr:colOff>
      <xdr:row>5</xdr:row>
      <xdr:rowOff>330200</xdr:rowOff>
    </xdr:to>
    <xdr:sp macro="Fiche" textlink="">
      <xdr:nvSpPr>
        <xdr:cNvPr id="14" name="_5">
          <a:extLst>
            <a:ext uri="{FF2B5EF4-FFF2-40B4-BE49-F238E27FC236}">
              <a16:creationId xmlns:a16="http://schemas.microsoft.com/office/drawing/2014/main" id="{0DD6451A-3BB4-4D09-8195-33B24B4186DE}"/>
            </a:ext>
          </a:extLst>
        </xdr:cNvPr>
        <xdr:cNvSpPr/>
      </xdr:nvSpPr>
      <xdr:spPr>
        <a:xfrm>
          <a:off x="2891971" y="1803400"/>
          <a:ext cx="5261429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467 - a</a:t>
          </a:r>
        </a:p>
      </xdr:txBody>
    </xdr:sp>
    <xdr:clientData/>
  </xdr:twoCellAnchor>
  <xdr:twoCellAnchor>
    <xdr:from>
      <xdr:col>2</xdr:col>
      <xdr:colOff>235178</xdr:colOff>
      <xdr:row>5</xdr:row>
      <xdr:rowOff>25400</xdr:rowOff>
    </xdr:from>
    <xdr:to>
      <xdr:col>4</xdr:col>
      <xdr:colOff>163964</xdr:colOff>
      <xdr:row>5</xdr:row>
      <xdr:rowOff>209618</xdr:rowOff>
    </xdr:to>
    <xdr:sp macro="Fiche" textlink="">
      <xdr:nvSpPr>
        <xdr:cNvPr id="15" name="__5">
          <a:extLst>
            <a:ext uri="{FF2B5EF4-FFF2-40B4-BE49-F238E27FC236}">
              <a16:creationId xmlns:a16="http://schemas.microsoft.com/office/drawing/2014/main" id="{2CB22A37-16C0-40EF-9AB0-A0D9C8CD239A}"/>
            </a:ext>
          </a:extLst>
        </xdr:cNvPr>
        <xdr:cNvSpPr txBox="1"/>
      </xdr:nvSpPr>
      <xdr:spPr>
        <a:xfrm>
          <a:off x="2673578" y="18034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08/09</a:t>
          </a:r>
        </a:p>
      </xdr:txBody>
    </xdr:sp>
    <xdr:clientData/>
  </xdr:twoCellAnchor>
  <xdr:twoCellAnchor>
    <xdr:from>
      <xdr:col>23</xdr:col>
      <xdr:colOff>162607</xdr:colOff>
      <xdr:row>5</xdr:row>
      <xdr:rowOff>177800</xdr:rowOff>
    </xdr:from>
    <xdr:to>
      <xdr:col>25</xdr:col>
      <xdr:colOff>91393</xdr:colOff>
      <xdr:row>6</xdr:row>
      <xdr:rowOff>6418</xdr:rowOff>
    </xdr:to>
    <xdr:sp macro="Fiche" textlink="">
      <xdr:nvSpPr>
        <xdr:cNvPr id="16" name="__5">
          <a:extLst>
            <a:ext uri="{FF2B5EF4-FFF2-40B4-BE49-F238E27FC236}">
              <a16:creationId xmlns:a16="http://schemas.microsoft.com/office/drawing/2014/main" id="{B5A7E1E4-573B-403A-9843-C884DA0C02EB}"/>
            </a:ext>
          </a:extLst>
        </xdr:cNvPr>
        <xdr:cNvSpPr txBox="1"/>
      </xdr:nvSpPr>
      <xdr:spPr>
        <a:xfrm>
          <a:off x="7935007" y="19558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31/01</a:t>
          </a:r>
        </a:p>
      </xdr:txBody>
    </xdr:sp>
    <xdr:clientData/>
  </xdr:twoCellAnchor>
  <xdr:twoCellAnchor>
    <xdr:from>
      <xdr:col>3</xdr:col>
      <xdr:colOff>143631</xdr:colOff>
      <xdr:row>2</xdr:row>
      <xdr:rowOff>25400</xdr:rowOff>
    </xdr:from>
    <xdr:to>
      <xdr:col>3</xdr:col>
      <xdr:colOff>181807</xdr:colOff>
      <xdr:row>2</xdr:row>
      <xdr:rowOff>330200</xdr:rowOff>
    </xdr:to>
    <xdr:sp macro="Fiche" textlink="">
      <xdr:nvSpPr>
        <xdr:cNvPr id="17" name="_7">
          <a:extLst>
            <a:ext uri="{FF2B5EF4-FFF2-40B4-BE49-F238E27FC236}">
              <a16:creationId xmlns:a16="http://schemas.microsoft.com/office/drawing/2014/main" id="{43A34EA6-D241-42F2-8B9C-9A8C6EC54FEB}"/>
            </a:ext>
          </a:extLst>
        </xdr:cNvPr>
        <xdr:cNvSpPr/>
      </xdr:nvSpPr>
      <xdr:spPr>
        <a:xfrm>
          <a:off x="2836031" y="736600"/>
          <a:ext cx="38176" cy="3048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543 - c</a:t>
          </a:r>
        </a:p>
      </xdr:txBody>
    </xdr:sp>
    <xdr:clientData/>
  </xdr:twoCellAnchor>
  <xdr:twoCellAnchor>
    <xdr:from>
      <xdr:col>2</xdr:col>
      <xdr:colOff>179238</xdr:colOff>
      <xdr:row>2</xdr:row>
      <xdr:rowOff>25400</xdr:rowOff>
    </xdr:from>
    <xdr:to>
      <xdr:col>4</xdr:col>
      <xdr:colOff>108024</xdr:colOff>
      <xdr:row>2</xdr:row>
      <xdr:rowOff>209618</xdr:rowOff>
    </xdr:to>
    <xdr:sp macro="Fiche" textlink="">
      <xdr:nvSpPr>
        <xdr:cNvPr id="18" name="__7">
          <a:extLst>
            <a:ext uri="{FF2B5EF4-FFF2-40B4-BE49-F238E27FC236}">
              <a16:creationId xmlns:a16="http://schemas.microsoft.com/office/drawing/2014/main" id="{040DF430-DE39-465C-A010-5C637DFF36C6}"/>
            </a:ext>
          </a:extLst>
        </xdr:cNvPr>
        <xdr:cNvSpPr txBox="1"/>
      </xdr:nvSpPr>
      <xdr:spPr>
        <a:xfrm>
          <a:off x="2617638" y="7366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06/09</a:t>
          </a:r>
        </a:p>
      </xdr:txBody>
    </xdr:sp>
    <xdr:clientData/>
  </xdr:twoCellAnchor>
  <xdr:twoCellAnchor>
    <xdr:from>
      <xdr:col>2</xdr:col>
      <xdr:colOff>217414</xdr:colOff>
      <xdr:row>2</xdr:row>
      <xdr:rowOff>177800</xdr:rowOff>
    </xdr:from>
    <xdr:to>
      <xdr:col>4</xdr:col>
      <xdr:colOff>146200</xdr:colOff>
      <xdr:row>3</xdr:row>
      <xdr:rowOff>6418</xdr:rowOff>
    </xdr:to>
    <xdr:sp macro="Fiche" textlink="">
      <xdr:nvSpPr>
        <xdr:cNvPr id="19" name="__7">
          <a:extLst>
            <a:ext uri="{FF2B5EF4-FFF2-40B4-BE49-F238E27FC236}">
              <a16:creationId xmlns:a16="http://schemas.microsoft.com/office/drawing/2014/main" id="{BED9747B-E4A0-4573-BC95-8DEB09EC5F33}"/>
            </a:ext>
          </a:extLst>
        </xdr:cNvPr>
        <xdr:cNvSpPr txBox="1"/>
      </xdr:nvSpPr>
      <xdr:spPr>
        <a:xfrm>
          <a:off x="2655814" y="8890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07/09</a:t>
          </a:r>
        </a:p>
      </xdr:txBody>
    </xdr:sp>
    <xdr:clientData/>
  </xdr:twoCellAnchor>
  <xdr:twoCellAnchor>
    <xdr:from>
      <xdr:col>3</xdr:col>
      <xdr:colOff>199571</xdr:colOff>
      <xdr:row>2</xdr:row>
      <xdr:rowOff>25400</xdr:rowOff>
    </xdr:from>
    <xdr:to>
      <xdr:col>8</xdr:col>
      <xdr:colOff>235857</xdr:colOff>
      <xdr:row>2</xdr:row>
      <xdr:rowOff>330200</xdr:rowOff>
    </xdr:to>
    <xdr:sp macro="Fiche" textlink="">
      <xdr:nvSpPr>
        <xdr:cNvPr id="20" name="_2">
          <a:extLst>
            <a:ext uri="{FF2B5EF4-FFF2-40B4-BE49-F238E27FC236}">
              <a16:creationId xmlns:a16="http://schemas.microsoft.com/office/drawing/2014/main" id="{2D1B3892-C861-4685-9E50-8F1DB495F4A3}"/>
            </a:ext>
          </a:extLst>
        </xdr:cNvPr>
        <xdr:cNvSpPr/>
      </xdr:nvSpPr>
      <xdr:spPr>
        <a:xfrm>
          <a:off x="2891971" y="736600"/>
          <a:ext cx="1306286" cy="3048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456 - b</a:t>
          </a:r>
        </a:p>
      </xdr:txBody>
    </xdr:sp>
    <xdr:clientData/>
  </xdr:twoCellAnchor>
  <xdr:twoCellAnchor>
    <xdr:from>
      <xdr:col>2</xdr:col>
      <xdr:colOff>235178</xdr:colOff>
      <xdr:row>2</xdr:row>
      <xdr:rowOff>25400</xdr:rowOff>
    </xdr:from>
    <xdr:to>
      <xdr:col>4</xdr:col>
      <xdr:colOff>163964</xdr:colOff>
      <xdr:row>2</xdr:row>
      <xdr:rowOff>209618</xdr:rowOff>
    </xdr:to>
    <xdr:sp macro="Fiche" textlink="">
      <xdr:nvSpPr>
        <xdr:cNvPr id="21" name="__2">
          <a:extLst>
            <a:ext uri="{FF2B5EF4-FFF2-40B4-BE49-F238E27FC236}">
              <a16:creationId xmlns:a16="http://schemas.microsoft.com/office/drawing/2014/main" id="{3E98B05E-F9AF-4B6F-8A5F-6A9D3F171B3B}"/>
            </a:ext>
          </a:extLst>
        </xdr:cNvPr>
        <xdr:cNvSpPr txBox="1"/>
      </xdr:nvSpPr>
      <xdr:spPr>
        <a:xfrm>
          <a:off x="2673578" y="7366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08/09</a:t>
          </a:r>
        </a:p>
      </xdr:txBody>
    </xdr:sp>
    <xdr:clientData/>
  </xdr:twoCellAnchor>
  <xdr:twoCellAnchor>
    <xdr:from>
      <xdr:col>8</xdr:col>
      <xdr:colOff>17464</xdr:colOff>
      <xdr:row>2</xdr:row>
      <xdr:rowOff>177800</xdr:rowOff>
    </xdr:from>
    <xdr:to>
      <xdr:col>9</xdr:col>
      <xdr:colOff>200250</xdr:colOff>
      <xdr:row>3</xdr:row>
      <xdr:rowOff>6418</xdr:rowOff>
    </xdr:to>
    <xdr:sp macro="Fiche" textlink="">
      <xdr:nvSpPr>
        <xdr:cNvPr id="22" name="__2">
          <a:extLst>
            <a:ext uri="{FF2B5EF4-FFF2-40B4-BE49-F238E27FC236}">
              <a16:creationId xmlns:a16="http://schemas.microsoft.com/office/drawing/2014/main" id="{F04961E8-EA1B-4392-BB89-74E5712E4E7B}"/>
            </a:ext>
          </a:extLst>
        </xdr:cNvPr>
        <xdr:cNvSpPr txBox="1"/>
      </xdr:nvSpPr>
      <xdr:spPr>
        <a:xfrm>
          <a:off x="3979864" y="8890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14/10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3BE75C-2096-4DD0-9BEF-40FE669912F0}">
  <sheetPr codeName="Feuil1"/>
  <dimension ref="A1:J13"/>
  <sheetViews>
    <sheetView workbookViewId="0">
      <pane ySplit="1" topLeftCell="A2" activePane="bottomLeft" state="frozen"/>
      <selection pane="bottomLeft"/>
    </sheetView>
  </sheetViews>
  <sheetFormatPr baseColWidth="10" defaultRowHeight="14.5" x14ac:dyDescent="0.35"/>
  <cols>
    <col min="1" max="1" width="10.90625" style="61"/>
    <col min="2" max="2" width="24" customWidth="1"/>
    <col min="3" max="4" width="15.453125" style="62" bestFit="1" customWidth="1"/>
    <col min="9" max="9" width="15.453125" bestFit="1" customWidth="1"/>
    <col min="10" max="10" width="10.90625" style="70"/>
  </cols>
  <sheetData>
    <row r="1" spans="1:10" s="67" customFormat="1" ht="29" x14ac:dyDescent="0.35">
      <c r="A1" s="65" t="s">
        <v>16</v>
      </c>
      <c r="B1" s="65" t="s">
        <v>44</v>
      </c>
      <c r="C1" s="64" t="s">
        <v>0</v>
      </c>
      <c r="D1" s="64" t="s">
        <v>1</v>
      </c>
      <c r="E1" s="64" t="s">
        <v>21</v>
      </c>
      <c r="F1" s="64" t="s">
        <v>22</v>
      </c>
      <c r="G1" s="64" t="s">
        <v>23</v>
      </c>
      <c r="H1" s="64" t="s">
        <v>24</v>
      </c>
      <c r="I1" s="64" t="s">
        <v>25</v>
      </c>
      <c r="J1" s="74" t="s">
        <v>26</v>
      </c>
    </row>
    <row r="2" spans="1:10" s="67" customFormat="1" x14ac:dyDescent="0.35">
      <c r="A2" s="79">
        <v>0</v>
      </c>
      <c r="B2" s="79" t="s">
        <v>50</v>
      </c>
      <c r="C2" s="80"/>
      <c r="D2" s="80"/>
      <c r="E2" s="79" t="s">
        <v>50</v>
      </c>
      <c r="F2" s="79" t="s">
        <v>50</v>
      </c>
      <c r="G2" s="79" t="s">
        <v>50</v>
      </c>
      <c r="H2" s="79" t="s">
        <v>50</v>
      </c>
      <c r="I2" s="81">
        <v>0</v>
      </c>
      <c r="J2" s="82">
        <v>0</v>
      </c>
    </row>
    <row r="3" spans="1:10" x14ac:dyDescent="0.35">
      <c r="A3" s="61">
        <v>1</v>
      </c>
      <c r="B3" s="69" t="s">
        <v>39</v>
      </c>
      <c r="C3" s="62">
        <v>44445</v>
      </c>
      <c r="D3" s="62">
        <v>44472</v>
      </c>
      <c r="E3" t="s">
        <v>17</v>
      </c>
      <c r="G3" s="69" t="s">
        <v>51</v>
      </c>
    </row>
    <row r="4" spans="1:10" x14ac:dyDescent="0.35">
      <c r="A4" s="61">
        <v>2</v>
      </c>
      <c r="B4" s="69" t="s">
        <v>40</v>
      </c>
      <c r="C4" s="62">
        <v>44447</v>
      </c>
      <c r="D4" s="62">
        <v>44483</v>
      </c>
      <c r="E4" t="s">
        <v>18</v>
      </c>
      <c r="F4" t="s">
        <v>45</v>
      </c>
      <c r="G4" s="69" t="s">
        <v>52</v>
      </c>
      <c r="H4" s="69" t="s">
        <v>46</v>
      </c>
      <c r="I4" s="69">
        <v>32</v>
      </c>
      <c r="J4" s="70">
        <v>43.23</v>
      </c>
    </row>
    <row r="5" spans="1:10" x14ac:dyDescent="0.35">
      <c r="A5" s="61">
        <v>3</v>
      </c>
      <c r="B5" s="69" t="s">
        <v>41</v>
      </c>
      <c r="C5" s="62">
        <v>44484</v>
      </c>
      <c r="D5" s="62">
        <v>44547</v>
      </c>
      <c r="E5" t="s">
        <v>19</v>
      </c>
      <c r="G5" s="69" t="s">
        <v>53</v>
      </c>
      <c r="H5" s="69"/>
      <c r="I5" s="69"/>
    </row>
    <row r="6" spans="1:10" x14ac:dyDescent="0.35">
      <c r="A6" s="61">
        <v>4</v>
      </c>
      <c r="B6" s="69" t="s">
        <v>42</v>
      </c>
      <c r="C6" s="62">
        <v>44711</v>
      </c>
      <c r="D6" s="62">
        <v>44732</v>
      </c>
      <c r="E6" t="s">
        <v>20</v>
      </c>
      <c r="G6" s="69" t="s">
        <v>54</v>
      </c>
      <c r="H6" s="69"/>
      <c r="I6" s="69"/>
    </row>
    <row r="7" spans="1:10" x14ac:dyDescent="0.35">
      <c r="A7" s="61">
        <v>5</v>
      </c>
      <c r="B7" s="69" t="s">
        <v>43</v>
      </c>
      <c r="C7" s="62">
        <v>44447</v>
      </c>
      <c r="D7" s="62">
        <v>44592</v>
      </c>
      <c r="E7" s="14" t="s">
        <v>17</v>
      </c>
      <c r="G7" s="69" t="s">
        <v>55</v>
      </c>
    </row>
    <row r="8" spans="1:10" x14ac:dyDescent="0.35">
      <c r="A8" s="61">
        <v>6</v>
      </c>
      <c r="B8" s="14" t="s">
        <v>39</v>
      </c>
      <c r="C8" s="62">
        <v>44475</v>
      </c>
      <c r="D8" s="62">
        <v>44516</v>
      </c>
      <c r="E8" s="14" t="s">
        <v>18</v>
      </c>
      <c r="G8" s="69" t="s">
        <v>56</v>
      </c>
    </row>
    <row r="9" spans="1:10" x14ac:dyDescent="0.35">
      <c r="A9" s="61">
        <v>7</v>
      </c>
      <c r="B9" s="14" t="s">
        <v>40</v>
      </c>
      <c r="C9" s="63">
        <v>44445.458333333336</v>
      </c>
      <c r="D9" s="62">
        <v>44446.510416666664</v>
      </c>
      <c r="E9" s="14" t="s">
        <v>19</v>
      </c>
      <c r="G9" s="69" t="s">
        <v>57</v>
      </c>
    </row>
    <row r="10" spans="1:10" x14ac:dyDescent="0.35">
      <c r="A10" s="61">
        <v>8</v>
      </c>
      <c r="B10" s="14" t="s">
        <v>41</v>
      </c>
      <c r="C10" s="63">
        <v>44446.5625</v>
      </c>
      <c r="D10" s="63">
        <v>44446.625</v>
      </c>
      <c r="E10" s="14" t="s">
        <v>20</v>
      </c>
      <c r="G10" s="69" t="s">
        <v>58</v>
      </c>
    </row>
    <row r="11" spans="1:10" x14ac:dyDescent="0.35">
      <c r="A11" s="61">
        <v>10</v>
      </c>
      <c r="B11" s="14" t="s">
        <v>43</v>
      </c>
      <c r="C11" s="63">
        <v>44445.631944444445</v>
      </c>
      <c r="D11" s="63">
        <v>44445.677083333336</v>
      </c>
      <c r="E11" s="14" t="s">
        <v>18</v>
      </c>
      <c r="G11" s="69" t="s">
        <v>59</v>
      </c>
    </row>
    <row r="12" spans="1:10" x14ac:dyDescent="0.35">
      <c r="A12" s="61">
        <v>11</v>
      </c>
      <c r="B12" t="s">
        <v>43</v>
      </c>
      <c r="C12" s="62">
        <v>44445.375</v>
      </c>
      <c r="D12" s="62">
        <v>44445.4375</v>
      </c>
      <c r="E12" t="s">
        <v>46</v>
      </c>
      <c r="F12" t="s">
        <v>47</v>
      </c>
      <c r="G12" s="69" t="s">
        <v>60</v>
      </c>
      <c r="H12" t="s">
        <v>48</v>
      </c>
      <c r="I12">
        <v>3</v>
      </c>
      <c r="J12" s="70">
        <v>12.25</v>
      </c>
    </row>
    <row r="13" spans="1:10" x14ac:dyDescent="0.35">
      <c r="A13" s="61">
        <v>12</v>
      </c>
      <c r="B13" t="s">
        <v>42</v>
      </c>
      <c r="C13" s="62">
        <v>44446.430555555555</v>
      </c>
      <c r="D13" s="62">
        <v>44453.670138888891</v>
      </c>
      <c r="E13" t="s">
        <v>46</v>
      </c>
      <c r="G13" t="s">
        <v>49</v>
      </c>
    </row>
  </sheetData>
  <sortState xmlns:xlrd2="http://schemas.microsoft.com/office/spreadsheetml/2017/richdata2" ref="B3:D11">
    <sortCondition ref="B3:B11"/>
  </sortState>
  <phoneticPr fontId="1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04022-345E-42DB-BA89-319C60576E20}">
  <sheetPr codeName="Feuil2"/>
  <dimension ref="A1:DJ42"/>
  <sheetViews>
    <sheetView showGridLines="0" showRowColHeaders="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2" sqref="B2"/>
    </sheetView>
  </sheetViews>
  <sheetFormatPr baseColWidth="10" defaultRowHeight="14.5" x14ac:dyDescent="0.35"/>
  <cols>
    <col min="1" max="1" width="1.81640625" style="14" customWidth="1"/>
    <col min="2" max="2" width="33.08984375" style="14" customWidth="1"/>
    <col min="3" max="99" width="2.7265625" style="14" customWidth="1"/>
    <col min="100" max="16384" width="10.90625" style="14"/>
  </cols>
  <sheetData>
    <row r="1" spans="1:114" s="36" customFormat="1" ht="18" customHeight="1" x14ac:dyDescent="0.35">
      <c r="B1" s="45">
        <f>C1</f>
        <v>44445</v>
      </c>
      <c r="C1" s="37">
        <v>44445</v>
      </c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9"/>
      <c r="AF1" s="39"/>
      <c r="AG1" s="39"/>
      <c r="AH1" s="39"/>
      <c r="AI1" s="40"/>
      <c r="AJ1" s="41"/>
      <c r="AK1" s="41"/>
      <c r="AL1" s="41"/>
      <c r="AM1" s="41"/>
      <c r="AN1" s="41"/>
      <c r="AO1" s="41"/>
      <c r="AP1" s="41"/>
      <c r="AQ1" s="41"/>
      <c r="AR1" s="41"/>
      <c r="AS1" s="41"/>
      <c r="AT1" s="41"/>
      <c r="AU1" s="41"/>
      <c r="AV1" s="41"/>
      <c r="AW1" s="41"/>
      <c r="AX1" s="41"/>
      <c r="CZ1" s="35"/>
      <c r="DA1" s="35"/>
      <c r="DB1" s="35"/>
    </row>
    <row r="2" spans="1:114" ht="38" customHeight="1" x14ac:dyDescent="0.35">
      <c r="A2" s="28"/>
      <c r="B2" s="10">
        <v>2021</v>
      </c>
      <c r="C2" s="42">
        <v>0.29166666666666669</v>
      </c>
      <c r="D2" s="42">
        <f>C2+1/24/4</f>
        <v>0.30208333333333337</v>
      </c>
      <c r="E2" s="42">
        <f t="shared" ref="E2:AM2" si="0">D2+1/24/4</f>
        <v>0.31250000000000006</v>
      </c>
      <c r="F2" s="42">
        <f t="shared" si="0"/>
        <v>0.32291666666666674</v>
      </c>
      <c r="G2" s="42">
        <f t="shared" si="0"/>
        <v>0.33333333333333343</v>
      </c>
      <c r="H2" s="42">
        <f t="shared" si="0"/>
        <v>0.34375000000000011</v>
      </c>
      <c r="I2" s="42">
        <f t="shared" si="0"/>
        <v>0.3541666666666668</v>
      </c>
      <c r="J2" s="42">
        <f t="shared" si="0"/>
        <v>0.36458333333333348</v>
      </c>
      <c r="K2" s="42">
        <f t="shared" si="0"/>
        <v>0.37500000000000017</v>
      </c>
      <c r="L2" s="42">
        <f t="shared" si="0"/>
        <v>0.38541666666666685</v>
      </c>
      <c r="M2" s="42">
        <f t="shared" si="0"/>
        <v>0.39583333333333354</v>
      </c>
      <c r="N2" s="42">
        <f t="shared" si="0"/>
        <v>0.40625000000000022</v>
      </c>
      <c r="O2" s="42">
        <f t="shared" si="0"/>
        <v>0.41666666666666691</v>
      </c>
      <c r="P2" s="42">
        <f t="shared" si="0"/>
        <v>0.42708333333333359</v>
      </c>
      <c r="Q2" s="42">
        <f t="shared" si="0"/>
        <v>0.43750000000000028</v>
      </c>
      <c r="R2" s="42">
        <f t="shared" si="0"/>
        <v>0.44791666666666696</v>
      </c>
      <c r="S2" s="75">
        <f t="shared" si="0"/>
        <v>0.45833333333333365</v>
      </c>
      <c r="T2" s="75">
        <f t="shared" si="0"/>
        <v>0.46875000000000033</v>
      </c>
      <c r="U2" s="75">
        <f t="shared" si="0"/>
        <v>0.47916666666666702</v>
      </c>
      <c r="V2" s="75">
        <f t="shared" si="0"/>
        <v>0.4895833333333337</v>
      </c>
      <c r="W2" s="75">
        <f t="shared" si="0"/>
        <v>0.50000000000000033</v>
      </c>
      <c r="X2" s="42">
        <f t="shared" si="0"/>
        <v>0.51041666666666696</v>
      </c>
      <c r="Y2" s="42">
        <f t="shared" si="0"/>
        <v>0.52083333333333359</v>
      </c>
      <c r="Z2" s="42">
        <f t="shared" si="0"/>
        <v>0.53125000000000022</v>
      </c>
      <c r="AA2" s="42">
        <f t="shared" si="0"/>
        <v>0.54166666666666685</v>
      </c>
      <c r="AB2" s="42">
        <f t="shared" si="0"/>
        <v>0.55208333333333348</v>
      </c>
      <c r="AC2" s="42">
        <f t="shared" si="0"/>
        <v>0.56250000000000011</v>
      </c>
      <c r="AD2" s="42">
        <f t="shared" si="0"/>
        <v>0.57291666666666674</v>
      </c>
      <c r="AE2" s="42">
        <f t="shared" si="0"/>
        <v>0.58333333333333337</v>
      </c>
      <c r="AF2" s="42">
        <f t="shared" si="0"/>
        <v>0.59375</v>
      </c>
      <c r="AG2" s="42">
        <f t="shared" si="0"/>
        <v>0.60416666666666663</v>
      </c>
      <c r="AH2" s="42">
        <f t="shared" si="0"/>
        <v>0.61458333333333326</v>
      </c>
      <c r="AI2" s="42">
        <f t="shared" si="0"/>
        <v>0.62499999999999989</v>
      </c>
      <c r="AJ2" s="42">
        <f t="shared" si="0"/>
        <v>0.63541666666666652</v>
      </c>
      <c r="AK2" s="42">
        <f t="shared" si="0"/>
        <v>0.64583333333333315</v>
      </c>
      <c r="AL2" s="42">
        <f t="shared" si="0"/>
        <v>0.65624999999999978</v>
      </c>
      <c r="AM2" s="42">
        <f t="shared" ref="AM2" si="1">AL2+1/24/4</f>
        <v>0.66666666666666641</v>
      </c>
      <c r="AN2" s="42">
        <f t="shared" ref="AN2" si="2">AM2+1/24/4</f>
        <v>0.67708333333333304</v>
      </c>
      <c r="AO2" s="42">
        <f t="shared" ref="AO2" si="3">AN2+1/24/4</f>
        <v>0.68749999999999967</v>
      </c>
      <c r="AP2" s="42">
        <f t="shared" ref="AP2" si="4">AO2+1/24/4</f>
        <v>0.6979166666666663</v>
      </c>
      <c r="AQ2" s="42">
        <f t="shared" ref="AQ2" si="5">AP2+1/24/4</f>
        <v>0.70833333333333293</v>
      </c>
      <c r="AR2" s="42">
        <f t="shared" ref="AR2" si="6">AQ2+1/24/4</f>
        <v>0.71874999999999956</v>
      </c>
      <c r="AS2" s="42">
        <f t="shared" ref="AS2" si="7">AR2+1/24/4</f>
        <v>0.72916666666666619</v>
      </c>
      <c r="AT2" s="42">
        <f t="shared" ref="AT2" si="8">AS2+1/24/4</f>
        <v>0.73958333333333282</v>
      </c>
      <c r="AU2" s="42">
        <f t="shared" ref="AU2" si="9">AT2+1/24/4</f>
        <v>0.74999999999999944</v>
      </c>
      <c r="AV2" s="42">
        <f t="shared" ref="AV2" si="10">AU2+1/24/4</f>
        <v>0.76041666666666607</v>
      </c>
      <c r="AW2" s="42">
        <f t="shared" ref="AW2" si="11">AV2+1/24/4</f>
        <v>0.7708333333333327</v>
      </c>
      <c r="AX2" s="42">
        <f t="shared" ref="AX2" si="12">AW2+1/24/4</f>
        <v>0.78124999999999933</v>
      </c>
      <c r="AY2" s="42">
        <f t="shared" ref="AY2" si="13">AX2+1/24/4</f>
        <v>0.79166666666666596</v>
      </c>
      <c r="AZ2" s="42">
        <f t="shared" ref="AZ2" si="14">AY2+1/24/4</f>
        <v>0.80208333333333259</v>
      </c>
      <c r="BA2" s="42">
        <f t="shared" ref="BA2" si="15">AZ2+1/24/4</f>
        <v>0.81249999999999922</v>
      </c>
      <c r="BB2" s="42">
        <f t="shared" ref="BB2" si="16">BA2+1/24/4</f>
        <v>0.82291666666666585</v>
      </c>
      <c r="BC2" s="42">
        <f t="shared" ref="BC2" si="17">BB2+1/24/4</f>
        <v>0.83333333333333248</v>
      </c>
      <c r="BD2" s="42">
        <f t="shared" ref="BD2" si="18">BC2+1/24/4</f>
        <v>0.84374999999999911</v>
      </c>
      <c r="BE2" s="42">
        <f t="shared" ref="BE2" si="19">BD2+1/24/4</f>
        <v>0.85416666666666574</v>
      </c>
      <c r="BF2" s="42">
        <f t="shared" ref="BF2" si="20">BE2+1/24/4</f>
        <v>0.86458333333333237</v>
      </c>
      <c r="BG2" s="42">
        <f t="shared" ref="BG2" si="21">BF2+1/24/4</f>
        <v>0.874999999999999</v>
      </c>
      <c r="BH2" s="42">
        <f t="shared" ref="BH2" si="22">BG2+1/24/4</f>
        <v>0.88541666666666563</v>
      </c>
      <c r="BI2" s="42">
        <f t="shared" ref="BI2" si="23">BH2+1/24/4</f>
        <v>0.89583333333333226</v>
      </c>
      <c r="BJ2" s="42">
        <f t="shared" ref="BJ2" si="24">BI2+1/24/4</f>
        <v>0.90624999999999889</v>
      </c>
      <c r="BK2" s="42">
        <f t="shared" ref="BK2" si="25">BJ2+1/24/4</f>
        <v>0.91666666666666552</v>
      </c>
      <c r="BL2" s="42">
        <f t="shared" ref="BL2" si="26">BK2+1/24/4</f>
        <v>0.92708333333333215</v>
      </c>
      <c r="BM2" s="42">
        <f t="shared" ref="BM2" si="27">BL2+1/24/4</f>
        <v>0.93749999999999878</v>
      </c>
      <c r="BN2" s="42">
        <f t="shared" ref="BN2" si="28">BM2+1/24/4</f>
        <v>0.94791666666666541</v>
      </c>
      <c r="BO2" s="42">
        <f t="shared" ref="BO2" si="29">BN2+1/24/4</f>
        <v>0.95833333333333204</v>
      </c>
      <c r="BP2" s="42">
        <f t="shared" ref="BP2" si="30">BO2+1/24/4</f>
        <v>0.96874999999999867</v>
      </c>
      <c r="BQ2" s="42">
        <f t="shared" ref="BQ2" si="31">BP2+1/24/4</f>
        <v>0.9791666666666653</v>
      </c>
      <c r="BR2" s="42">
        <f t="shared" ref="BR2" si="32">BQ2+1/24/4</f>
        <v>0.98958333333333193</v>
      </c>
      <c r="BS2" s="42">
        <f t="shared" ref="BS2" si="33">BR2+1/24/4</f>
        <v>0.99999999999999856</v>
      </c>
      <c r="BT2" s="42">
        <f t="shared" ref="BT2" si="34">BS2+1/24/4</f>
        <v>1.0104166666666652</v>
      </c>
      <c r="BU2" s="42">
        <f t="shared" ref="BU2" si="35">BT2+1/24/4</f>
        <v>1.0208333333333319</v>
      </c>
      <c r="BV2" s="42">
        <f t="shared" ref="BV2" si="36">BU2+1/24/4</f>
        <v>1.0312499999999987</v>
      </c>
      <c r="BW2" s="42">
        <f t="shared" ref="BW2" si="37">BV2+1/24/4</f>
        <v>1.0416666666666654</v>
      </c>
      <c r="BX2" s="42">
        <f t="shared" ref="BX2" si="38">BW2+1/24/4</f>
        <v>1.0520833333333321</v>
      </c>
      <c r="BY2" s="42">
        <f t="shared" ref="BY2" si="39">BX2+1/24/4</f>
        <v>1.0624999999999989</v>
      </c>
      <c r="BZ2" s="42">
        <f t="shared" ref="BZ2" si="40">BY2+1/24/4</f>
        <v>1.0729166666666656</v>
      </c>
      <c r="CA2" s="42">
        <f t="shared" ref="CA2" si="41">BZ2+1/24/4</f>
        <v>1.0833333333333324</v>
      </c>
      <c r="CB2" s="42">
        <f t="shared" ref="CB2" si="42">CA2+1/24/4</f>
        <v>1.0937499999999991</v>
      </c>
      <c r="CC2" s="42">
        <f t="shared" ref="CC2" si="43">CB2+1/24/4</f>
        <v>1.1041666666666659</v>
      </c>
      <c r="CD2" s="42">
        <f t="shared" ref="CD2" si="44">CC2+1/24/4</f>
        <v>1.1145833333333326</v>
      </c>
      <c r="CE2" s="42">
        <f t="shared" ref="CE2" si="45">CD2+1/24/4</f>
        <v>1.1249999999999993</v>
      </c>
      <c r="CF2" s="42">
        <f t="shared" ref="CF2" si="46">CE2+1/24/4</f>
        <v>1.1354166666666661</v>
      </c>
      <c r="CG2" s="42">
        <f t="shared" ref="CG2" si="47">CF2+1/24/4</f>
        <v>1.1458333333333328</v>
      </c>
      <c r="CH2" s="42">
        <f t="shared" ref="CH2" si="48">CG2+1/24/4</f>
        <v>1.1562499999999996</v>
      </c>
      <c r="CI2" s="42">
        <f t="shared" ref="CI2" si="49">CH2+1/24/4</f>
        <v>1.1666666666666663</v>
      </c>
      <c r="CJ2" s="42">
        <f t="shared" ref="CJ2" si="50">CI2+1/24/4</f>
        <v>1.177083333333333</v>
      </c>
      <c r="CK2" s="42">
        <f t="shared" ref="CK2" si="51">CJ2+1/24/4</f>
        <v>1.1874999999999998</v>
      </c>
      <c r="CL2" s="42">
        <f t="shared" ref="CL2" si="52">CK2+1/24/4</f>
        <v>1.1979166666666665</v>
      </c>
      <c r="CM2" s="42">
        <f t="shared" ref="CM2" si="53">CL2+1/24/4</f>
        <v>1.2083333333333333</v>
      </c>
      <c r="CN2" s="42">
        <f t="shared" ref="CN2" si="54">CM2+1/24/4</f>
        <v>1.21875</v>
      </c>
      <c r="CO2" s="42">
        <f t="shared" ref="CO2" si="55">CN2+1/24/4</f>
        <v>1.2291666666666667</v>
      </c>
      <c r="CP2" s="42">
        <f t="shared" ref="CP2" si="56">CO2+1/24/4</f>
        <v>1.2395833333333335</v>
      </c>
      <c r="CQ2" s="42">
        <f t="shared" ref="CQ2" si="57">CP2+1/24/4</f>
        <v>1.2500000000000002</v>
      </c>
      <c r="CR2" s="42">
        <f t="shared" ref="CR2" si="58">CQ2+1/24/4</f>
        <v>1.260416666666667</v>
      </c>
      <c r="CS2" s="42">
        <f t="shared" ref="CS2" si="59">CR2+1/24/4</f>
        <v>1.2708333333333337</v>
      </c>
      <c r="CT2" s="42">
        <f t="shared" ref="CT2" si="60">CS2+1/24/4</f>
        <v>1.2812500000000004</v>
      </c>
      <c r="CU2" s="66">
        <f t="shared" ref="CU2" si="61">CT2+1/24/4</f>
        <v>1.2916666666666672</v>
      </c>
      <c r="CV2" s="36"/>
      <c r="CW2" s="36"/>
      <c r="CZ2" s="35"/>
      <c r="DA2" s="35"/>
      <c r="DB2" s="35"/>
    </row>
    <row r="3" spans="1:114" ht="28" customHeight="1" x14ac:dyDescent="0.35">
      <c r="A3" s="16"/>
      <c r="B3" s="71" t="s">
        <v>40</v>
      </c>
      <c r="C3" s="7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76"/>
      <c r="T3" s="76"/>
      <c r="U3" s="76"/>
      <c r="V3" s="76"/>
      <c r="W3" s="76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6"/>
      <c r="CV3" s="36"/>
      <c r="CW3" s="36"/>
      <c r="CZ3" s="35"/>
      <c r="DA3" s="35"/>
      <c r="DB3" s="35"/>
    </row>
    <row r="4" spans="1:114" ht="28" customHeight="1" x14ac:dyDescent="0.35">
      <c r="A4" s="17"/>
      <c r="B4" s="72" t="s">
        <v>41</v>
      </c>
      <c r="C4" s="8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77"/>
      <c r="T4" s="77"/>
      <c r="U4" s="77"/>
      <c r="V4" s="77"/>
      <c r="W4" s="77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6"/>
      <c r="CV4" s="36"/>
      <c r="CW4" s="36"/>
      <c r="CZ4" s="35"/>
      <c r="DA4" s="35"/>
      <c r="DB4" s="35"/>
    </row>
    <row r="5" spans="1:114" ht="28" customHeight="1" x14ac:dyDescent="0.35">
      <c r="A5" s="18"/>
      <c r="B5" s="72" t="s">
        <v>42</v>
      </c>
      <c r="C5" s="8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77"/>
      <c r="T5" s="77"/>
      <c r="U5" s="77"/>
      <c r="V5" s="77"/>
      <c r="W5" s="77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6"/>
      <c r="CZ5" s="35"/>
      <c r="DA5" s="35"/>
      <c r="DB5" s="35"/>
    </row>
    <row r="6" spans="1:114" ht="28" customHeight="1" x14ac:dyDescent="0.35">
      <c r="A6" s="19"/>
      <c r="B6" s="72" t="s">
        <v>43</v>
      </c>
      <c r="C6" s="8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77"/>
      <c r="T6" s="77"/>
      <c r="U6" s="77"/>
      <c r="V6" s="77"/>
      <c r="W6" s="77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6"/>
      <c r="CZ6" s="35"/>
      <c r="DA6" s="35"/>
      <c r="DB6" s="35"/>
      <c r="DI6" s="68" t="s">
        <v>27</v>
      </c>
      <c r="DJ6" s="68" t="s">
        <v>28</v>
      </c>
    </row>
    <row r="7" spans="1:114" ht="28" customHeight="1" x14ac:dyDescent="0.35">
      <c r="A7" s="30"/>
      <c r="B7" s="72" t="s">
        <v>39</v>
      </c>
      <c r="C7" s="8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77"/>
      <c r="T7" s="77"/>
      <c r="U7" s="77"/>
      <c r="V7" s="77"/>
      <c r="W7" s="77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6"/>
      <c r="CZ7" s="35"/>
      <c r="DA7" s="35"/>
      <c r="DB7" s="35"/>
      <c r="DI7" s="68" t="s">
        <v>29</v>
      </c>
      <c r="DJ7" s="68" t="s">
        <v>30</v>
      </c>
    </row>
    <row r="8" spans="1:114" ht="28" customHeight="1" x14ac:dyDescent="0.35">
      <c r="A8" s="16"/>
      <c r="B8" s="72"/>
      <c r="C8" s="8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77"/>
      <c r="T8" s="77"/>
      <c r="U8" s="77"/>
      <c r="V8" s="77"/>
      <c r="W8" s="77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6"/>
      <c r="CZ8" s="35"/>
      <c r="DA8" s="35"/>
      <c r="DB8" s="35"/>
      <c r="DI8" s="68" t="s">
        <v>29</v>
      </c>
      <c r="DJ8" s="68" t="s">
        <v>31</v>
      </c>
    </row>
    <row r="9" spans="1:114" ht="28" customHeight="1" x14ac:dyDescent="0.35">
      <c r="A9" s="17"/>
      <c r="B9" s="72"/>
      <c r="C9" s="8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77"/>
      <c r="T9" s="77"/>
      <c r="U9" s="77"/>
      <c r="V9" s="77"/>
      <c r="W9" s="77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6"/>
      <c r="CZ9" s="35"/>
      <c r="DA9" s="35"/>
      <c r="DB9" s="35"/>
      <c r="DI9" s="68" t="s">
        <v>29</v>
      </c>
      <c r="DJ9" s="68" t="s">
        <v>32</v>
      </c>
    </row>
    <row r="10" spans="1:114" ht="28" customHeight="1" x14ac:dyDescent="0.35">
      <c r="A10" s="18"/>
      <c r="B10" s="72"/>
      <c r="C10" s="8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77"/>
      <c r="T10" s="77"/>
      <c r="U10" s="77"/>
      <c r="V10" s="77"/>
      <c r="W10" s="77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6"/>
      <c r="CZ10" s="35"/>
      <c r="DA10" s="35"/>
      <c r="DB10" s="35"/>
      <c r="DI10" s="68" t="s">
        <v>29</v>
      </c>
      <c r="DJ10" s="68" t="s">
        <v>33</v>
      </c>
    </row>
    <row r="11" spans="1:114" ht="28" customHeight="1" x14ac:dyDescent="0.35">
      <c r="A11" s="19"/>
      <c r="B11" s="72"/>
      <c r="C11" s="8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77"/>
      <c r="T11" s="77"/>
      <c r="U11" s="77"/>
      <c r="V11" s="77"/>
      <c r="W11" s="77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6"/>
      <c r="CZ11" s="35"/>
      <c r="DA11" s="35"/>
      <c r="DB11" s="35"/>
      <c r="DI11" s="68" t="s">
        <v>34</v>
      </c>
      <c r="DJ11" s="68" t="s">
        <v>35</v>
      </c>
    </row>
    <row r="12" spans="1:114" ht="28" customHeight="1" x14ac:dyDescent="0.35">
      <c r="A12" s="30"/>
      <c r="B12" s="72"/>
      <c r="C12" s="8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77"/>
      <c r="T12" s="77"/>
      <c r="U12" s="77"/>
      <c r="V12" s="77"/>
      <c r="W12" s="77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6"/>
      <c r="CZ12" s="35"/>
      <c r="DA12" s="35"/>
      <c r="DB12" s="35"/>
      <c r="DI12" s="68" t="s">
        <v>36</v>
      </c>
      <c r="DJ12" s="68" t="s">
        <v>37</v>
      </c>
    </row>
    <row r="13" spans="1:114" ht="28" customHeight="1" x14ac:dyDescent="0.35">
      <c r="A13" s="16"/>
      <c r="B13" s="72"/>
      <c r="C13" s="8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77"/>
      <c r="T13" s="77"/>
      <c r="U13" s="77"/>
      <c r="V13" s="77"/>
      <c r="W13" s="77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6"/>
      <c r="CZ13" s="35"/>
      <c r="DA13" s="35"/>
      <c r="DB13" s="35"/>
      <c r="DI13" s="68" t="s">
        <v>36</v>
      </c>
      <c r="DJ13" s="68" t="s">
        <v>38</v>
      </c>
    </row>
    <row r="14" spans="1:114" ht="28" customHeight="1" x14ac:dyDescent="0.35">
      <c r="A14" s="17"/>
      <c r="B14" s="72"/>
      <c r="C14" s="8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77"/>
      <c r="T14" s="77"/>
      <c r="U14" s="77"/>
      <c r="V14" s="77"/>
      <c r="W14" s="77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6"/>
      <c r="CZ14" s="35"/>
      <c r="DA14" s="35"/>
      <c r="DB14" s="35"/>
    </row>
    <row r="15" spans="1:114" ht="28" customHeight="1" x14ac:dyDescent="0.35">
      <c r="A15" s="18"/>
      <c r="B15" s="72"/>
      <c r="C15" s="8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77"/>
      <c r="T15" s="77"/>
      <c r="U15" s="77"/>
      <c r="V15" s="77"/>
      <c r="W15" s="77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6"/>
      <c r="CZ15" s="35"/>
      <c r="DA15" s="35"/>
      <c r="DB15" s="35"/>
    </row>
    <row r="16" spans="1:114" ht="28" customHeight="1" x14ac:dyDescent="0.35">
      <c r="A16" s="19"/>
      <c r="B16" s="72"/>
      <c r="C16" s="8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77"/>
      <c r="T16" s="77"/>
      <c r="U16" s="77"/>
      <c r="V16" s="77"/>
      <c r="W16" s="77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6"/>
      <c r="CZ16" s="35"/>
      <c r="DA16" s="35"/>
      <c r="DB16" s="35"/>
    </row>
    <row r="17" spans="1:106" ht="28" customHeight="1" x14ac:dyDescent="0.35">
      <c r="A17" s="30"/>
      <c r="B17" s="72"/>
      <c r="C17" s="8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77"/>
      <c r="T17" s="77"/>
      <c r="U17" s="77"/>
      <c r="V17" s="77"/>
      <c r="W17" s="77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6"/>
      <c r="CZ17" s="35"/>
      <c r="DA17" s="35"/>
      <c r="DB17" s="35"/>
    </row>
    <row r="18" spans="1:106" ht="28" customHeight="1" x14ac:dyDescent="0.35">
      <c r="A18" s="16"/>
      <c r="B18" s="72"/>
      <c r="C18" s="8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77"/>
      <c r="T18" s="77"/>
      <c r="U18" s="77"/>
      <c r="V18" s="77"/>
      <c r="W18" s="77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6"/>
      <c r="CZ18" s="35"/>
      <c r="DA18" s="35"/>
      <c r="DB18" s="35"/>
    </row>
    <row r="19" spans="1:106" ht="28" customHeight="1" x14ac:dyDescent="0.35">
      <c r="A19" s="17"/>
      <c r="B19" s="72"/>
      <c r="C19" s="8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77"/>
      <c r="T19" s="77"/>
      <c r="U19" s="77"/>
      <c r="V19" s="77"/>
      <c r="W19" s="77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6"/>
      <c r="CZ19" s="35"/>
      <c r="DA19" s="35"/>
      <c r="DB19" s="35"/>
    </row>
    <row r="20" spans="1:106" ht="28" customHeight="1" x14ac:dyDescent="0.35">
      <c r="A20" s="18"/>
      <c r="B20" s="72"/>
      <c r="C20" s="8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77"/>
      <c r="T20" s="77"/>
      <c r="U20" s="77"/>
      <c r="V20" s="77"/>
      <c r="W20" s="77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6"/>
      <c r="CZ20" s="35"/>
      <c r="DA20" s="35"/>
      <c r="DB20" s="35"/>
    </row>
    <row r="21" spans="1:106" ht="28" customHeight="1" x14ac:dyDescent="0.35">
      <c r="A21" s="19"/>
      <c r="B21" s="72"/>
      <c r="C21" s="8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77"/>
      <c r="T21" s="77"/>
      <c r="U21" s="77"/>
      <c r="V21" s="77"/>
      <c r="W21" s="77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6"/>
      <c r="CZ21" s="35"/>
      <c r="DA21" s="35"/>
      <c r="DB21" s="35"/>
    </row>
    <row r="22" spans="1:106" ht="28" customHeight="1" x14ac:dyDescent="0.35">
      <c r="A22" s="30"/>
      <c r="B22" s="72"/>
      <c r="C22" s="8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77"/>
      <c r="T22" s="77"/>
      <c r="U22" s="77"/>
      <c r="V22" s="77"/>
      <c r="W22" s="77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6"/>
      <c r="CZ22" s="35"/>
      <c r="DA22" s="35"/>
      <c r="DB22" s="35"/>
    </row>
    <row r="23" spans="1:106" ht="28" customHeight="1" x14ac:dyDescent="0.35">
      <c r="A23" s="16"/>
      <c r="B23" s="72"/>
      <c r="C23" s="8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77"/>
      <c r="T23" s="77"/>
      <c r="U23" s="77"/>
      <c r="V23" s="77"/>
      <c r="W23" s="77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6"/>
    </row>
    <row r="24" spans="1:106" ht="28" customHeight="1" x14ac:dyDescent="0.35">
      <c r="A24" s="17"/>
      <c r="B24" s="72"/>
      <c r="C24" s="8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77"/>
      <c r="T24" s="77"/>
      <c r="U24" s="77"/>
      <c r="V24" s="77"/>
      <c r="W24" s="77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6"/>
    </row>
    <row r="25" spans="1:106" ht="28" customHeight="1" x14ac:dyDescent="0.35">
      <c r="A25" s="18"/>
      <c r="B25" s="72"/>
      <c r="C25" s="8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77"/>
      <c r="T25" s="77"/>
      <c r="U25" s="77"/>
      <c r="V25" s="77"/>
      <c r="W25" s="77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6"/>
    </row>
    <row r="26" spans="1:106" ht="28" customHeight="1" x14ac:dyDescent="0.35">
      <c r="A26" s="19"/>
      <c r="B26" s="72"/>
      <c r="C26" s="8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77"/>
      <c r="T26" s="77"/>
      <c r="U26" s="77"/>
      <c r="V26" s="77"/>
      <c r="W26" s="77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6"/>
    </row>
    <row r="27" spans="1:106" ht="28" customHeight="1" x14ac:dyDescent="0.35">
      <c r="A27" s="30"/>
      <c r="B27" s="72"/>
      <c r="C27" s="8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77"/>
      <c r="T27" s="77"/>
      <c r="U27" s="77"/>
      <c r="V27" s="77"/>
      <c r="W27" s="77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6"/>
    </row>
    <row r="28" spans="1:106" ht="28" customHeight="1" x14ac:dyDescent="0.35">
      <c r="A28" s="16"/>
      <c r="B28" s="72"/>
      <c r="C28" s="8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77"/>
      <c r="T28" s="77"/>
      <c r="U28" s="77"/>
      <c r="V28" s="77"/>
      <c r="W28" s="77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6"/>
    </row>
    <row r="29" spans="1:106" ht="28" customHeight="1" x14ac:dyDescent="0.35">
      <c r="A29" s="17"/>
      <c r="B29" s="72"/>
      <c r="C29" s="8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77"/>
      <c r="T29" s="77"/>
      <c r="U29" s="77"/>
      <c r="V29" s="77"/>
      <c r="W29" s="77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6"/>
    </row>
    <row r="30" spans="1:106" ht="28" customHeight="1" x14ac:dyDescent="0.35">
      <c r="A30" s="18"/>
      <c r="B30" s="73"/>
      <c r="C30" s="9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78"/>
      <c r="T30" s="78"/>
      <c r="U30" s="78"/>
      <c r="V30" s="78"/>
      <c r="W30" s="78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4"/>
    </row>
    <row r="31" spans="1:106" ht="15.5" x14ac:dyDescent="0.35">
      <c r="AN31" s="41"/>
      <c r="AO31" s="41"/>
      <c r="AP31" s="41"/>
      <c r="AQ31" s="41"/>
      <c r="AR31" s="41"/>
      <c r="AS31" s="41"/>
      <c r="AT31" s="41"/>
      <c r="AU31" s="41"/>
      <c r="AV31" s="41"/>
      <c r="AW31" s="41"/>
      <c r="AX31" s="41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</row>
    <row r="32" spans="1:106" ht="15.5" x14ac:dyDescent="0.35">
      <c r="AN32" s="41"/>
      <c r="AO32" s="41"/>
      <c r="AP32" s="41"/>
      <c r="AQ32" s="41"/>
      <c r="AR32" s="41"/>
      <c r="AS32" s="41"/>
      <c r="AT32" s="41"/>
      <c r="AU32" s="41"/>
      <c r="AV32" s="41"/>
      <c r="AW32" s="41"/>
      <c r="AX32" s="41"/>
      <c r="AY32" s="36"/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6"/>
      <c r="BK32" s="36"/>
      <c r="BL32" s="36"/>
      <c r="BM32" s="36"/>
    </row>
    <row r="33" spans="2:65" ht="15.5" x14ac:dyDescent="0.35">
      <c r="AN33" s="41"/>
      <c r="AO33" s="41"/>
      <c r="AP33" s="41"/>
      <c r="AQ33" s="41"/>
      <c r="AR33" s="41"/>
      <c r="AS33" s="41"/>
      <c r="AT33" s="41"/>
      <c r="AU33" s="41"/>
      <c r="AV33" s="41"/>
      <c r="AW33" s="41"/>
      <c r="AX33" s="41"/>
      <c r="AY33" s="36"/>
      <c r="AZ33" s="36"/>
      <c r="BA33" s="36"/>
      <c r="BB33" s="36"/>
      <c r="BC33" s="36"/>
      <c r="BD33" s="36"/>
      <c r="BE33" s="36"/>
      <c r="BF33" s="36"/>
      <c r="BG33" s="36"/>
      <c r="BH33" s="36"/>
      <c r="BI33" s="36"/>
      <c r="BJ33" s="36"/>
      <c r="BK33" s="36"/>
      <c r="BL33" s="36"/>
      <c r="BM33" s="36"/>
    </row>
    <row r="34" spans="2:65" ht="15.5" x14ac:dyDescent="0.35">
      <c r="AN34" s="41"/>
      <c r="AO34" s="41"/>
      <c r="AP34" s="41"/>
      <c r="AQ34" s="41"/>
      <c r="AR34" s="41"/>
      <c r="AS34" s="41"/>
      <c r="AT34" s="41"/>
      <c r="AU34" s="41"/>
      <c r="AV34" s="41"/>
      <c r="AW34" s="41"/>
      <c r="AX34" s="41"/>
      <c r="AY34" s="36"/>
      <c r="AZ34" s="36"/>
      <c r="BA34" s="36"/>
      <c r="BB34" s="36"/>
      <c r="BC34" s="36"/>
      <c r="BD34" s="36"/>
      <c r="BE34" s="36"/>
      <c r="BF34" s="36"/>
      <c r="BG34" s="36"/>
      <c r="BH34" s="36"/>
      <c r="BI34" s="36"/>
      <c r="BJ34" s="36"/>
      <c r="BK34" s="36"/>
      <c r="BL34" s="36"/>
      <c r="BM34" s="36"/>
    </row>
    <row r="35" spans="2:65" ht="15.5" x14ac:dyDescent="0.35">
      <c r="AN35" s="41"/>
      <c r="AO35" s="41"/>
      <c r="AP35" s="41"/>
      <c r="AQ35" s="41"/>
      <c r="AR35" s="41"/>
      <c r="AS35" s="41"/>
      <c r="AT35" s="41"/>
      <c r="AU35" s="41"/>
      <c r="AV35" s="41"/>
      <c r="AW35" s="41"/>
      <c r="AX35" s="41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36"/>
    </row>
    <row r="36" spans="2:65" ht="15.5" x14ac:dyDescent="0.35">
      <c r="AN36" s="41"/>
      <c r="AO36" s="41"/>
      <c r="AP36" s="41"/>
      <c r="AQ36" s="41"/>
      <c r="AR36" s="41"/>
      <c r="AS36" s="41"/>
      <c r="AT36" s="41"/>
      <c r="AU36" s="41"/>
      <c r="AV36" s="41"/>
      <c r="AW36" s="41"/>
      <c r="AX36" s="41"/>
      <c r="AY36" s="36"/>
      <c r="AZ36" s="36"/>
      <c r="BA36" s="36"/>
      <c r="BB36" s="36"/>
      <c r="BC36" s="36"/>
      <c r="BD36" s="36"/>
      <c r="BE36" s="36"/>
      <c r="BF36" s="36"/>
      <c r="BG36" s="36"/>
      <c r="BH36" s="36"/>
      <c r="BI36" s="36"/>
      <c r="BJ36" s="36"/>
      <c r="BK36" s="36"/>
      <c r="BL36" s="36"/>
      <c r="BM36" s="36"/>
    </row>
    <row r="37" spans="2:65" ht="15.5" x14ac:dyDescent="0.35">
      <c r="AN37" s="41"/>
      <c r="AO37" s="41"/>
      <c r="AP37" s="41"/>
      <c r="AQ37" s="41"/>
      <c r="AR37" s="41"/>
      <c r="AS37" s="41"/>
      <c r="AT37" s="41"/>
      <c r="AU37" s="41"/>
      <c r="AV37" s="41"/>
      <c r="AW37" s="41"/>
      <c r="AX37" s="41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</row>
    <row r="38" spans="2:65" ht="15.5" x14ac:dyDescent="0.35"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</row>
    <row r="42" spans="2:65" x14ac:dyDescent="0.35">
      <c r="B42" s="1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oins_H">
                <anchor moveWithCells="1" sizeWithCells="1">
                  <from>
                    <xdr:col>1</xdr:col>
                    <xdr:colOff>1898650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Plus_H">
                <anchor moveWithCells="1" sizeWithCells="1">
                  <from>
                    <xdr:col>1</xdr:col>
                    <xdr:colOff>2114550</xdr:colOff>
                    <xdr:row>0</xdr:row>
                    <xdr:rowOff>38100</xdr:rowOff>
                  </from>
                  <to>
                    <xdr:col>1</xdr:col>
                    <xdr:colOff>2292350</xdr:colOff>
                    <xdr:row>0</xdr:row>
                    <xdr:rowOff>196850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8B3069-B60D-4CB7-BA98-207BB8129E64}">
  <sheetPr codeName="Feuil3"/>
  <dimension ref="A1:DP42"/>
  <sheetViews>
    <sheetView showGridLines="0" showRowColHeaders="0"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2" sqref="B2"/>
    </sheetView>
  </sheetViews>
  <sheetFormatPr baseColWidth="10" defaultRowHeight="14.5" x14ac:dyDescent="0.35"/>
  <cols>
    <col min="1" max="1" width="1.81640625" style="14" customWidth="1"/>
    <col min="2" max="2" width="33.08984375" style="14" customWidth="1"/>
    <col min="3" max="83" width="3.6328125" style="14" customWidth="1"/>
    <col min="84" max="16384" width="10.90625" style="14"/>
  </cols>
  <sheetData>
    <row r="1" spans="1:120" s="36" customFormat="1" ht="18" customHeight="1" x14ac:dyDescent="0.35">
      <c r="B1" s="45">
        <f>C1</f>
        <v>44445</v>
      </c>
      <c r="C1" s="46">
        <v>44445</v>
      </c>
      <c r="D1" s="47"/>
      <c r="E1" s="47"/>
      <c r="F1" s="47"/>
      <c r="G1" s="47"/>
      <c r="H1" s="47"/>
      <c r="I1" s="47"/>
      <c r="J1" s="47"/>
      <c r="K1" s="52">
        <f>C1+1</f>
        <v>44446</v>
      </c>
      <c r="L1" s="47"/>
      <c r="M1" s="47"/>
      <c r="N1" s="47"/>
      <c r="O1" s="47"/>
      <c r="P1" s="47"/>
      <c r="Q1" s="47"/>
      <c r="R1" s="47"/>
      <c r="S1" s="52">
        <f>K1+1</f>
        <v>44447</v>
      </c>
      <c r="T1" s="47"/>
      <c r="U1" s="47"/>
      <c r="V1" s="47"/>
      <c r="W1" s="47"/>
      <c r="X1" s="47"/>
      <c r="Y1" s="47"/>
      <c r="Z1" s="47"/>
      <c r="AA1" s="52">
        <f>S1+1</f>
        <v>44448</v>
      </c>
      <c r="AB1" s="47"/>
      <c r="AC1" s="47"/>
      <c r="AD1" s="47"/>
      <c r="AE1" s="47"/>
      <c r="AF1" s="47"/>
      <c r="AG1" s="47"/>
      <c r="AH1" s="47"/>
      <c r="AI1" s="52">
        <f>AA1+1</f>
        <v>44449</v>
      </c>
      <c r="AJ1" s="47"/>
      <c r="AK1" s="47"/>
      <c r="AL1" s="47"/>
      <c r="AM1" s="47"/>
      <c r="AN1" s="47"/>
      <c r="AO1" s="47"/>
      <c r="AP1" s="47"/>
      <c r="AQ1" s="52">
        <f>AI1+1</f>
        <v>44450</v>
      </c>
      <c r="AR1" s="47"/>
      <c r="AS1" s="47"/>
      <c r="AT1" s="47"/>
      <c r="AU1" s="47"/>
      <c r="AV1" s="47"/>
      <c r="AW1" s="47"/>
      <c r="AX1" s="47"/>
      <c r="AY1" s="52">
        <f>AQ1+1</f>
        <v>44451</v>
      </c>
      <c r="AZ1" s="47"/>
      <c r="BA1" s="47"/>
      <c r="BB1" s="47"/>
      <c r="BC1" s="47"/>
      <c r="BD1" s="47"/>
      <c r="BE1" s="47"/>
      <c r="BF1" s="47"/>
      <c r="BG1" s="57">
        <f>AY1+1</f>
        <v>44452</v>
      </c>
      <c r="DN1" s="35"/>
      <c r="DO1" s="35"/>
      <c r="DP1" s="35"/>
    </row>
    <row r="2" spans="1:120" ht="38" customHeight="1" x14ac:dyDescent="0.35">
      <c r="A2" s="28"/>
      <c r="B2" s="10">
        <v>2021</v>
      </c>
      <c r="C2" s="42">
        <v>0</v>
      </c>
      <c r="D2" s="42">
        <f>C2+1/24*3</f>
        <v>0.125</v>
      </c>
      <c r="E2" s="42">
        <f t="shared" ref="E2:I2" si="0">D2+1/24*3</f>
        <v>0.25</v>
      </c>
      <c r="F2" s="42">
        <f t="shared" si="0"/>
        <v>0.375</v>
      </c>
      <c r="G2" s="42">
        <f t="shared" si="0"/>
        <v>0.5</v>
      </c>
      <c r="H2" s="42">
        <f t="shared" si="0"/>
        <v>0.625</v>
      </c>
      <c r="I2" s="42">
        <f t="shared" si="0"/>
        <v>0.75</v>
      </c>
      <c r="J2" s="48">
        <f>I2+1/24*3</f>
        <v>0.875</v>
      </c>
      <c r="K2" s="53">
        <f>J2+1/24*3</f>
        <v>1</v>
      </c>
      <c r="L2" s="42">
        <f>K2+1/24*3</f>
        <v>1.125</v>
      </c>
      <c r="M2" s="42">
        <f t="shared" ref="M2:Q2" si="1">L2+1/24*3</f>
        <v>1.25</v>
      </c>
      <c r="N2" s="42">
        <f t="shared" si="1"/>
        <v>1.375</v>
      </c>
      <c r="O2" s="42">
        <f t="shared" si="1"/>
        <v>1.5</v>
      </c>
      <c r="P2" s="42">
        <f t="shared" si="1"/>
        <v>1.625</v>
      </c>
      <c r="Q2" s="42">
        <f t="shared" si="1"/>
        <v>1.75</v>
      </c>
      <c r="R2" s="48">
        <f>Q2+1/24*3</f>
        <v>1.875</v>
      </c>
      <c r="S2" s="53">
        <f>R2+1/24*3</f>
        <v>2</v>
      </c>
      <c r="T2" s="42">
        <f>S2+1/24*3</f>
        <v>2.125</v>
      </c>
      <c r="U2" s="42">
        <f t="shared" ref="U2:Y2" si="2">T2+1/24*3</f>
        <v>2.25</v>
      </c>
      <c r="V2" s="42">
        <f t="shared" si="2"/>
        <v>2.375</v>
      </c>
      <c r="W2" s="42">
        <f t="shared" si="2"/>
        <v>2.5</v>
      </c>
      <c r="X2" s="42">
        <f t="shared" si="2"/>
        <v>2.625</v>
      </c>
      <c r="Y2" s="42">
        <f t="shared" si="2"/>
        <v>2.75</v>
      </c>
      <c r="Z2" s="48">
        <f>Y2+1/24*3</f>
        <v>2.875</v>
      </c>
      <c r="AA2" s="53">
        <f>Z2+1/24*3</f>
        <v>3</v>
      </c>
      <c r="AB2" s="42">
        <f>AA2+1/24*3</f>
        <v>3.125</v>
      </c>
      <c r="AC2" s="42">
        <f t="shared" ref="AC2:AG2" si="3">AB2+1/24*3</f>
        <v>3.25</v>
      </c>
      <c r="AD2" s="42">
        <f t="shared" si="3"/>
        <v>3.375</v>
      </c>
      <c r="AE2" s="42">
        <f t="shared" si="3"/>
        <v>3.5</v>
      </c>
      <c r="AF2" s="42">
        <f t="shared" si="3"/>
        <v>3.625</v>
      </c>
      <c r="AG2" s="42">
        <f t="shared" si="3"/>
        <v>3.75</v>
      </c>
      <c r="AH2" s="48">
        <f>AG2+1/24*3</f>
        <v>3.875</v>
      </c>
      <c r="AI2" s="53">
        <f>AH2+1/24*3</f>
        <v>4</v>
      </c>
      <c r="AJ2" s="42">
        <f>AI2+1/24*3</f>
        <v>4.125</v>
      </c>
      <c r="AK2" s="42">
        <f t="shared" ref="AK2:AO2" si="4">AJ2+1/24*3</f>
        <v>4.25</v>
      </c>
      <c r="AL2" s="42">
        <f t="shared" si="4"/>
        <v>4.375</v>
      </c>
      <c r="AM2" s="42">
        <f t="shared" si="4"/>
        <v>4.5</v>
      </c>
      <c r="AN2" s="42">
        <f t="shared" si="4"/>
        <v>4.625</v>
      </c>
      <c r="AO2" s="42">
        <f t="shared" si="4"/>
        <v>4.75</v>
      </c>
      <c r="AP2" s="48">
        <f>AO2+1/24*3</f>
        <v>4.875</v>
      </c>
      <c r="AQ2" s="53">
        <f>AP2+1/24*3</f>
        <v>5</v>
      </c>
      <c r="AR2" s="42">
        <f>AQ2+1/24*3</f>
        <v>5.125</v>
      </c>
      <c r="AS2" s="42">
        <f t="shared" ref="AS2:AW2" si="5">AR2+1/24*3</f>
        <v>5.25</v>
      </c>
      <c r="AT2" s="42">
        <f t="shared" si="5"/>
        <v>5.375</v>
      </c>
      <c r="AU2" s="42">
        <f t="shared" si="5"/>
        <v>5.5</v>
      </c>
      <c r="AV2" s="42">
        <f t="shared" si="5"/>
        <v>5.625</v>
      </c>
      <c r="AW2" s="42">
        <f t="shared" si="5"/>
        <v>5.75</v>
      </c>
      <c r="AX2" s="48">
        <f>AW2+1/24*3</f>
        <v>5.875</v>
      </c>
      <c r="AY2" s="53">
        <f>AX2+1/24*3</f>
        <v>6</v>
      </c>
      <c r="AZ2" s="42">
        <f>AY2+1/24*3</f>
        <v>6.125</v>
      </c>
      <c r="BA2" s="42">
        <f t="shared" ref="BA2:BE2" si="6">AZ2+1/24*3</f>
        <v>6.25</v>
      </c>
      <c r="BB2" s="42">
        <f t="shared" si="6"/>
        <v>6.375</v>
      </c>
      <c r="BC2" s="42">
        <f t="shared" si="6"/>
        <v>6.5</v>
      </c>
      <c r="BD2" s="42">
        <f t="shared" si="6"/>
        <v>6.625</v>
      </c>
      <c r="BE2" s="42">
        <f t="shared" si="6"/>
        <v>6.75</v>
      </c>
      <c r="BF2" s="48">
        <f>BE2+1/24*3</f>
        <v>6.875</v>
      </c>
      <c r="BG2" s="53">
        <f>BF2+1/24*3</f>
        <v>7</v>
      </c>
      <c r="BH2" s="36"/>
      <c r="BI2" s="36"/>
      <c r="BJ2" s="36"/>
      <c r="BK2" s="36"/>
      <c r="BL2" s="36"/>
      <c r="BM2" s="36"/>
      <c r="BN2" s="36"/>
      <c r="BO2" s="36"/>
      <c r="BP2" s="36"/>
      <c r="BQ2" s="36"/>
      <c r="BR2" s="36"/>
      <c r="BS2" s="36"/>
      <c r="BT2" s="36"/>
      <c r="BU2" s="36"/>
      <c r="BV2" s="36"/>
      <c r="BW2" s="36"/>
      <c r="BX2" s="36"/>
      <c r="BY2" s="36"/>
      <c r="BZ2" s="36"/>
      <c r="CA2" s="36"/>
      <c r="DN2" s="43"/>
      <c r="DO2" s="43"/>
      <c r="DP2" s="43"/>
    </row>
    <row r="3" spans="1:120" ht="28" customHeight="1" x14ac:dyDescent="0.35">
      <c r="A3" s="16"/>
      <c r="B3" s="71" t="s">
        <v>40</v>
      </c>
      <c r="C3" s="7"/>
      <c r="D3" s="5"/>
      <c r="E3" s="5"/>
      <c r="F3" s="5"/>
      <c r="G3" s="5"/>
      <c r="H3" s="5"/>
      <c r="I3" s="5"/>
      <c r="J3" s="49"/>
      <c r="K3" s="54"/>
      <c r="L3" s="5"/>
      <c r="M3" s="5"/>
      <c r="N3" s="5"/>
      <c r="O3" s="5"/>
      <c r="P3" s="5"/>
      <c r="Q3" s="5"/>
      <c r="R3" s="49"/>
      <c r="S3" s="54"/>
      <c r="T3" s="5"/>
      <c r="U3" s="5"/>
      <c r="V3" s="5"/>
      <c r="W3" s="5"/>
      <c r="X3" s="5"/>
      <c r="Y3" s="5"/>
      <c r="Z3" s="49"/>
      <c r="AA3" s="54"/>
      <c r="AB3" s="5"/>
      <c r="AC3" s="5"/>
      <c r="AD3" s="5"/>
      <c r="AE3" s="5"/>
      <c r="AF3" s="5"/>
      <c r="AG3" s="5"/>
      <c r="AH3" s="49"/>
      <c r="AI3" s="54"/>
      <c r="AJ3" s="5"/>
      <c r="AK3" s="5"/>
      <c r="AL3" s="5"/>
      <c r="AM3" s="5"/>
      <c r="AN3" s="5"/>
      <c r="AO3" s="5"/>
      <c r="AP3" s="49"/>
      <c r="AQ3" s="54"/>
      <c r="AR3" s="5"/>
      <c r="AS3" s="5"/>
      <c r="AT3" s="5"/>
      <c r="AU3" s="5"/>
      <c r="AV3" s="5"/>
      <c r="AW3" s="5"/>
      <c r="AX3" s="49"/>
      <c r="AY3" s="54"/>
      <c r="AZ3" s="5"/>
      <c r="BA3" s="5"/>
      <c r="BB3" s="5"/>
      <c r="BC3" s="5"/>
      <c r="BD3" s="5"/>
      <c r="BE3" s="5"/>
      <c r="BF3" s="49"/>
      <c r="BG3" s="54"/>
      <c r="BH3" s="36"/>
      <c r="BI3" s="36"/>
      <c r="BJ3" s="36"/>
      <c r="BK3" s="36"/>
      <c r="BL3" s="36"/>
      <c r="BM3" s="36"/>
      <c r="BN3" s="36"/>
      <c r="BO3" s="36"/>
      <c r="BP3" s="36"/>
      <c r="BQ3" s="36"/>
      <c r="BR3" s="36"/>
      <c r="BS3" s="36"/>
      <c r="BT3" s="36"/>
      <c r="BU3" s="36"/>
      <c r="BV3" s="36"/>
      <c r="BW3" s="36"/>
      <c r="BX3" s="36"/>
      <c r="BY3" s="36"/>
      <c r="BZ3" s="36"/>
      <c r="CA3" s="36"/>
      <c r="DN3" s="25" t="s">
        <v>2</v>
      </c>
      <c r="DO3" s="27">
        <f>DATE($B$2,1,1)</f>
        <v>44197</v>
      </c>
      <c r="DP3" s="27">
        <f>DATE($B$2+1,1,1)</f>
        <v>44562</v>
      </c>
    </row>
    <row r="4" spans="1:120" ht="28" customHeight="1" x14ac:dyDescent="0.35">
      <c r="A4" s="17"/>
      <c r="B4" s="71" t="s">
        <v>41</v>
      </c>
      <c r="C4" s="8"/>
      <c r="D4" s="1"/>
      <c r="E4" s="1"/>
      <c r="F4" s="1"/>
      <c r="G4" s="1"/>
      <c r="H4" s="1"/>
      <c r="I4" s="1"/>
      <c r="J4" s="50"/>
      <c r="K4" s="55"/>
      <c r="L4" s="1"/>
      <c r="M4" s="1"/>
      <c r="N4" s="1"/>
      <c r="O4" s="1"/>
      <c r="P4" s="1"/>
      <c r="Q4" s="1"/>
      <c r="R4" s="50"/>
      <c r="S4" s="55"/>
      <c r="T4" s="1"/>
      <c r="U4" s="1"/>
      <c r="V4" s="1"/>
      <c r="W4" s="1"/>
      <c r="X4" s="1"/>
      <c r="Y4" s="1"/>
      <c r="Z4" s="50"/>
      <c r="AA4" s="55"/>
      <c r="AB4" s="1"/>
      <c r="AC4" s="1"/>
      <c r="AD4" s="1"/>
      <c r="AE4" s="1"/>
      <c r="AF4" s="1"/>
      <c r="AG4" s="1"/>
      <c r="AH4" s="50"/>
      <c r="AI4" s="55"/>
      <c r="AJ4" s="1"/>
      <c r="AK4" s="1"/>
      <c r="AL4" s="1"/>
      <c r="AM4" s="1"/>
      <c r="AN4" s="1"/>
      <c r="AO4" s="1"/>
      <c r="AP4" s="50"/>
      <c r="AQ4" s="55"/>
      <c r="AR4" s="1"/>
      <c r="AS4" s="1"/>
      <c r="AT4" s="1"/>
      <c r="AU4" s="1"/>
      <c r="AV4" s="1"/>
      <c r="AW4" s="1"/>
      <c r="AX4" s="50"/>
      <c r="AY4" s="55"/>
      <c r="AZ4" s="1"/>
      <c r="BA4" s="1"/>
      <c r="BB4" s="1"/>
      <c r="BC4" s="1"/>
      <c r="BD4" s="1"/>
      <c r="BE4" s="1"/>
      <c r="BF4" s="50"/>
      <c r="BG4" s="55"/>
      <c r="BH4" s="36"/>
      <c r="BI4" s="36"/>
      <c r="BJ4" s="36"/>
      <c r="BK4" s="36"/>
      <c r="BL4" s="36"/>
      <c r="BM4" s="36"/>
      <c r="BN4" s="36"/>
      <c r="BO4" s="36"/>
      <c r="BP4" s="36"/>
      <c r="BQ4" s="36"/>
      <c r="BR4" s="36"/>
      <c r="BS4" s="36"/>
      <c r="BT4" s="36"/>
      <c r="BU4" s="36"/>
      <c r="BV4" s="36"/>
      <c r="BW4" s="36"/>
      <c r="BX4" s="36"/>
      <c r="BY4" s="36"/>
      <c r="BZ4" s="36"/>
      <c r="CA4" s="36"/>
      <c r="DN4" s="26" t="s">
        <v>3</v>
      </c>
      <c r="DO4" s="27">
        <f>ROUND(DATE($B$2,4,MOD(234-11*MOD($B$2,19),30))/7,)*7-6</f>
        <v>44290</v>
      </c>
      <c r="DP4" s="27">
        <f>ROUND(DATE($B$2+1,4,MOD(234-11*MOD($B$2+1,19),30))/7,)*7-6</f>
        <v>44668</v>
      </c>
    </row>
    <row r="5" spans="1:120" ht="28" customHeight="1" x14ac:dyDescent="0.35">
      <c r="A5" s="18"/>
      <c r="B5" s="71" t="s">
        <v>42</v>
      </c>
      <c r="C5" s="8"/>
      <c r="D5" s="1"/>
      <c r="E5" s="1"/>
      <c r="F5" s="1"/>
      <c r="G5" s="1"/>
      <c r="H5" s="1"/>
      <c r="I5" s="1"/>
      <c r="J5" s="50"/>
      <c r="K5" s="55"/>
      <c r="L5" s="1"/>
      <c r="M5" s="1"/>
      <c r="N5" s="1"/>
      <c r="O5" s="1"/>
      <c r="P5" s="1"/>
      <c r="Q5" s="1"/>
      <c r="R5" s="50"/>
      <c r="S5" s="55"/>
      <c r="T5" s="1"/>
      <c r="U5" s="1"/>
      <c r="V5" s="1"/>
      <c r="W5" s="1"/>
      <c r="X5" s="1"/>
      <c r="Y5" s="1"/>
      <c r="Z5" s="50"/>
      <c r="AA5" s="55"/>
      <c r="AB5" s="1"/>
      <c r="AC5" s="1"/>
      <c r="AD5" s="1"/>
      <c r="AE5" s="1"/>
      <c r="AF5" s="1"/>
      <c r="AG5" s="1"/>
      <c r="AH5" s="50"/>
      <c r="AI5" s="55"/>
      <c r="AJ5" s="1"/>
      <c r="AK5" s="1"/>
      <c r="AL5" s="1"/>
      <c r="AM5" s="1"/>
      <c r="AN5" s="1"/>
      <c r="AO5" s="1"/>
      <c r="AP5" s="50"/>
      <c r="AQ5" s="55"/>
      <c r="AR5" s="1"/>
      <c r="AS5" s="1"/>
      <c r="AT5" s="1"/>
      <c r="AU5" s="1"/>
      <c r="AV5" s="1"/>
      <c r="AW5" s="1"/>
      <c r="AX5" s="50"/>
      <c r="AY5" s="55"/>
      <c r="AZ5" s="1"/>
      <c r="BA5" s="1"/>
      <c r="BB5" s="1"/>
      <c r="BC5" s="1"/>
      <c r="BD5" s="1"/>
      <c r="BE5" s="1"/>
      <c r="BF5" s="50"/>
      <c r="BG5" s="55"/>
      <c r="BH5" s="36"/>
      <c r="BI5" s="36"/>
      <c r="BJ5" s="36"/>
      <c r="BK5" s="36"/>
      <c r="BL5" s="36"/>
      <c r="BM5" s="36"/>
      <c r="BN5" s="36"/>
      <c r="BO5" s="36"/>
      <c r="BP5" s="36"/>
      <c r="BQ5" s="36"/>
      <c r="BR5" s="36"/>
      <c r="BS5" s="36"/>
      <c r="BT5" s="36"/>
      <c r="BU5" s="36"/>
      <c r="BV5" s="36"/>
      <c r="BW5" s="36"/>
      <c r="BX5" s="36"/>
      <c r="BY5" s="36"/>
      <c r="BZ5" s="36"/>
      <c r="CA5" s="36"/>
      <c r="DN5" s="26" t="s">
        <v>4</v>
      </c>
      <c r="DO5" s="27">
        <f>DO4+1</f>
        <v>44291</v>
      </c>
      <c r="DP5" s="27">
        <f>DP4+1</f>
        <v>44669</v>
      </c>
    </row>
    <row r="6" spans="1:120" ht="28" customHeight="1" x14ac:dyDescent="0.35">
      <c r="A6" s="19"/>
      <c r="B6" s="71" t="s">
        <v>43</v>
      </c>
      <c r="C6" s="8"/>
      <c r="D6" s="1"/>
      <c r="E6" s="1"/>
      <c r="F6" s="1"/>
      <c r="G6" s="1"/>
      <c r="H6" s="1"/>
      <c r="I6" s="1"/>
      <c r="J6" s="50"/>
      <c r="K6" s="55"/>
      <c r="L6" s="1"/>
      <c r="M6" s="1"/>
      <c r="N6" s="1"/>
      <c r="O6" s="1"/>
      <c r="P6" s="1"/>
      <c r="Q6" s="1"/>
      <c r="R6" s="50"/>
      <c r="S6" s="55"/>
      <c r="T6" s="1"/>
      <c r="U6" s="1"/>
      <c r="V6" s="1"/>
      <c r="W6" s="1"/>
      <c r="X6" s="1"/>
      <c r="Y6" s="1"/>
      <c r="Z6" s="50"/>
      <c r="AA6" s="55"/>
      <c r="AB6" s="1"/>
      <c r="AC6" s="1"/>
      <c r="AD6" s="1"/>
      <c r="AE6" s="1"/>
      <c r="AF6" s="1"/>
      <c r="AG6" s="1"/>
      <c r="AH6" s="50"/>
      <c r="AI6" s="55"/>
      <c r="AJ6" s="1"/>
      <c r="AK6" s="1"/>
      <c r="AL6" s="1"/>
      <c r="AM6" s="1"/>
      <c r="AN6" s="1"/>
      <c r="AO6" s="1"/>
      <c r="AP6" s="50"/>
      <c r="AQ6" s="55"/>
      <c r="AR6" s="1"/>
      <c r="AS6" s="1"/>
      <c r="AT6" s="1"/>
      <c r="AU6" s="1"/>
      <c r="AV6" s="1"/>
      <c r="AW6" s="1"/>
      <c r="AX6" s="50"/>
      <c r="AY6" s="55"/>
      <c r="AZ6" s="1"/>
      <c r="BA6" s="1"/>
      <c r="BB6" s="1"/>
      <c r="BC6" s="1"/>
      <c r="BD6" s="1"/>
      <c r="BE6" s="1"/>
      <c r="BF6" s="50"/>
      <c r="BG6" s="55"/>
      <c r="BH6" s="36"/>
      <c r="BI6" s="36"/>
      <c r="BJ6" s="36"/>
      <c r="BK6" s="36"/>
      <c r="BL6" s="36"/>
      <c r="BM6" s="36"/>
      <c r="BN6" s="36"/>
      <c r="BO6" s="36"/>
      <c r="BP6" s="36"/>
      <c r="BQ6" s="36"/>
      <c r="BR6" s="36"/>
      <c r="BS6" s="36"/>
      <c r="BT6" s="36"/>
      <c r="BU6" s="36"/>
      <c r="BV6" s="36"/>
      <c r="BW6" s="36"/>
      <c r="BX6" s="36"/>
      <c r="BY6" s="36"/>
      <c r="BZ6" s="36"/>
      <c r="CA6" s="36"/>
      <c r="DN6" s="26" t="s">
        <v>5</v>
      </c>
      <c r="DO6" s="27">
        <f>DATE($B$2,5,1)</f>
        <v>44317</v>
      </c>
      <c r="DP6" s="27">
        <f>DATE($B$2+1,5,1)</f>
        <v>44682</v>
      </c>
    </row>
    <row r="7" spans="1:120" ht="28" customHeight="1" x14ac:dyDescent="0.35">
      <c r="A7" s="30"/>
      <c r="B7" s="71" t="s">
        <v>39</v>
      </c>
      <c r="C7" s="8"/>
      <c r="D7" s="1"/>
      <c r="E7" s="1"/>
      <c r="F7" s="1"/>
      <c r="G7" s="1"/>
      <c r="H7" s="1"/>
      <c r="I7" s="1"/>
      <c r="J7" s="50"/>
      <c r="K7" s="55"/>
      <c r="L7" s="1"/>
      <c r="M7" s="1"/>
      <c r="N7" s="1"/>
      <c r="O7" s="1"/>
      <c r="P7" s="1"/>
      <c r="Q7" s="1"/>
      <c r="R7" s="50"/>
      <c r="S7" s="55"/>
      <c r="T7" s="1"/>
      <c r="U7" s="1"/>
      <c r="V7" s="1"/>
      <c r="W7" s="1"/>
      <c r="X7" s="1"/>
      <c r="Y7" s="1"/>
      <c r="Z7" s="50"/>
      <c r="AA7" s="55"/>
      <c r="AB7" s="1"/>
      <c r="AC7" s="1"/>
      <c r="AD7" s="1"/>
      <c r="AE7" s="1"/>
      <c r="AF7" s="1"/>
      <c r="AG7" s="1"/>
      <c r="AH7" s="50"/>
      <c r="AI7" s="55"/>
      <c r="AJ7" s="1"/>
      <c r="AK7" s="1"/>
      <c r="AL7" s="1"/>
      <c r="AM7" s="1"/>
      <c r="AN7" s="1"/>
      <c r="AO7" s="1"/>
      <c r="AP7" s="50"/>
      <c r="AQ7" s="55"/>
      <c r="AR7" s="1"/>
      <c r="AS7" s="1"/>
      <c r="AT7" s="1"/>
      <c r="AU7" s="1"/>
      <c r="AV7" s="1"/>
      <c r="AW7" s="1"/>
      <c r="AX7" s="50"/>
      <c r="AY7" s="55"/>
      <c r="AZ7" s="1"/>
      <c r="BA7" s="1"/>
      <c r="BB7" s="1"/>
      <c r="BC7" s="1"/>
      <c r="BD7" s="1"/>
      <c r="BE7" s="1"/>
      <c r="BF7" s="50"/>
      <c r="BG7" s="55"/>
      <c r="BH7" s="36"/>
      <c r="BI7" s="36"/>
      <c r="BJ7" s="36"/>
      <c r="BK7" s="36"/>
      <c r="BL7" s="36"/>
      <c r="BM7" s="36"/>
      <c r="BN7" s="36"/>
      <c r="BO7" s="36"/>
      <c r="BP7" s="36"/>
      <c r="BQ7" s="36"/>
      <c r="BR7" s="36"/>
      <c r="BS7" s="36"/>
      <c r="BT7" s="36"/>
      <c r="BU7" s="36"/>
      <c r="BV7" s="36"/>
      <c r="BW7" s="36"/>
      <c r="BX7" s="36"/>
      <c r="BY7" s="36"/>
      <c r="BZ7" s="36"/>
      <c r="CA7" s="36"/>
      <c r="DN7" s="26" t="s">
        <v>6</v>
      </c>
      <c r="DO7" s="27">
        <f>DATE($B$2,5,8)</f>
        <v>44324</v>
      </c>
      <c r="DP7" s="27">
        <f>DATE($B$2+1,5,8)</f>
        <v>44689</v>
      </c>
    </row>
    <row r="8" spans="1:120" ht="28" customHeight="1" x14ac:dyDescent="0.35">
      <c r="A8" s="16"/>
      <c r="B8" s="71" t="str">
        <f>IF(ISBLANK(Jour!B8),"",Jour!B8)</f>
        <v/>
      </c>
      <c r="C8" s="8"/>
      <c r="D8" s="1"/>
      <c r="E8" s="1"/>
      <c r="F8" s="1"/>
      <c r="G8" s="1"/>
      <c r="H8" s="1"/>
      <c r="I8" s="1"/>
      <c r="J8" s="50"/>
      <c r="K8" s="55"/>
      <c r="L8" s="1"/>
      <c r="M8" s="1"/>
      <c r="N8" s="1"/>
      <c r="O8" s="1"/>
      <c r="P8" s="1"/>
      <c r="Q8" s="1"/>
      <c r="R8" s="50"/>
      <c r="S8" s="55"/>
      <c r="T8" s="1"/>
      <c r="U8" s="1"/>
      <c r="V8" s="1"/>
      <c r="W8" s="1"/>
      <c r="X8" s="1"/>
      <c r="Y8" s="1"/>
      <c r="Z8" s="50"/>
      <c r="AA8" s="55"/>
      <c r="AB8" s="1"/>
      <c r="AC8" s="1"/>
      <c r="AD8" s="1"/>
      <c r="AE8" s="1"/>
      <c r="AF8" s="1"/>
      <c r="AG8" s="1"/>
      <c r="AH8" s="50"/>
      <c r="AI8" s="55"/>
      <c r="AJ8" s="1"/>
      <c r="AK8" s="1"/>
      <c r="AL8" s="1"/>
      <c r="AM8" s="1"/>
      <c r="AN8" s="1"/>
      <c r="AO8" s="1"/>
      <c r="AP8" s="50"/>
      <c r="AQ8" s="55"/>
      <c r="AR8" s="1"/>
      <c r="AS8" s="1"/>
      <c r="AT8" s="1"/>
      <c r="AU8" s="1"/>
      <c r="AV8" s="1"/>
      <c r="AW8" s="1"/>
      <c r="AX8" s="50"/>
      <c r="AY8" s="55"/>
      <c r="AZ8" s="1"/>
      <c r="BA8" s="1"/>
      <c r="BB8" s="1"/>
      <c r="BC8" s="1"/>
      <c r="BD8" s="1"/>
      <c r="BE8" s="1"/>
      <c r="BF8" s="50"/>
      <c r="BG8" s="55"/>
      <c r="BH8" s="36"/>
      <c r="BI8" s="36"/>
      <c r="BJ8" s="36"/>
      <c r="BK8" s="36"/>
      <c r="BL8" s="36"/>
      <c r="BM8" s="36"/>
      <c r="BN8" s="36"/>
      <c r="BO8" s="36"/>
      <c r="BP8" s="36"/>
      <c r="BQ8" s="36"/>
      <c r="BR8" s="36"/>
      <c r="BS8" s="36"/>
      <c r="BT8" s="36"/>
      <c r="BU8" s="36"/>
      <c r="BV8" s="36"/>
      <c r="BW8" s="36"/>
      <c r="BX8" s="36"/>
      <c r="BY8" s="36"/>
      <c r="BZ8" s="36"/>
      <c r="CA8" s="36"/>
      <c r="DN8" s="26" t="s">
        <v>7</v>
      </c>
      <c r="DO8" s="27">
        <f>DO4+39</f>
        <v>44329</v>
      </c>
      <c r="DP8" s="27">
        <f>DP4+39</f>
        <v>44707</v>
      </c>
    </row>
    <row r="9" spans="1:120" ht="28" customHeight="1" x14ac:dyDescent="0.35">
      <c r="A9" s="17"/>
      <c r="B9" s="71" t="str">
        <f>IF(ISBLANK(Jour!B9),"",Jour!B9)</f>
        <v/>
      </c>
      <c r="C9" s="8"/>
      <c r="D9" s="1"/>
      <c r="E9" s="1"/>
      <c r="F9" s="1"/>
      <c r="G9" s="1"/>
      <c r="H9" s="1"/>
      <c r="I9" s="1"/>
      <c r="J9" s="50"/>
      <c r="K9" s="55"/>
      <c r="L9" s="1"/>
      <c r="M9" s="1"/>
      <c r="N9" s="1"/>
      <c r="O9" s="1"/>
      <c r="P9" s="1"/>
      <c r="Q9" s="1"/>
      <c r="R9" s="50"/>
      <c r="S9" s="55"/>
      <c r="T9" s="1"/>
      <c r="U9" s="1"/>
      <c r="V9" s="1"/>
      <c r="W9" s="1"/>
      <c r="X9" s="1"/>
      <c r="Y9" s="1"/>
      <c r="Z9" s="50"/>
      <c r="AA9" s="55"/>
      <c r="AB9" s="1"/>
      <c r="AC9" s="1"/>
      <c r="AD9" s="1"/>
      <c r="AE9" s="1"/>
      <c r="AF9" s="1"/>
      <c r="AG9" s="1"/>
      <c r="AH9" s="50"/>
      <c r="AI9" s="55"/>
      <c r="AJ9" s="1"/>
      <c r="AK9" s="1"/>
      <c r="AL9" s="1"/>
      <c r="AM9" s="1"/>
      <c r="AN9" s="1"/>
      <c r="AO9" s="1"/>
      <c r="AP9" s="50"/>
      <c r="AQ9" s="55"/>
      <c r="AR9" s="1"/>
      <c r="AS9" s="1"/>
      <c r="AT9" s="1"/>
      <c r="AU9" s="1"/>
      <c r="AV9" s="1"/>
      <c r="AW9" s="1"/>
      <c r="AX9" s="50"/>
      <c r="AY9" s="55"/>
      <c r="AZ9" s="1"/>
      <c r="BA9" s="1"/>
      <c r="BB9" s="1"/>
      <c r="BC9" s="1"/>
      <c r="BD9" s="1"/>
      <c r="BE9" s="1"/>
      <c r="BF9" s="50"/>
      <c r="BG9" s="55"/>
      <c r="BH9" s="36"/>
      <c r="BI9" s="36"/>
      <c r="BJ9" s="36"/>
      <c r="BK9" s="36"/>
      <c r="BL9" s="36"/>
      <c r="BM9" s="36"/>
      <c r="BN9" s="36"/>
      <c r="BO9" s="36"/>
      <c r="BP9" s="36"/>
      <c r="BQ9" s="36"/>
      <c r="BR9" s="36"/>
      <c r="BS9" s="36"/>
      <c r="BT9" s="36"/>
      <c r="BU9" s="36"/>
      <c r="BV9" s="36"/>
      <c r="BW9" s="36"/>
      <c r="BX9" s="36"/>
      <c r="BY9" s="36"/>
      <c r="BZ9" s="36"/>
      <c r="CA9" s="36"/>
      <c r="DN9" s="26" t="s">
        <v>8</v>
      </c>
      <c r="DO9" s="27">
        <f>DO4+49</f>
        <v>44339</v>
      </c>
      <c r="DP9" s="27">
        <f>DP4+49</f>
        <v>44717</v>
      </c>
    </row>
    <row r="10" spans="1:120" ht="28" customHeight="1" x14ac:dyDescent="0.35">
      <c r="A10" s="18"/>
      <c r="B10" s="71" t="str">
        <f>IF(ISBLANK(Jour!B10),"",Jour!B10)</f>
        <v/>
      </c>
      <c r="C10" s="8"/>
      <c r="D10" s="1"/>
      <c r="E10" s="1"/>
      <c r="F10" s="1"/>
      <c r="G10" s="1"/>
      <c r="H10" s="1"/>
      <c r="I10" s="1"/>
      <c r="J10" s="50"/>
      <c r="K10" s="55"/>
      <c r="L10" s="1"/>
      <c r="M10" s="1"/>
      <c r="N10" s="1"/>
      <c r="O10" s="1"/>
      <c r="P10" s="1"/>
      <c r="Q10" s="1"/>
      <c r="R10" s="50"/>
      <c r="S10" s="55"/>
      <c r="T10" s="1"/>
      <c r="U10" s="1"/>
      <c r="V10" s="1"/>
      <c r="W10" s="1"/>
      <c r="X10" s="1"/>
      <c r="Y10" s="1"/>
      <c r="Z10" s="50"/>
      <c r="AA10" s="55"/>
      <c r="AB10" s="1"/>
      <c r="AC10" s="1"/>
      <c r="AD10" s="1"/>
      <c r="AE10" s="1"/>
      <c r="AF10" s="1"/>
      <c r="AG10" s="1"/>
      <c r="AH10" s="50"/>
      <c r="AI10" s="55"/>
      <c r="AJ10" s="1"/>
      <c r="AK10" s="1"/>
      <c r="AL10" s="1"/>
      <c r="AM10" s="1"/>
      <c r="AN10" s="1"/>
      <c r="AO10" s="1"/>
      <c r="AP10" s="50"/>
      <c r="AQ10" s="55"/>
      <c r="AR10" s="1"/>
      <c r="AS10" s="1"/>
      <c r="AT10" s="1"/>
      <c r="AU10" s="1"/>
      <c r="AV10" s="1"/>
      <c r="AW10" s="1"/>
      <c r="AX10" s="50"/>
      <c r="AY10" s="55"/>
      <c r="AZ10" s="1"/>
      <c r="BA10" s="1"/>
      <c r="BB10" s="1"/>
      <c r="BC10" s="1"/>
      <c r="BD10" s="1"/>
      <c r="BE10" s="1"/>
      <c r="BF10" s="50"/>
      <c r="BG10" s="55"/>
      <c r="BH10" s="36"/>
      <c r="BI10" s="36"/>
      <c r="BJ10" s="36"/>
      <c r="BK10" s="36"/>
      <c r="BL10" s="36"/>
      <c r="BM10" s="36"/>
      <c r="BN10" s="36"/>
      <c r="BO10" s="36"/>
      <c r="BP10" s="36"/>
      <c r="BQ10" s="36"/>
      <c r="BR10" s="36"/>
      <c r="BS10" s="36"/>
      <c r="BT10" s="36"/>
      <c r="BU10" s="36"/>
      <c r="BV10" s="36"/>
      <c r="BW10" s="36"/>
      <c r="BX10" s="36"/>
      <c r="BY10" s="36"/>
      <c r="BZ10" s="36"/>
      <c r="CA10" s="36"/>
      <c r="DN10" s="26" t="s">
        <v>9</v>
      </c>
      <c r="DO10" s="27">
        <f>DO9+1</f>
        <v>44340</v>
      </c>
      <c r="DP10" s="27">
        <f>DP9+1</f>
        <v>44718</v>
      </c>
    </row>
    <row r="11" spans="1:120" ht="28" customHeight="1" x14ac:dyDescent="0.35">
      <c r="A11" s="19"/>
      <c r="B11" s="71" t="str">
        <f>IF(ISBLANK(Jour!B11),"",Jour!B11)</f>
        <v/>
      </c>
      <c r="C11" s="8"/>
      <c r="D11" s="1"/>
      <c r="E11" s="1"/>
      <c r="F11" s="1"/>
      <c r="G11" s="1"/>
      <c r="H11" s="1"/>
      <c r="I11" s="1"/>
      <c r="J11" s="50"/>
      <c r="K11" s="55"/>
      <c r="L11" s="1"/>
      <c r="M11" s="1"/>
      <c r="N11" s="1"/>
      <c r="O11" s="1"/>
      <c r="P11" s="1"/>
      <c r="Q11" s="1"/>
      <c r="R11" s="50"/>
      <c r="S11" s="55"/>
      <c r="T11" s="1"/>
      <c r="U11" s="1"/>
      <c r="V11" s="1"/>
      <c r="W11" s="1"/>
      <c r="X11" s="1"/>
      <c r="Y11" s="1"/>
      <c r="Z11" s="50"/>
      <c r="AA11" s="55"/>
      <c r="AB11" s="1"/>
      <c r="AC11" s="1"/>
      <c r="AD11" s="1"/>
      <c r="AE11" s="1"/>
      <c r="AF11" s="1"/>
      <c r="AG11" s="1"/>
      <c r="AH11" s="50"/>
      <c r="AI11" s="55"/>
      <c r="AJ11" s="1"/>
      <c r="AK11" s="1"/>
      <c r="AL11" s="1"/>
      <c r="AM11" s="1"/>
      <c r="AN11" s="1"/>
      <c r="AO11" s="1"/>
      <c r="AP11" s="50"/>
      <c r="AQ11" s="55"/>
      <c r="AR11" s="1"/>
      <c r="AS11" s="1"/>
      <c r="AT11" s="1"/>
      <c r="AU11" s="1"/>
      <c r="AV11" s="1"/>
      <c r="AW11" s="1"/>
      <c r="AX11" s="50"/>
      <c r="AY11" s="55"/>
      <c r="AZ11" s="1"/>
      <c r="BA11" s="1"/>
      <c r="BB11" s="1"/>
      <c r="BC11" s="1"/>
      <c r="BD11" s="1"/>
      <c r="BE11" s="1"/>
      <c r="BF11" s="50"/>
      <c r="BG11" s="55"/>
      <c r="BH11" s="36"/>
      <c r="BI11" s="36"/>
      <c r="BJ11" s="36"/>
      <c r="BK11" s="36"/>
      <c r="BL11" s="36"/>
      <c r="BM11" s="36"/>
      <c r="BN11" s="36"/>
      <c r="BO11" s="36"/>
      <c r="BP11" s="36"/>
      <c r="BQ11" s="36"/>
      <c r="BR11" s="36"/>
      <c r="BS11" s="36"/>
      <c r="BT11" s="36"/>
      <c r="BU11" s="36"/>
      <c r="BV11" s="36"/>
      <c r="BW11" s="36"/>
      <c r="BX11" s="36"/>
      <c r="BY11" s="36"/>
      <c r="BZ11" s="36"/>
      <c r="CA11" s="36"/>
      <c r="DN11" s="26" t="s">
        <v>10</v>
      </c>
      <c r="DO11" s="27">
        <f>DATE($B$2,7,14)</f>
        <v>44391</v>
      </c>
      <c r="DP11" s="27">
        <f>DATE($B$2+1,7,14)</f>
        <v>44756</v>
      </c>
    </row>
    <row r="12" spans="1:120" ht="28" customHeight="1" x14ac:dyDescent="0.35">
      <c r="A12" s="30"/>
      <c r="B12" s="71" t="str">
        <f>IF(ISBLANK(Jour!B12),"",Jour!B12)</f>
        <v/>
      </c>
      <c r="C12" s="8"/>
      <c r="D12" s="1"/>
      <c r="E12" s="1"/>
      <c r="F12" s="1"/>
      <c r="G12" s="1"/>
      <c r="H12" s="1"/>
      <c r="I12" s="1"/>
      <c r="J12" s="50"/>
      <c r="K12" s="55"/>
      <c r="L12" s="1"/>
      <c r="M12" s="1"/>
      <c r="N12" s="1"/>
      <c r="O12" s="1"/>
      <c r="P12" s="1"/>
      <c r="Q12" s="1"/>
      <c r="R12" s="50"/>
      <c r="S12" s="55"/>
      <c r="T12" s="1"/>
      <c r="U12" s="1"/>
      <c r="V12" s="1"/>
      <c r="W12" s="1"/>
      <c r="X12" s="1"/>
      <c r="Y12" s="1"/>
      <c r="Z12" s="50"/>
      <c r="AA12" s="55"/>
      <c r="AB12" s="1"/>
      <c r="AC12" s="1"/>
      <c r="AD12" s="1"/>
      <c r="AE12" s="1"/>
      <c r="AF12" s="1"/>
      <c r="AG12" s="1"/>
      <c r="AH12" s="50"/>
      <c r="AI12" s="55"/>
      <c r="AJ12" s="1"/>
      <c r="AK12" s="1"/>
      <c r="AL12" s="1"/>
      <c r="AM12" s="1"/>
      <c r="AN12" s="1"/>
      <c r="AO12" s="1"/>
      <c r="AP12" s="50"/>
      <c r="AQ12" s="55"/>
      <c r="AR12" s="1"/>
      <c r="AS12" s="1"/>
      <c r="AT12" s="1"/>
      <c r="AU12" s="1"/>
      <c r="AV12" s="1"/>
      <c r="AW12" s="1"/>
      <c r="AX12" s="50"/>
      <c r="AY12" s="55"/>
      <c r="AZ12" s="1"/>
      <c r="BA12" s="1"/>
      <c r="BB12" s="1"/>
      <c r="BC12" s="1"/>
      <c r="BD12" s="1"/>
      <c r="BE12" s="1"/>
      <c r="BF12" s="50"/>
      <c r="BG12" s="55"/>
      <c r="BH12" s="36"/>
      <c r="BI12" s="36"/>
      <c r="BJ12" s="36"/>
      <c r="BK12" s="36"/>
      <c r="BL12" s="36"/>
      <c r="BM12" s="36"/>
      <c r="BN12" s="36"/>
      <c r="BO12" s="36"/>
      <c r="BP12" s="36"/>
      <c r="BQ12" s="36"/>
      <c r="BR12" s="36"/>
      <c r="BS12" s="36"/>
      <c r="BT12" s="36"/>
      <c r="BU12" s="36"/>
      <c r="BV12" s="36"/>
      <c r="BW12" s="36"/>
      <c r="BX12" s="36"/>
      <c r="BY12" s="36"/>
      <c r="BZ12" s="36"/>
      <c r="CA12" s="36"/>
      <c r="DN12" s="26" t="s">
        <v>11</v>
      </c>
      <c r="DO12" s="27">
        <f>DATE($B$2,8,15)</f>
        <v>44423</v>
      </c>
      <c r="DP12" s="27">
        <f>DATE($B$2+1,8,15)</f>
        <v>44788</v>
      </c>
    </row>
    <row r="13" spans="1:120" ht="28" customHeight="1" x14ac:dyDescent="0.35">
      <c r="A13" s="16"/>
      <c r="B13" s="71" t="str">
        <f>IF(ISBLANK(Jour!B13),"",Jour!B13)</f>
        <v/>
      </c>
      <c r="C13" s="8"/>
      <c r="D13" s="1"/>
      <c r="E13" s="1"/>
      <c r="F13" s="1"/>
      <c r="G13" s="1"/>
      <c r="H13" s="1"/>
      <c r="I13" s="1"/>
      <c r="J13" s="50"/>
      <c r="K13" s="55"/>
      <c r="L13" s="1"/>
      <c r="M13" s="1"/>
      <c r="N13" s="1"/>
      <c r="O13" s="1"/>
      <c r="P13" s="1"/>
      <c r="Q13" s="1"/>
      <c r="R13" s="50"/>
      <c r="S13" s="55"/>
      <c r="T13" s="1"/>
      <c r="U13" s="1"/>
      <c r="V13" s="1"/>
      <c r="W13" s="1"/>
      <c r="X13" s="1"/>
      <c r="Y13" s="1"/>
      <c r="Z13" s="50"/>
      <c r="AA13" s="55"/>
      <c r="AB13" s="1"/>
      <c r="AC13" s="1"/>
      <c r="AD13" s="1"/>
      <c r="AE13" s="1"/>
      <c r="AF13" s="1"/>
      <c r="AG13" s="1"/>
      <c r="AH13" s="50"/>
      <c r="AI13" s="55"/>
      <c r="AJ13" s="1"/>
      <c r="AK13" s="1"/>
      <c r="AL13" s="1"/>
      <c r="AM13" s="1"/>
      <c r="AN13" s="1"/>
      <c r="AO13" s="1"/>
      <c r="AP13" s="50"/>
      <c r="AQ13" s="55"/>
      <c r="AR13" s="1"/>
      <c r="AS13" s="1"/>
      <c r="AT13" s="1"/>
      <c r="AU13" s="1"/>
      <c r="AV13" s="1"/>
      <c r="AW13" s="1"/>
      <c r="AX13" s="50"/>
      <c r="AY13" s="55"/>
      <c r="AZ13" s="1"/>
      <c r="BA13" s="1"/>
      <c r="BB13" s="1"/>
      <c r="BC13" s="1"/>
      <c r="BD13" s="1"/>
      <c r="BE13" s="1"/>
      <c r="BF13" s="50"/>
      <c r="BG13" s="55"/>
      <c r="BH13" s="36"/>
      <c r="BI13" s="36"/>
      <c r="BJ13" s="36"/>
      <c r="BK13" s="36"/>
      <c r="BL13" s="36"/>
      <c r="BM13" s="36"/>
      <c r="BN13" s="36"/>
      <c r="BO13" s="36"/>
      <c r="BP13" s="36"/>
      <c r="BQ13" s="36"/>
      <c r="BR13" s="36"/>
      <c r="BS13" s="36"/>
      <c r="BT13" s="36"/>
      <c r="BU13" s="36"/>
      <c r="BV13" s="36"/>
      <c r="BW13" s="36"/>
      <c r="BX13" s="36"/>
      <c r="BY13" s="36"/>
      <c r="BZ13" s="36"/>
      <c r="CA13" s="36"/>
      <c r="DN13" s="26" t="s">
        <v>12</v>
      </c>
      <c r="DO13" s="27">
        <f>DATE($B$2,11,1)</f>
        <v>44501</v>
      </c>
      <c r="DP13" s="27">
        <f>DATE($B$2+1,11,1)</f>
        <v>44866</v>
      </c>
    </row>
    <row r="14" spans="1:120" ht="28" customHeight="1" x14ac:dyDescent="0.35">
      <c r="A14" s="17"/>
      <c r="B14" s="71" t="str">
        <f>IF(ISBLANK(Jour!B14),"",Jour!B14)</f>
        <v/>
      </c>
      <c r="C14" s="8"/>
      <c r="D14" s="1"/>
      <c r="E14" s="1"/>
      <c r="F14" s="1"/>
      <c r="G14" s="1"/>
      <c r="H14" s="1"/>
      <c r="I14" s="1"/>
      <c r="J14" s="50"/>
      <c r="K14" s="55"/>
      <c r="L14" s="1"/>
      <c r="M14" s="1"/>
      <c r="N14" s="1"/>
      <c r="O14" s="1"/>
      <c r="P14" s="1"/>
      <c r="Q14" s="1"/>
      <c r="R14" s="50"/>
      <c r="S14" s="55"/>
      <c r="T14" s="1"/>
      <c r="U14" s="1"/>
      <c r="V14" s="1"/>
      <c r="W14" s="1"/>
      <c r="X14" s="1"/>
      <c r="Y14" s="1"/>
      <c r="Z14" s="50"/>
      <c r="AA14" s="55"/>
      <c r="AB14" s="1"/>
      <c r="AC14" s="1"/>
      <c r="AD14" s="1"/>
      <c r="AE14" s="1"/>
      <c r="AF14" s="1"/>
      <c r="AG14" s="1"/>
      <c r="AH14" s="50"/>
      <c r="AI14" s="55"/>
      <c r="AJ14" s="1"/>
      <c r="AK14" s="1"/>
      <c r="AL14" s="1"/>
      <c r="AM14" s="1"/>
      <c r="AN14" s="1"/>
      <c r="AO14" s="1"/>
      <c r="AP14" s="50"/>
      <c r="AQ14" s="55"/>
      <c r="AR14" s="1"/>
      <c r="AS14" s="1"/>
      <c r="AT14" s="1"/>
      <c r="AU14" s="1"/>
      <c r="AV14" s="1"/>
      <c r="AW14" s="1"/>
      <c r="AX14" s="50"/>
      <c r="AY14" s="55"/>
      <c r="AZ14" s="1"/>
      <c r="BA14" s="1"/>
      <c r="BB14" s="1"/>
      <c r="BC14" s="1"/>
      <c r="BD14" s="1"/>
      <c r="BE14" s="1"/>
      <c r="BF14" s="50"/>
      <c r="BG14" s="55"/>
      <c r="BH14" s="36"/>
      <c r="BI14" s="36"/>
      <c r="BJ14" s="36"/>
      <c r="BK14" s="36"/>
      <c r="BL14" s="36"/>
      <c r="BM14" s="36"/>
      <c r="BN14" s="36"/>
      <c r="BO14" s="36"/>
      <c r="BP14" s="36"/>
      <c r="BQ14" s="36"/>
      <c r="BR14" s="36"/>
      <c r="BS14" s="36"/>
      <c r="BT14" s="36"/>
      <c r="BU14" s="36"/>
      <c r="BV14" s="36"/>
      <c r="BW14" s="36"/>
      <c r="BX14" s="36"/>
      <c r="BY14" s="36"/>
      <c r="BZ14" s="36"/>
      <c r="CA14" s="36"/>
      <c r="DN14" s="26" t="s">
        <v>13</v>
      </c>
      <c r="DO14" s="27">
        <f>DATE($B$2,11,11)</f>
        <v>44511</v>
      </c>
      <c r="DP14" s="27">
        <f>DATE($B$2+1,11,11)</f>
        <v>44876</v>
      </c>
    </row>
    <row r="15" spans="1:120" ht="28" customHeight="1" x14ac:dyDescent="0.35">
      <c r="A15" s="18"/>
      <c r="B15" s="71" t="str">
        <f>IF(ISBLANK(Jour!B15),"",Jour!B15)</f>
        <v/>
      </c>
      <c r="C15" s="8"/>
      <c r="D15" s="1"/>
      <c r="E15" s="1"/>
      <c r="F15" s="1"/>
      <c r="G15" s="1"/>
      <c r="H15" s="1"/>
      <c r="I15" s="1"/>
      <c r="J15" s="50"/>
      <c r="K15" s="55"/>
      <c r="L15" s="1"/>
      <c r="M15" s="1"/>
      <c r="N15" s="1"/>
      <c r="O15" s="1"/>
      <c r="P15" s="1"/>
      <c r="Q15" s="1"/>
      <c r="R15" s="50"/>
      <c r="S15" s="55"/>
      <c r="T15" s="1"/>
      <c r="U15" s="1"/>
      <c r="V15" s="1"/>
      <c r="W15" s="1"/>
      <c r="X15" s="1"/>
      <c r="Y15" s="1"/>
      <c r="Z15" s="50"/>
      <c r="AA15" s="55"/>
      <c r="AB15" s="1"/>
      <c r="AC15" s="1"/>
      <c r="AD15" s="1"/>
      <c r="AE15" s="1"/>
      <c r="AF15" s="1"/>
      <c r="AG15" s="1"/>
      <c r="AH15" s="50"/>
      <c r="AI15" s="55"/>
      <c r="AJ15" s="1"/>
      <c r="AK15" s="1"/>
      <c r="AL15" s="1"/>
      <c r="AM15" s="1"/>
      <c r="AN15" s="1"/>
      <c r="AO15" s="1"/>
      <c r="AP15" s="50"/>
      <c r="AQ15" s="55"/>
      <c r="AR15" s="1"/>
      <c r="AS15" s="1"/>
      <c r="AT15" s="1"/>
      <c r="AU15" s="1"/>
      <c r="AV15" s="1"/>
      <c r="AW15" s="1"/>
      <c r="AX15" s="50"/>
      <c r="AY15" s="55"/>
      <c r="AZ15" s="1"/>
      <c r="BA15" s="1"/>
      <c r="BB15" s="1"/>
      <c r="BC15" s="1"/>
      <c r="BD15" s="1"/>
      <c r="BE15" s="1"/>
      <c r="BF15" s="50"/>
      <c r="BG15" s="55"/>
      <c r="BH15" s="36"/>
      <c r="BI15" s="36"/>
      <c r="BJ15" s="36"/>
      <c r="BK15" s="36"/>
      <c r="BL15" s="36"/>
      <c r="BM15" s="36"/>
      <c r="BN15" s="36"/>
      <c r="BO15" s="36"/>
      <c r="BP15" s="36"/>
      <c r="BQ15" s="36"/>
      <c r="BR15" s="36"/>
      <c r="BS15" s="36"/>
      <c r="BT15" s="36"/>
      <c r="BU15" s="36"/>
      <c r="BV15" s="36"/>
      <c r="BW15" s="36"/>
      <c r="BX15" s="36"/>
      <c r="BY15" s="36"/>
      <c r="BZ15" s="36"/>
      <c r="CA15" s="36"/>
      <c r="DN15" s="26" t="s">
        <v>14</v>
      </c>
      <c r="DO15" s="27">
        <f>DATE($B$2,12,25)</f>
        <v>44555</v>
      </c>
      <c r="DP15" s="27">
        <f>DATE($B$2+1,12,25)</f>
        <v>44920</v>
      </c>
    </row>
    <row r="16" spans="1:120" ht="28" customHeight="1" x14ac:dyDescent="0.35">
      <c r="A16" s="19"/>
      <c r="B16" s="71" t="str">
        <f>IF(ISBLANK(Jour!B16),"",Jour!B16)</f>
        <v/>
      </c>
      <c r="C16" s="8"/>
      <c r="D16" s="1"/>
      <c r="E16" s="1"/>
      <c r="F16" s="1"/>
      <c r="G16" s="1"/>
      <c r="H16" s="1"/>
      <c r="I16" s="1"/>
      <c r="J16" s="50"/>
      <c r="K16" s="55"/>
      <c r="L16" s="1"/>
      <c r="M16" s="1"/>
      <c r="N16" s="1"/>
      <c r="O16" s="1"/>
      <c r="P16" s="1"/>
      <c r="Q16" s="1"/>
      <c r="R16" s="50"/>
      <c r="S16" s="55"/>
      <c r="T16" s="1"/>
      <c r="U16" s="1"/>
      <c r="V16" s="1"/>
      <c r="W16" s="1"/>
      <c r="X16" s="1"/>
      <c r="Y16" s="1"/>
      <c r="Z16" s="50"/>
      <c r="AA16" s="55"/>
      <c r="AB16" s="1"/>
      <c r="AC16" s="1"/>
      <c r="AD16" s="1"/>
      <c r="AE16" s="1"/>
      <c r="AF16" s="1"/>
      <c r="AG16" s="1"/>
      <c r="AH16" s="50"/>
      <c r="AI16" s="55"/>
      <c r="AJ16" s="1"/>
      <c r="AK16" s="1"/>
      <c r="AL16" s="1"/>
      <c r="AM16" s="1"/>
      <c r="AN16" s="1"/>
      <c r="AO16" s="1"/>
      <c r="AP16" s="50"/>
      <c r="AQ16" s="55"/>
      <c r="AR16" s="1"/>
      <c r="AS16" s="1"/>
      <c r="AT16" s="1"/>
      <c r="AU16" s="1"/>
      <c r="AV16" s="1"/>
      <c r="AW16" s="1"/>
      <c r="AX16" s="50"/>
      <c r="AY16" s="55"/>
      <c r="AZ16" s="1"/>
      <c r="BA16" s="1"/>
      <c r="BB16" s="1"/>
      <c r="BC16" s="1"/>
      <c r="BD16" s="1"/>
      <c r="BE16" s="1"/>
      <c r="BF16" s="50"/>
      <c r="BG16" s="55"/>
      <c r="BH16" s="36"/>
      <c r="BI16" s="36"/>
      <c r="BJ16" s="36"/>
      <c r="BK16" s="36"/>
      <c r="BL16" s="36"/>
      <c r="BM16" s="36"/>
      <c r="BN16" s="36"/>
      <c r="BO16" s="36"/>
      <c r="BP16" s="36"/>
      <c r="BQ16" s="36"/>
      <c r="BR16" s="36"/>
      <c r="BS16" s="36"/>
      <c r="BT16" s="36"/>
      <c r="BU16" s="36"/>
      <c r="BV16" s="36"/>
      <c r="BW16" s="36"/>
      <c r="BX16" s="36"/>
      <c r="BY16" s="36"/>
      <c r="BZ16" s="36"/>
      <c r="CA16" s="36"/>
    </row>
    <row r="17" spans="1:79" ht="28" customHeight="1" x14ac:dyDescent="0.35">
      <c r="A17" s="30"/>
      <c r="B17" s="71" t="str">
        <f>IF(ISBLANK(Jour!B17),"",Jour!B17)</f>
        <v/>
      </c>
      <c r="C17" s="8"/>
      <c r="D17" s="1"/>
      <c r="E17" s="1"/>
      <c r="F17" s="1"/>
      <c r="G17" s="1"/>
      <c r="H17" s="1"/>
      <c r="I17" s="1"/>
      <c r="J17" s="50"/>
      <c r="K17" s="55"/>
      <c r="L17" s="1"/>
      <c r="M17" s="1"/>
      <c r="N17" s="1"/>
      <c r="O17" s="1"/>
      <c r="P17" s="1"/>
      <c r="Q17" s="1"/>
      <c r="R17" s="50"/>
      <c r="S17" s="55"/>
      <c r="T17" s="1"/>
      <c r="U17" s="1"/>
      <c r="V17" s="1"/>
      <c r="W17" s="1"/>
      <c r="X17" s="1"/>
      <c r="Y17" s="1"/>
      <c r="Z17" s="50"/>
      <c r="AA17" s="55"/>
      <c r="AB17" s="1"/>
      <c r="AC17" s="1"/>
      <c r="AD17" s="1"/>
      <c r="AE17" s="1"/>
      <c r="AF17" s="1"/>
      <c r="AG17" s="1"/>
      <c r="AH17" s="50"/>
      <c r="AI17" s="55"/>
      <c r="AJ17" s="1"/>
      <c r="AK17" s="1"/>
      <c r="AL17" s="1"/>
      <c r="AM17" s="1"/>
      <c r="AN17" s="1"/>
      <c r="AO17" s="1"/>
      <c r="AP17" s="50"/>
      <c r="AQ17" s="55"/>
      <c r="AR17" s="1"/>
      <c r="AS17" s="1"/>
      <c r="AT17" s="1"/>
      <c r="AU17" s="1"/>
      <c r="AV17" s="1"/>
      <c r="AW17" s="1"/>
      <c r="AX17" s="50"/>
      <c r="AY17" s="55"/>
      <c r="AZ17" s="1"/>
      <c r="BA17" s="1"/>
      <c r="BB17" s="1"/>
      <c r="BC17" s="1"/>
      <c r="BD17" s="1"/>
      <c r="BE17" s="1"/>
      <c r="BF17" s="50"/>
      <c r="BG17" s="55"/>
      <c r="BH17" s="36"/>
      <c r="BI17" s="36"/>
      <c r="BJ17" s="36"/>
      <c r="BK17" s="36"/>
      <c r="BL17" s="36"/>
      <c r="BM17" s="36"/>
      <c r="BN17" s="36"/>
      <c r="BO17" s="36"/>
      <c r="BP17" s="36"/>
      <c r="BQ17" s="36"/>
      <c r="BR17" s="36"/>
      <c r="BS17" s="36"/>
      <c r="BT17" s="36"/>
      <c r="BU17" s="36"/>
      <c r="BV17" s="36"/>
      <c r="BW17" s="36"/>
      <c r="BX17" s="36"/>
      <c r="BY17" s="36"/>
      <c r="BZ17" s="36"/>
      <c r="CA17" s="36"/>
    </row>
    <row r="18" spans="1:79" ht="28" customHeight="1" x14ac:dyDescent="0.35">
      <c r="A18" s="16"/>
      <c r="B18" s="71" t="str">
        <f>IF(ISBLANK(Jour!B18),"",Jour!B18)</f>
        <v/>
      </c>
      <c r="C18" s="8"/>
      <c r="D18" s="1"/>
      <c r="E18" s="1"/>
      <c r="F18" s="1"/>
      <c r="G18" s="1"/>
      <c r="H18" s="1"/>
      <c r="I18" s="1"/>
      <c r="J18" s="50"/>
      <c r="K18" s="55"/>
      <c r="L18" s="1"/>
      <c r="M18" s="1"/>
      <c r="N18" s="1"/>
      <c r="O18" s="1"/>
      <c r="P18" s="1"/>
      <c r="Q18" s="1"/>
      <c r="R18" s="50"/>
      <c r="S18" s="55"/>
      <c r="T18" s="1"/>
      <c r="U18" s="1"/>
      <c r="V18" s="1"/>
      <c r="W18" s="1"/>
      <c r="X18" s="1"/>
      <c r="Y18" s="1"/>
      <c r="Z18" s="50"/>
      <c r="AA18" s="55"/>
      <c r="AB18" s="1"/>
      <c r="AC18" s="1"/>
      <c r="AD18" s="1"/>
      <c r="AE18" s="1"/>
      <c r="AF18" s="1"/>
      <c r="AG18" s="1"/>
      <c r="AH18" s="50"/>
      <c r="AI18" s="55"/>
      <c r="AJ18" s="1"/>
      <c r="AK18" s="1"/>
      <c r="AL18" s="1"/>
      <c r="AM18" s="1"/>
      <c r="AN18" s="1"/>
      <c r="AO18" s="1"/>
      <c r="AP18" s="50"/>
      <c r="AQ18" s="55"/>
      <c r="AR18" s="1"/>
      <c r="AS18" s="1"/>
      <c r="AT18" s="1"/>
      <c r="AU18" s="1"/>
      <c r="AV18" s="1"/>
      <c r="AW18" s="1"/>
      <c r="AX18" s="50"/>
      <c r="AY18" s="55"/>
      <c r="AZ18" s="1"/>
      <c r="BA18" s="1"/>
      <c r="BB18" s="1"/>
      <c r="BC18" s="1"/>
      <c r="BD18" s="1"/>
      <c r="BE18" s="1"/>
      <c r="BF18" s="50"/>
      <c r="BG18" s="55"/>
      <c r="BH18" s="36"/>
      <c r="BI18" s="36"/>
      <c r="BJ18" s="36"/>
      <c r="BK18" s="36"/>
      <c r="BL18" s="36"/>
      <c r="BM18" s="36"/>
      <c r="BN18" s="36"/>
      <c r="BO18" s="36"/>
      <c r="BP18" s="36"/>
      <c r="BQ18" s="36"/>
      <c r="BR18" s="36"/>
      <c r="BS18" s="36"/>
      <c r="BT18" s="36"/>
      <c r="BU18" s="36"/>
      <c r="BV18" s="36"/>
      <c r="BW18" s="36"/>
      <c r="BX18" s="36"/>
      <c r="BY18" s="36"/>
      <c r="BZ18" s="36"/>
      <c r="CA18" s="36"/>
    </row>
    <row r="19" spans="1:79" ht="28" customHeight="1" x14ac:dyDescent="0.35">
      <c r="A19" s="17"/>
      <c r="B19" s="71" t="str">
        <f>IF(ISBLANK(Jour!B19),"",Jour!B19)</f>
        <v/>
      </c>
      <c r="C19" s="8"/>
      <c r="D19" s="1"/>
      <c r="E19" s="1"/>
      <c r="F19" s="1"/>
      <c r="G19" s="1"/>
      <c r="H19" s="1"/>
      <c r="I19" s="1"/>
      <c r="J19" s="50"/>
      <c r="K19" s="55"/>
      <c r="L19" s="1"/>
      <c r="M19" s="1"/>
      <c r="N19" s="1"/>
      <c r="O19" s="1"/>
      <c r="P19" s="1"/>
      <c r="Q19" s="1"/>
      <c r="R19" s="50"/>
      <c r="S19" s="55"/>
      <c r="T19" s="1"/>
      <c r="U19" s="1"/>
      <c r="V19" s="1"/>
      <c r="W19" s="1"/>
      <c r="X19" s="1"/>
      <c r="Y19" s="1"/>
      <c r="Z19" s="50"/>
      <c r="AA19" s="55"/>
      <c r="AB19" s="1"/>
      <c r="AC19" s="1"/>
      <c r="AD19" s="1"/>
      <c r="AE19" s="1"/>
      <c r="AF19" s="1"/>
      <c r="AG19" s="1"/>
      <c r="AH19" s="50"/>
      <c r="AI19" s="55"/>
      <c r="AJ19" s="1"/>
      <c r="AK19" s="1"/>
      <c r="AL19" s="1"/>
      <c r="AM19" s="1"/>
      <c r="AN19" s="1"/>
      <c r="AO19" s="1"/>
      <c r="AP19" s="50"/>
      <c r="AQ19" s="55"/>
      <c r="AR19" s="1"/>
      <c r="AS19" s="1"/>
      <c r="AT19" s="1"/>
      <c r="AU19" s="1"/>
      <c r="AV19" s="1"/>
      <c r="AW19" s="1"/>
      <c r="AX19" s="50"/>
      <c r="AY19" s="55"/>
      <c r="AZ19" s="1"/>
      <c r="BA19" s="1"/>
      <c r="BB19" s="1"/>
      <c r="BC19" s="1"/>
      <c r="BD19" s="1"/>
      <c r="BE19" s="1"/>
      <c r="BF19" s="50"/>
      <c r="BG19" s="55"/>
      <c r="BH19" s="36"/>
      <c r="BI19" s="36"/>
      <c r="BJ19" s="36"/>
      <c r="BK19" s="36"/>
      <c r="BL19" s="36"/>
      <c r="BM19" s="36"/>
      <c r="BN19" s="36"/>
      <c r="BO19" s="36"/>
      <c r="BP19" s="36"/>
      <c r="BQ19" s="36"/>
      <c r="BR19" s="36"/>
      <c r="BS19" s="36"/>
      <c r="BT19" s="36"/>
      <c r="BU19" s="36"/>
      <c r="BV19" s="36"/>
      <c r="BW19" s="36"/>
      <c r="BX19" s="36"/>
      <c r="BY19" s="36"/>
      <c r="BZ19" s="36"/>
      <c r="CA19" s="36"/>
    </row>
    <row r="20" spans="1:79" ht="28" customHeight="1" x14ac:dyDescent="0.35">
      <c r="A20" s="18"/>
      <c r="B20" s="71" t="str">
        <f>IF(ISBLANK(Jour!B20),"",Jour!B20)</f>
        <v/>
      </c>
      <c r="C20" s="8"/>
      <c r="D20" s="1"/>
      <c r="E20" s="1"/>
      <c r="F20" s="1"/>
      <c r="G20" s="1"/>
      <c r="H20" s="1"/>
      <c r="I20" s="1"/>
      <c r="J20" s="50"/>
      <c r="K20" s="55"/>
      <c r="L20" s="1"/>
      <c r="M20" s="1"/>
      <c r="N20" s="1"/>
      <c r="O20" s="1"/>
      <c r="P20" s="1"/>
      <c r="Q20" s="1"/>
      <c r="R20" s="50"/>
      <c r="S20" s="55"/>
      <c r="T20" s="1"/>
      <c r="U20" s="1"/>
      <c r="V20" s="1"/>
      <c r="W20" s="1"/>
      <c r="X20" s="1"/>
      <c r="Y20" s="1"/>
      <c r="Z20" s="50"/>
      <c r="AA20" s="55"/>
      <c r="AB20" s="1"/>
      <c r="AC20" s="1"/>
      <c r="AD20" s="1"/>
      <c r="AE20" s="1"/>
      <c r="AF20" s="1"/>
      <c r="AG20" s="1"/>
      <c r="AH20" s="50"/>
      <c r="AI20" s="55"/>
      <c r="AJ20" s="1"/>
      <c r="AK20" s="1"/>
      <c r="AL20" s="1"/>
      <c r="AM20" s="1"/>
      <c r="AN20" s="1"/>
      <c r="AO20" s="1"/>
      <c r="AP20" s="50"/>
      <c r="AQ20" s="55"/>
      <c r="AR20" s="1"/>
      <c r="AS20" s="1"/>
      <c r="AT20" s="1"/>
      <c r="AU20" s="1"/>
      <c r="AV20" s="1"/>
      <c r="AW20" s="1"/>
      <c r="AX20" s="50"/>
      <c r="AY20" s="55"/>
      <c r="AZ20" s="1"/>
      <c r="BA20" s="1"/>
      <c r="BB20" s="1"/>
      <c r="BC20" s="1"/>
      <c r="BD20" s="1"/>
      <c r="BE20" s="1"/>
      <c r="BF20" s="50"/>
      <c r="BG20" s="55"/>
      <c r="BH20" s="36"/>
      <c r="BI20" s="36"/>
      <c r="BJ20" s="36"/>
      <c r="BK20" s="36"/>
      <c r="BL20" s="36"/>
      <c r="BM20" s="36"/>
      <c r="BN20" s="36"/>
      <c r="BO20" s="36"/>
      <c r="BP20" s="36"/>
      <c r="BQ20" s="36"/>
      <c r="BR20" s="36"/>
      <c r="BS20" s="36"/>
      <c r="BT20" s="36"/>
      <c r="BU20" s="36"/>
      <c r="BV20" s="36"/>
      <c r="BW20" s="36"/>
      <c r="BX20" s="36"/>
      <c r="BY20" s="36"/>
      <c r="BZ20" s="36"/>
      <c r="CA20" s="36"/>
    </row>
    <row r="21" spans="1:79" ht="28" customHeight="1" x14ac:dyDescent="0.35">
      <c r="A21" s="19"/>
      <c r="B21" s="71" t="str">
        <f>IF(ISBLANK(Jour!B21),"",Jour!B21)</f>
        <v/>
      </c>
      <c r="C21" s="8"/>
      <c r="D21" s="1"/>
      <c r="E21" s="1"/>
      <c r="F21" s="1"/>
      <c r="G21" s="1"/>
      <c r="H21" s="1"/>
      <c r="I21" s="1"/>
      <c r="J21" s="50"/>
      <c r="K21" s="55"/>
      <c r="L21" s="1"/>
      <c r="M21" s="1"/>
      <c r="N21" s="1"/>
      <c r="O21" s="1"/>
      <c r="P21" s="1"/>
      <c r="Q21" s="1"/>
      <c r="R21" s="50"/>
      <c r="S21" s="55"/>
      <c r="T21" s="1"/>
      <c r="U21" s="1"/>
      <c r="V21" s="1"/>
      <c r="W21" s="1"/>
      <c r="X21" s="1"/>
      <c r="Y21" s="1"/>
      <c r="Z21" s="50"/>
      <c r="AA21" s="55"/>
      <c r="AB21" s="1"/>
      <c r="AC21" s="1"/>
      <c r="AD21" s="1"/>
      <c r="AE21" s="1"/>
      <c r="AF21" s="1"/>
      <c r="AG21" s="1"/>
      <c r="AH21" s="50"/>
      <c r="AI21" s="55"/>
      <c r="AJ21" s="1"/>
      <c r="AK21" s="1"/>
      <c r="AL21" s="1"/>
      <c r="AM21" s="1"/>
      <c r="AN21" s="1"/>
      <c r="AO21" s="1"/>
      <c r="AP21" s="50"/>
      <c r="AQ21" s="55"/>
      <c r="AR21" s="1"/>
      <c r="AS21" s="1"/>
      <c r="AT21" s="1"/>
      <c r="AU21" s="1"/>
      <c r="AV21" s="1"/>
      <c r="AW21" s="1"/>
      <c r="AX21" s="50"/>
      <c r="AY21" s="55"/>
      <c r="AZ21" s="1"/>
      <c r="BA21" s="1"/>
      <c r="BB21" s="1"/>
      <c r="BC21" s="1"/>
      <c r="BD21" s="1"/>
      <c r="BE21" s="1"/>
      <c r="BF21" s="50"/>
      <c r="BG21" s="55"/>
      <c r="BH21" s="36"/>
      <c r="BI21" s="36"/>
      <c r="BJ21" s="36"/>
      <c r="BK21" s="36"/>
      <c r="BL21" s="36"/>
      <c r="BM21" s="36"/>
      <c r="BN21" s="36"/>
      <c r="BO21" s="36"/>
      <c r="BP21" s="36"/>
      <c r="BQ21" s="36"/>
      <c r="BR21" s="36"/>
      <c r="BS21" s="36"/>
      <c r="BT21" s="36"/>
      <c r="BU21" s="36"/>
      <c r="BV21" s="36"/>
      <c r="BW21" s="36"/>
      <c r="BX21" s="36"/>
      <c r="BY21" s="36"/>
      <c r="BZ21" s="36"/>
      <c r="CA21" s="36"/>
    </row>
    <row r="22" spans="1:79" ht="28" customHeight="1" x14ac:dyDescent="0.35">
      <c r="A22" s="30"/>
      <c r="B22" s="71" t="str">
        <f>IF(ISBLANK(Jour!B22),"",Jour!B22)</f>
        <v/>
      </c>
      <c r="C22" s="8"/>
      <c r="D22" s="1"/>
      <c r="E22" s="1"/>
      <c r="F22" s="1"/>
      <c r="G22" s="1"/>
      <c r="H22" s="1"/>
      <c r="I22" s="1"/>
      <c r="J22" s="50"/>
      <c r="K22" s="55"/>
      <c r="L22" s="1"/>
      <c r="M22" s="1"/>
      <c r="N22" s="1"/>
      <c r="O22" s="1"/>
      <c r="P22" s="1"/>
      <c r="Q22" s="1"/>
      <c r="R22" s="50"/>
      <c r="S22" s="55"/>
      <c r="T22" s="1"/>
      <c r="U22" s="1"/>
      <c r="V22" s="1"/>
      <c r="W22" s="1"/>
      <c r="X22" s="1"/>
      <c r="Y22" s="1"/>
      <c r="Z22" s="50"/>
      <c r="AA22" s="55"/>
      <c r="AB22" s="1"/>
      <c r="AC22" s="1"/>
      <c r="AD22" s="1"/>
      <c r="AE22" s="1"/>
      <c r="AF22" s="1"/>
      <c r="AG22" s="1"/>
      <c r="AH22" s="50"/>
      <c r="AI22" s="55"/>
      <c r="AJ22" s="1"/>
      <c r="AK22" s="1"/>
      <c r="AL22" s="1"/>
      <c r="AM22" s="1"/>
      <c r="AN22" s="1"/>
      <c r="AO22" s="1"/>
      <c r="AP22" s="50"/>
      <c r="AQ22" s="55"/>
      <c r="AR22" s="1"/>
      <c r="AS22" s="1"/>
      <c r="AT22" s="1"/>
      <c r="AU22" s="1"/>
      <c r="AV22" s="1"/>
      <c r="AW22" s="1"/>
      <c r="AX22" s="50"/>
      <c r="AY22" s="55"/>
      <c r="AZ22" s="1"/>
      <c r="BA22" s="1"/>
      <c r="BB22" s="1"/>
      <c r="BC22" s="1"/>
      <c r="BD22" s="1"/>
      <c r="BE22" s="1"/>
      <c r="BF22" s="50"/>
      <c r="BG22" s="55"/>
      <c r="BH22" s="36"/>
      <c r="BI22" s="36"/>
      <c r="BJ22" s="36"/>
      <c r="BK22" s="36"/>
      <c r="BL22" s="36"/>
      <c r="BM22" s="36"/>
      <c r="BN22" s="36"/>
      <c r="BO22" s="36"/>
      <c r="BP22" s="36"/>
      <c r="BQ22" s="36"/>
      <c r="BR22" s="36"/>
      <c r="BS22" s="36"/>
      <c r="BT22" s="36"/>
      <c r="BU22" s="36"/>
      <c r="BV22" s="36"/>
      <c r="BW22" s="36"/>
      <c r="BX22" s="36"/>
      <c r="BY22" s="36"/>
      <c r="BZ22" s="36"/>
      <c r="CA22" s="36"/>
    </row>
    <row r="23" spans="1:79" ht="28" customHeight="1" x14ac:dyDescent="0.35">
      <c r="A23" s="16"/>
      <c r="B23" s="71" t="str">
        <f>IF(ISBLANK(Jour!B23),"",Jour!B23)</f>
        <v/>
      </c>
      <c r="C23" s="8"/>
      <c r="D23" s="1"/>
      <c r="E23" s="1"/>
      <c r="F23" s="1"/>
      <c r="G23" s="1"/>
      <c r="H23" s="1"/>
      <c r="I23" s="1"/>
      <c r="J23" s="50"/>
      <c r="K23" s="55"/>
      <c r="L23" s="1"/>
      <c r="M23" s="1"/>
      <c r="N23" s="1"/>
      <c r="O23" s="1"/>
      <c r="P23" s="1"/>
      <c r="Q23" s="1"/>
      <c r="R23" s="50"/>
      <c r="S23" s="55"/>
      <c r="T23" s="1"/>
      <c r="U23" s="1"/>
      <c r="V23" s="1"/>
      <c r="W23" s="1"/>
      <c r="X23" s="1"/>
      <c r="Y23" s="1"/>
      <c r="Z23" s="50"/>
      <c r="AA23" s="55"/>
      <c r="AB23" s="1"/>
      <c r="AC23" s="1"/>
      <c r="AD23" s="1"/>
      <c r="AE23" s="1"/>
      <c r="AF23" s="1"/>
      <c r="AG23" s="1"/>
      <c r="AH23" s="50"/>
      <c r="AI23" s="55"/>
      <c r="AJ23" s="1"/>
      <c r="AK23" s="1"/>
      <c r="AL23" s="1"/>
      <c r="AM23" s="1"/>
      <c r="AN23" s="1"/>
      <c r="AO23" s="1"/>
      <c r="AP23" s="50"/>
      <c r="AQ23" s="55"/>
      <c r="AR23" s="1"/>
      <c r="AS23" s="1"/>
      <c r="AT23" s="1"/>
      <c r="AU23" s="1"/>
      <c r="AV23" s="1"/>
      <c r="AW23" s="1"/>
      <c r="AX23" s="50"/>
      <c r="AY23" s="55"/>
      <c r="AZ23" s="1"/>
      <c r="BA23" s="1"/>
      <c r="BB23" s="1"/>
      <c r="BC23" s="1"/>
      <c r="BD23" s="1"/>
      <c r="BE23" s="1"/>
      <c r="BF23" s="50"/>
      <c r="BG23" s="55"/>
      <c r="BH23" s="36"/>
      <c r="BI23" s="36"/>
      <c r="BJ23" s="36"/>
      <c r="BK23" s="36"/>
      <c r="BL23" s="36"/>
      <c r="BM23" s="36"/>
      <c r="BN23" s="36"/>
      <c r="BO23" s="36"/>
      <c r="BP23" s="36"/>
      <c r="BQ23" s="36"/>
      <c r="BR23" s="36"/>
      <c r="BS23" s="36"/>
      <c r="BT23" s="36"/>
      <c r="BU23" s="36"/>
      <c r="BV23" s="36"/>
      <c r="BW23" s="36"/>
      <c r="BX23" s="36"/>
      <c r="BY23" s="36"/>
      <c r="BZ23" s="36"/>
      <c r="CA23" s="36"/>
    </row>
    <row r="24" spans="1:79" ht="28" customHeight="1" x14ac:dyDescent="0.35">
      <c r="A24" s="17"/>
      <c r="B24" s="71" t="str">
        <f>IF(ISBLANK(Jour!B24),"",Jour!B24)</f>
        <v/>
      </c>
      <c r="C24" s="8"/>
      <c r="D24" s="1"/>
      <c r="E24" s="1"/>
      <c r="F24" s="1"/>
      <c r="G24" s="1"/>
      <c r="H24" s="1"/>
      <c r="I24" s="1"/>
      <c r="J24" s="50"/>
      <c r="K24" s="55"/>
      <c r="L24" s="1"/>
      <c r="M24" s="1"/>
      <c r="N24" s="1"/>
      <c r="O24" s="1"/>
      <c r="P24" s="1"/>
      <c r="Q24" s="1"/>
      <c r="R24" s="50"/>
      <c r="S24" s="55"/>
      <c r="T24" s="1"/>
      <c r="U24" s="1"/>
      <c r="V24" s="1"/>
      <c r="W24" s="1"/>
      <c r="X24" s="1"/>
      <c r="Y24" s="1"/>
      <c r="Z24" s="50"/>
      <c r="AA24" s="55"/>
      <c r="AB24" s="1"/>
      <c r="AC24" s="1"/>
      <c r="AD24" s="1"/>
      <c r="AE24" s="1"/>
      <c r="AF24" s="1"/>
      <c r="AG24" s="1"/>
      <c r="AH24" s="50"/>
      <c r="AI24" s="55"/>
      <c r="AJ24" s="1"/>
      <c r="AK24" s="1"/>
      <c r="AL24" s="1"/>
      <c r="AM24" s="1"/>
      <c r="AN24" s="1"/>
      <c r="AO24" s="1"/>
      <c r="AP24" s="50"/>
      <c r="AQ24" s="55"/>
      <c r="AR24" s="1"/>
      <c r="AS24" s="1"/>
      <c r="AT24" s="1"/>
      <c r="AU24" s="1"/>
      <c r="AV24" s="1"/>
      <c r="AW24" s="1"/>
      <c r="AX24" s="50"/>
      <c r="AY24" s="55"/>
      <c r="AZ24" s="1"/>
      <c r="BA24" s="1"/>
      <c r="BB24" s="1"/>
      <c r="BC24" s="1"/>
      <c r="BD24" s="1"/>
      <c r="BE24" s="1"/>
      <c r="BF24" s="50"/>
      <c r="BG24" s="55"/>
      <c r="BH24" s="36"/>
      <c r="BI24" s="36"/>
      <c r="BJ24" s="36"/>
      <c r="BK24" s="36"/>
      <c r="BL24" s="36"/>
      <c r="BM24" s="36"/>
      <c r="BN24" s="36"/>
      <c r="BO24" s="36"/>
      <c r="BP24" s="36"/>
      <c r="BQ24" s="36"/>
      <c r="BR24" s="36"/>
      <c r="BS24" s="36"/>
      <c r="BT24" s="36"/>
      <c r="BU24" s="36"/>
      <c r="BV24" s="36"/>
      <c r="BW24" s="36"/>
      <c r="BX24" s="36"/>
      <c r="BY24" s="36"/>
      <c r="BZ24" s="36"/>
      <c r="CA24" s="36"/>
    </row>
    <row r="25" spans="1:79" ht="28" customHeight="1" x14ac:dyDescent="0.35">
      <c r="A25" s="18"/>
      <c r="B25" s="71" t="str">
        <f>IF(ISBLANK(Jour!B25),"",Jour!B25)</f>
        <v/>
      </c>
      <c r="C25" s="8"/>
      <c r="D25" s="1"/>
      <c r="E25" s="1"/>
      <c r="F25" s="1"/>
      <c r="G25" s="1"/>
      <c r="H25" s="1"/>
      <c r="I25" s="1"/>
      <c r="J25" s="50"/>
      <c r="K25" s="55"/>
      <c r="L25" s="1"/>
      <c r="M25" s="1"/>
      <c r="N25" s="1"/>
      <c r="O25" s="1"/>
      <c r="P25" s="1"/>
      <c r="Q25" s="1"/>
      <c r="R25" s="50"/>
      <c r="S25" s="55"/>
      <c r="T25" s="1"/>
      <c r="U25" s="1"/>
      <c r="V25" s="1"/>
      <c r="W25" s="1"/>
      <c r="X25" s="1"/>
      <c r="Y25" s="1"/>
      <c r="Z25" s="50"/>
      <c r="AA25" s="55"/>
      <c r="AB25" s="1"/>
      <c r="AC25" s="1"/>
      <c r="AD25" s="1"/>
      <c r="AE25" s="1"/>
      <c r="AF25" s="1"/>
      <c r="AG25" s="1"/>
      <c r="AH25" s="50"/>
      <c r="AI25" s="55"/>
      <c r="AJ25" s="1"/>
      <c r="AK25" s="1"/>
      <c r="AL25" s="1"/>
      <c r="AM25" s="1"/>
      <c r="AN25" s="1"/>
      <c r="AO25" s="1"/>
      <c r="AP25" s="50"/>
      <c r="AQ25" s="55"/>
      <c r="AR25" s="1"/>
      <c r="AS25" s="1"/>
      <c r="AT25" s="1"/>
      <c r="AU25" s="1"/>
      <c r="AV25" s="1"/>
      <c r="AW25" s="1"/>
      <c r="AX25" s="50"/>
      <c r="AY25" s="55"/>
      <c r="AZ25" s="1"/>
      <c r="BA25" s="1"/>
      <c r="BB25" s="1"/>
      <c r="BC25" s="1"/>
      <c r="BD25" s="1"/>
      <c r="BE25" s="1"/>
      <c r="BF25" s="50"/>
      <c r="BG25" s="55"/>
      <c r="BH25" s="36"/>
      <c r="BI25" s="36"/>
      <c r="BJ25" s="36"/>
      <c r="BK25" s="36"/>
      <c r="BL25" s="36"/>
      <c r="BM25" s="36"/>
      <c r="BN25" s="36"/>
      <c r="BO25" s="36"/>
      <c r="BP25" s="36"/>
      <c r="BQ25" s="36"/>
      <c r="BR25" s="36"/>
      <c r="BS25" s="36"/>
      <c r="BT25" s="36"/>
      <c r="BU25" s="36"/>
      <c r="BV25" s="36"/>
      <c r="BW25" s="36"/>
      <c r="BX25" s="36"/>
      <c r="BY25" s="36"/>
      <c r="BZ25" s="36"/>
      <c r="CA25" s="36"/>
    </row>
    <row r="26" spans="1:79" ht="28" customHeight="1" x14ac:dyDescent="0.35">
      <c r="A26" s="19"/>
      <c r="B26" s="71" t="str">
        <f>IF(ISBLANK(Jour!B26),"",Jour!B26)</f>
        <v/>
      </c>
      <c r="C26" s="8"/>
      <c r="D26" s="1"/>
      <c r="E26" s="1"/>
      <c r="F26" s="1"/>
      <c r="G26" s="1"/>
      <c r="H26" s="1"/>
      <c r="I26" s="1"/>
      <c r="J26" s="50"/>
      <c r="K26" s="55"/>
      <c r="L26" s="1"/>
      <c r="M26" s="1"/>
      <c r="N26" s="1"/>
      <c r="O26" s="1"/>
      <c r="P26" s="1"/>
      <c r="Q26" s="1"/>
      <c r="R26" s="50"/>
      <c r="S26" s="55"/>
      <c r="T26" s="1"/>
      <c r="U26" s="1"/>
      <c r="V26" s="1"/>
      <c r="W26" s="1"/>
      <c r="X26" s="1"/>
      <c r="Y26" s="1"/>
      <c r="Z26" s="50"/>
      <c r="AA26" s="55"/>
      <c r="AB26" s="1"/>
      <c r="AC26" s="1"/>
      <c r="AD26" s="1"/>
      <c r="AE26" s="1"/>
      <c r="AF26" s="1"/>
      <c r="AG26" s="1"/>
      <c r="AH26" s="50"/>
      <c r="AI26" s="55"/>
      <c r="AJ26" s="1"/>
      <c r="AK26" s="1"/>
      <c r="AL26" s="1"/>
      <c r="AM26" s="1"/>
      <c r="AN26" s="1"/>
      <c r="AO26" s="1"/>
      <c r="AP26" s="50"/>
      <c r="AQ26" s="55"/>
      <c r="AR26" s="1"/>
      <c r="AS26" s="1"/>
      <c r="AT26" s="1"/>
      <c r="AU26" s="1"/>
      <c r="AV26" s="1"/>
      <c r="AW26" s="1"/>
      <c r="AX26" s="50"/>
      <c r="AY26" s="55"/>
      <c r="AZ26" s="1"/>
      <c r="BA26" s="1"/>
      <c r="BB26" s="1"/>
      <c r="BC26" s="1"/>
      <c r="BD26" s="1"/>
      <c r="BE26" s="1"/>
      <c r="BF26" s="50"/>
      <c r="BG26" s="55"/>
      <c r="BH26" s="36"/>
      <c r="BI26" s="36"/>
      <c r="BJ26" s="36"/>
      <c r="BK26" s="36"/>
      <c r="BL26" s="36"/>
      <c r="BM26" s="36"/>
      <c r="BN26" s="36"/>
      <c r="BO26" s="36"/>
      <c r="BP26" s="36"/>
      <c r="BQ26" s="36"/>
      <c r="BR26" s="36"/>
      <c r="BS26" s="36"/>
      <c r="BT26" s="36"/>
      <c r="BU26" s="36"/>
      <c r="BV26" s="36"/>
      <c r="BW26" s="36"/>
      <c r="BX26" s="36"/>
      <c r="BY26" s="36"/>
      <c r="BZ26" s="36"/>
      <c r="CA26" s="36"/>
    </row>
    <row r="27" spans="1:79" ht="28" customHeight="1" x14ac:dyDescent="0.35">
      <c r="A27" s="30"/>
      <c r="B27" s="71" t="str">
        <f>IF(ISBLANK(Jour!B27),"",Jour!B27)</f>
        <v/>
      </c>
      <c r="C27" s="8"/>
      <c r="D27" s="1"/>
      <c r="E27" s="1"/>
      <c r="F27" s="1"/>
      <c r="G27" s="1"/>
      <c r="H27" s="1"/>
      <c r="I27" s="1"/>
      <c r="J27" s="50"/>
      <c r="K27" s="55"/>
      <c r="L27" s="1"/>
      <c r="M27" s="1"/>
      <c r="N27" s="1"/>
      <c r="O27" s="1"/>
      <c r="P27" s="1"/>
      <c r="Q27" s="1"/>
      <c r="R27" s="50"/>
      <c r="S27" s="55"/>
      <c r="T27" s="1"/>
      <c r="U27" s="1"/>
      <c r="V27" s="1"/>
      <c r="W27" s="1"/>
      <c r="X27" s="1"/>
      <c r="Y27" s="1"/>
      <c r="Z27" s="50"/>
      <c r="AA27" s="55"/>
      <c r="AB27" s="1"/>
      <c r="AC27" s="1"/>
      <c r="AD27" s="1"/>
      <c r="AE27" s="1"/>
      <c r="AF27" s="1"/>
      <c r="AG27" s="1"/>
      <c r="AH27" s="50"/>
      <c r="AI27" s="55"/>
      <c r="AJ27" s="1"/>
      <c r="AK27" s="1"/>
      <c r="AL27" s="1"/>
      <c r="AM27" s="1"/>
      <c r="AN27" s="1"/>
      <c r="AO27" s="1"/>
      <c r="AP27" s="50"/>
      <c r="AQ27" s="55"/>
      <c r="AR27" s="1"/>
      <c r="AS27" s="1"/>
      <c r="AT27" s="1"/>
      <c r="AU27" s="1"/>
      <c r="AV27" s="1"/>
      <c r="AW27" s="1"/>
      <c r="AX27" s="50"/>
      <c r="AY27" s="55"/>
      <c r="AZ27" s="1"/>
      <c r="BA27" s="1"/>
      <c r="BB27" s="1"/>
      <c r="BC27" s="1"/>
      <c r="BD27" s="1"/>
      <c r="BE27" s="1"/>
      <c r="BF27" s="50"/>
      <c r="BG27" s="55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</row>
    <row r="28" spans="1:79" ht="28" customHeight="1" x14ac:dyDescent="0.35">
      <c r="A28" s="16"/>
      <c r="B28" s="71" t="str">
        <f>IF(ISBLANK(Jour!B28),"",Jour!B28)</f>
        <v/>
      </c>
      <c r="C28" s="8"/>
      <c r="D28" s="1"/>
      <c r="E28" s="1"/>
      <c r="F28" s="1"/>
      <c r="G28" s="1"/>
      <c r="H28" s="1"/>
      <c r="I28" s="1"/>
      <c r="J28" s="50"/>
      <c r="K28" s="55"/>
      <c r="L28" s="1"/>
      <c r="M28" s="1"/>
      <c r="N28" s="1"/>
      <c r="O28" s="1"/>
      <c r="P28" s="1"/>
      <c r="Q28" s="1"/>
      <c r="R28" s="50"/>
      <c r="S28" s="55"/>
      <c r="T28" s="1"/>
      <c r="U28" s="1"/>
      <c r="V28" s="1"/>
      <c r="W28" s="1"/>
      <c r="X28" s="1"/>
      <c r="Y28" s="1"/>
      <c r="Z28" s="50"/>
      <c r="AA28" s="55"/>
      <c r="AB28" s="1"/>
      <c r="AC28" s="1"/>
      <c r="AD28" s="1"/>
      <c r="AE28" s="1"/>
      <c r="AF28" s="1"/>
      <c r="AG28" s="1"/>
      <c r="AH28" s="50"/>
      <c r="AI28" s="55"/>
      <c r="AJ28" s="1"/>
      <c r="AK28" s="1"/>
      <c r="AL28" s="1"/>
      <c r="AM28" s="1"/>
      <c r="AN28" s="1"/>
      <c r="AO28" s="1"/>
      <c r="AP28" s="50"/>
      <c r="AQ28" s="55"/>
      <c r="AR28" s="1"/>
      <c r="AS28" s="1"/>
      <c r="AT28" s="1"/>
      <c r="AU28" s="1"/>
      <c r="AV28" s="1"/>
      <c r="AW28" s="1"/>
      <c r="AX28" s="50"/>
      <c r="AY28" s="55"/>
      <c r="AZ28" s="1"/>
      <c r="BA28" s="1"/>
      <c r="BB28" s="1"/>
      <c r="BC28" s="1"/>
      <c r="BD28" s="1"/>
      <c r="BE28" s="1"/>
      <c r="BF28" s="50"/>
      <c r="BG28" s="55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</row>
    <row r="29" spans="1:79" ht="28" customHeight="1" x14ac:dyDescent="0.35">
      <c r="A29" s="17"/>
      <c r="B29" s="71" t="str">
        <f>IF(ISBLANK(Jour!B29),"",Jour!B29)</f>
        <v/>
      </c>
      <c r="C29" s="8"/>
      <c r="D29" s="1"/>
      <c r="E29" s="1"/>
      <c r="F29" s="1"/>
      <c r="G29" s="1"/>
      <c r="H29" s="1"/>
      <c r="I29" s="1"/>
      <c r="J29" s="50"/>
      <c r="K29" s="55"/>
      <c r="L29" s="1"/>
      <c r="M29" s="1"/>
      <c r="N29" s="1"/>
      <c r="O29" s="1"/>
      <c r="P29" s="1"/>
      <c r="Q29" s="1"/>
      <c r="R29" s="50"/>
      <c r="S29" s="55"/>
      <c r="T29" s="1"/>
      <c r="U29" s="1"/>
      <c r="V29" s="1"/>
      <c r="W29" s="1"/>
      <c r="X29" s="1"/>
      <c r="Y29" s="1"/>
      <c r="Z29" s="50"/>
      <c r="AA29" s="55"/>
      <c r="AB29" s="1"/>
      <c r="AC29" s="1"/>
      <c r="AD29" s="1"/>
      <c r="AE29" s="1"/>
      <c r="AF29" s="1"/>
      <c r="AG29" s="1"/>
      <c r="AH29" s="50"/>
      <c r="AI29" s="55"/>
      <c r="AJ29" s="1"/>
      <c r="AK29" s="1"/>
      <c r="AL29" s="1"/>
      <c r="AM29" s="1"/>
      <c r="AN29" s="1"/>
      <c r="AO29" s="1"/>
      <c r="AP29" s="50"/>
      <c r="AQ29" s="55"/>
      <c r="AR29" s="1"/>
      <c r="AS29" s="1"/>
      <c r="AT29" s="1"/>
      <c r="AU29" s="1"/>
      <c r="AV29" s="1"/>
      <c r="AW29" s="1"/>
      <c r="AX29" s="50"/>
      <c r="AY29" s="55"/>
      <c r="AZ29" s="1"/>
      <c r="BA29" s="1"/>
      <c r="BB29" s="1"/>
      <c r="BC29" s="1"/>
      <c r="BD29" s="1"/>
      <c r="BE29" s="1"/>
      <c r="BF29" s="50"/>
      <c r="BG29" s="55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</row>
    <row r="30" spans="1:79" ht="28" customHeight="1" x14ac:dyDescent="0.35">
      <c r="A30" s="18"/>
      <c r="B30" s="73" t="str">
        <f>IF(ISBLANK(Jour!B30),"",Jour!B30)</f>
        <v/>
      </c>
      <c r="C30" s="9"/>
      <c r="D30" s="3"/>
      <c r="E30" s="3"/>
      <c r="F30" s="3"/>
      <c r="G30" s="3"/>
      <c r="H30" s="3"/>
      <c r="I30" s="3"/>
      <c r="J30" s="51"/>
      <c r="K30" s="56"/>
      <c r="L30" s="3"/>
      <c r="M30" s="3"/>
      <c r="N30" s="3"/>
      <c r="O30" s="3"/>
      <c r="P30" s="3"/>
      <c r="Q30" s="3"/>
      <c r="R30" s="51"/>
      <c r="S30" s="56"/>
      <c r="T30" s="3"/>
      <c r="U30" s="3"/>
      <c r="V30" s="3"/>
      <c r="W30" s="3"/>
      <c r="X30" s="3"/>
      <c r="Y30" s="3"/>
      <c r="Z30" s="51"/>
      <c r="AA30" s="56"/>
      <c r="AB30" s="3"/>
      <c r="AC30" s="3"/>
      <c r="AD30" s="3"/>
      <c r="AE30" s="3"/>
      <c r="AF30" s="3"/>
      <c r="AG30" s="3"/>
      <c r="AH30" s="51"/>
      <c r="AI30" s="56"/>
      <c r="AJ30" s="3"/>
      <c r="AK30" s="3"/>
      <c r="AL30" s="3"/>
      <c r="AM30" s="3"/>
      <c r="AN30" s="3"/>
      <c r="AO30" s="3"/>
      <c r="AP30" s="51"/>
      <c r="AQ30" s="56"/>
      <c r="AR30" s="3"/>
      <c r="AS30" s="3"/>
      <c r="AT30" s="3"/>
      <c r="AU30" s="3"/>
      <c r="AV30" s="3"/>
      <c r="AW30" s="3"/>
      <c r="AX30" s="51"/>
      <c r="AY30" s="56"/>
      <c r="AZ30" s="3"/>
      <c r="BA30" s="3"/>
      <c r="BB30" s="3"/>
      <c r="BC30" s="3"/>
      <c r="BD30" s="3"/>
      <c r="BE30" s="3"/>
      <c r="BF30" s="51"/>
      <c r="BG30" s="5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  <c r="CA30" s="36"/>
    </row>
    <row r="31" spans="1:79" ht="15.5" x14ac:dyDescent="0.35"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</row>
    <row r="32" spans="1:79" ht="15.5" x14ac:dyDescent="0.35">
      <c r="BH32" s="36"/>
      <c r="BI32" s="36"/>
      <c r="BJ32" s="36"/>
      <c r="BK32" s="36"/>
      <c r="BL32" s="36"/>
      <c r="BM32" s="36"/>
      <c r="BN32" s="36"/>
      <c r="BO32" s="36"/>
      <c r="BP32" s="36"/>
      <c r="BQ32" s="36"/>
      <c r="BR32" s="36"/>
      <c r="BS32" s="36"/>
      <c r="BT32" s="36"/>
      <c r="BU32" s="36"/>
      <c r="BV32" s="36"/>
      <c r="BW32" s="36"/>
      <c r="BX32" s="36"/>
      <c r="BY32" s="36"/>
      <c r="BZ32" s="36"/>
      <c r="CA32" s="36"/>
    </row>
    <row r="33" spans="2:79" ht="15.5" x14ac:dyDescent="0.35">
      <c r="BH33" s="36"/>
      <c r="BI33" s="36"/>
      <c r="BJ33" s="36"/>
      <c r="BK33" s="36"/>
      <c r="BL33" s="36"/>
      <c r="BM33" s="36"/>
      <c r="BN33" s="36"/>
      <c r="BO33" s="36"/>
      <c r="BP33" s="36"/>
      <c r="BQ33" s="36"/>
      <c r="BR33" s="36"/>
      <c r="BS33" s="36"/>
      <c r="BT33" s="36"/>
      <c r="BU33" s="36"/>
      <c r="BV33" s="36"/>
      <c r="BW33" s="36"/>
      <c r="BX33" s="36"/>
      <c r="BY33" s="36"/>
      <c r="BZ33" s="36"/>
      <c r="CA33" s="36"/>
    </row>
    <row r="34" spans="2:79" ht="15.5" x14ac:dyDescent="0.35">
      <c r="BH34" s="36"/>
      <c r="BI34" s="36"/>
      <c r="BJ34" s="36"/>
      <c r="BK34" s="36"/>
      <c r="BL34" s="36"/>
      <c r="BM34" s="36"/>
      <c r="BN34" s="36"/>
      <c r="BO34" s="36"/>
      <c r="BP34" s="36"/>
      <c r="BQ34" s="36"/>
      <c r="BR34" s="36"/>
      <c r="BS34" s="36"/>
      <c r="BT34" s="36"/>
      <c r="BU34" s="36"/>
      <c r="BV34" s="36"/>
      <c r="BW34" s="36"/>
      <c r="BX34" s="36"/>
      <c r="BY34" s="36"/>
      <c r="BZ34" s="36"/>
      <c r="CA34" s="36"/>
    </row>
    <row r="35" spans="2:79" ht="15.5" x14ac:dyDescent="0.35">
      <c r="BH35" s="36"/>
      <c r="BI35" s="36"/>
      <c r="BJ35" s="36"/>
      <c r="BK35" s="36"/>
      <c r="BL35" s="36"/>
      <c r="BM35" s="36"/>
      <c r="BN35" s="36"/>
      <c r="BO35" s="36"/>
      <c r="BP35" s="36"/>
      <c r="BQ35" s="36"/>
      <c r="BR35" s="36"/>
      <c r="BS35" s="36"/>
      <c r="BT35" s="36"/>
      <c r="BU35" s="36"/>
      <c r="BV35" s="36"/>
      <c r="BW35" s="36"/>
      <c r="BX35" s="36"/>
      <c r="BY35" s="36"/>
      <c r="BZ35" s="36"/>
      <c r="CA35" s="36"/>
    </row>
    <row r="36" spans="2:79" ht="15.5" x14ac:dyDescent="0.35">
      <c r="BM36" s="36"/>
      <c r="BN36" s="36"/>
      <c r="BO36" s="36"/>
      <c r="BP36" s="36"/>
      <c r="BQ36" s="36"/>
      <c r="BR36" s="36"/>
      <c r="BS36" s="36"/>
      <c r="BT36" s="36"/>
      <c r="BU36" s="36"/>
      <c r="BV36" s="36"/>
      <c r="BW36" s="36"/>
      <c r="BX36" s="36"/>
      <c r="BY36" s="36"/>
      <c r="BZ36" s="36"/>
      <c r="CA36" s="36"/>
    </row>
    <row r="37" spans="2:79" ht="15.5" x14ac:dyDescent="0.35"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</row>
    <row r="38" spans="2:79" ht="15.5" x14ac:dyDescent="0.35">
      <c r="BM38" s="36"/>
      <c r="BN38" s="36"/>
      <c r="BO38" s="36"/>
      <c r="BP38" s="36"/>
      <c r="BQ38" s="36"/>
      <c r="BR38" s="36"/>
      <c r="BS38" s="36"/>
      <c r="BT38" s="36"/>
      <c r="BU38" s="36"/>
      <c r="BV38" s="36"/>
      <c r="BW38" s="36"/>
      <c r="BX38" s="36"/>
      <c r="BY38" s="36"/>
      <c r="BZ38" s="36"/>
      <c r="CA38" s="36"/>
    </row>
    <row r="42" spans="2:79" x14ac:dyDescent="0.35">
      <c r="B42" s="1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Moins_Hebdo">
                <anchor moveWithCells="1" sizeWithCells="1">
                  <from>
                    <xdr:col>1</xdr:col>
                    <xdr:colOff>1898650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Plus_Hebdo">
                <anchor moveWithCells="1" sizeWithCells="1">
                  <from>
                    <xdr:col>1</xdr:col>
                    <xdr:colOff>2114550</xdr:colOff>
                    <xdr:row>0</xdr:row>
                    <xdr:rowOff>38100</xdr:rowOff>
                  </from>
                  <to>
                    <xdr:col>1</xdr:col>
                    <xdr:colOff>2292350</xdr:colOff>
                    <xdr:row>0</xdr:row>
                    <xdr:rowOff>196850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94AEDE-6B48-4254-8502-4DBCDF3543E0}">
  <sheetPr codeName="Feuil4"/>
  <dimension ref="A1:DB30"/>
  <sheetViews>
    <sheetView showGridLines="0" showRowColHeaders="0" zoomScaleNormal="10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2" sqref="B2"/>
    </sheetView>
  </sheetViews>
  <sheetFormatPr baseColWidth="10" defaultRowHeight="14.5" x14ac:dyDescent="0.35"/>
  <cols>
    <col min="1" max="1" width="1.81640625" style="14" customWidth="1"/>
    <col min="2" max="2" width="33.08984375" style="14" customWidth="1"/>
    <col min="3" max="69" width="3.6328125" style="14" customWidth="1"/>
    <col min="70" max="16384" width="10.90625" style="14"/>
  </cols>
  <sheetData>
    <row r="1" spans="1:106" s="31" customFormat="1" ht="18" customHeight="1" x14ac:dyDescent="0.35">
      <c r="C1" s="60">
        <v>9</v>
      </c>
      <c r="D1" s="32">
        <f>DATE($B2,C1,1)</f>
        <v>44440</v>
      </c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4"/>
      <c r="AF1" s="34"/>
      <c r="AG1" s="34"/>
      <c r="AH1" s="34"/>
      <c r="AI1" s="32">
        <f>DATE($B2,C1+1,1)</f>
        <v>44470</v>
      </c>
      <c r="AJ1" s="33"/>
      <c r="AK1" s="33"/>
      <c r="AL1" s="33"/>
      <c r="AM1" s="33"/>
      <c r="AN1" s="33"/>
      <c r="AO1" s="33"/>
      <c r="AP1" s="33"/>
      <c r="AQ1" s="33"/>
      <c r="AR1" s="33"/>
      <c r="AS1" s="33"/>
      <c r="AT1" s="33"/>
      <c r="AU1" s="33"/>
      <c r="AV1" s="33"/>
      <c r="AW1" s="33"/>
      <c r="AX1" s="33"/>
      <c r="AY1" s="33"/>
      <c r="AZ1" s="33"/>
      <c r="BA1" s="33"/>
      <c r="BB1" s="33"/>
      <c r="BC1" s="33"/>
      <c r="BD1" s="33"/>
      <c r="BE1" s="33"/>
      <c r="BF1" s="33"/>
      <c r="BG1" s="33"/>
      <c r="BH1" s="33"/>
      <c r="BI1" s="33"/>
      <c r="BJ1" s="34"/>
      <c r="BK1" s="34"/>
      <c r="BL1" s="32" t="str">
        <f>TEXT(DATE($B2,C1+2,1),"mmmm")&amp;" &gt;&gt;&gt;"</f>
        <v>novembre &gt;&gt;&gt;</v>
      </c>
      <c r="BM1" s="44"/>
      <c r="BN1" s="44"/>
      <c r="BO1" s="44"/>
      <c r="CZ1" s="35"/>
      <c r="DA1" s="35"/>
      <c r="DB1" s="35"/>
    </row>
    <row r="2" spans="1:106" ht="38" customHeight="1" x14ac:dyDescent="0.35">
      <c r="A2" s="28"/>
      <c r="B2" s="10">
        <v>2021</v>
      </c>
      <c r="C2" s="21">
        <f>DATE($B$2,$C$1,1)</f>
        <v>44440</v>
      </c>
      <c r="D2" s="22">
        <f>C2+1</f>
        <v>44441</v>
      </c>
      <c r="E2" s="22">
        <f t="shared" ref="E2:AS2" si="0">D2+1</f>
        <v>44442</v>
      </c>
      <c r="F2" s="22">
        <f t="shared" si="0"/>
        <v>44443</v>
      </c>
      <c r="G2" s="22">
        <f t="shared" si="0"/>
        <v>44444</v>
      </c>
      <c r="H2" s="22">
        <f t="shared" si="0"/>
        <v>44445</v>
      </c>
      <c r="I2" s="22">
        <f t="shared" si="0"/>
        <v>44446</v>
      </c>
      <c r="J2" s="22">
        <f t="shared" si="0"/>
        <v>44447</v>
      </c>
      <c r="K2" s="22">
        <f t="shared" si="0"/>
        <v>44448</v>
      </c>
      <c r="L2" s="22">
        <f t="shared" si="0"/>
        <v>44449</v>
      </c>
      <c r="M2" s="22">
        <f t="shared" si="0"/>
        <v>44450</v>
      </c>
      <c r="N2" s="22">
        <f t="shared" si="0"/>
        <v>44451</v>
      </c>
      <c r="O2" s="22">
        <f t="shared" si="0"/>
        <v>44452</v>
      </c>
      <c r="P2" s="22">
        <f t="shared" si="0"/>
        <v>44453</v>
      </c>
      <c r="Q2" s="22">
        <f t="shared" si="0"/>
        <v>44454</v>
      </c>
      <c r="R2" s="22">
        <f t="shared" si="0"/>
        <v>44455</v>
      </c>
      <c r="S2" s="22">
        <f t="shared" si="0"/>
        <v>44456</v>
      </c>
      <c r="T2" s="22">
        <f t="shared" si="0"/>
        <v>44457</v>
      </c>
      <c r="U2" s="22">
        <f t="shared" si="0"/>
        <v>44458</v>
      </c>
      <c r="V2" s="22">
        <f t="shared" si="0"/>
        <v>44459</v>
      </c>
      <c r="W2" s="22">
        <f t="shared" si="0"/>
        <v>44460</v>
      </c>
      <c r="X2" s="22">
        <f t="shared" si="0"/>
        <v>44461</v>
      </c>
      <c r="Y2" s="22">
        <f t="shared" si="0"/>
        <v>44462</v>
      </c>
      <c r="Z2" s="22">
        <f t="shared" si="0"/>
        <v>44463</v>
      </c>
      <c r="AA2" s="22">
        <f t="shared" si="0"/>
        <v>44464</v>
      </c>
      <c r="AB2" s="22">
        <f t="shared" si="0"/>
        <v>44465</v>
      </c>
      <c r="AC2" s="22">
        <f t="shared" si="0"/>
        <v>44466</v>
      </c>
      <c r="AD2" s="22">
        <f t="shared" si="0"/>
        <v>44467</v>
      </c>
      <c r="AE2" s="22">
        <f t="shared" si="0"/>
        <v>44468</v>
      </c>
      <c r="AF2" s="22">
        <f t="shared" si="0"/>
        <v>44469</v>
      </c>
      <c r="AG2" s="22">
        <f t="shared" si="0"/>
        <v>44470</v>
      </c>
      <c r="AH2" s="22">
        <f t="shared" si="0"/>
        <v>44471</v>
      </c>
      <c r="AI2" s="22">
        <f t="shared" si="0"/>
        <v>44472</v>
      </c>
      <c r="AJ2" s="22">
        <f t="shared" si="0"/>
        <v>44473</v>
      </c>
      <c r="AK2" s="22">
        <f t="shared" si="0"/>
        <v>44474</v>
      </c>
      <c r="AL2" s="22">
        <f t="shared" si="0"/>
        <v>44475</v>
      </c>
      <c r="AM2" s="22">
        <f t="shared" si="0"/>
        <v>44476</v>
      </c>
      <c r="AN2" s="22">
        <f t="shared" si="0"/>
        <v>44477</v>
      </c>
      <c r="AO2" s="22">
        <f t="shared" si="0"/>
        <v>44478</v>
      </c>
      <c r="AP2" s="22">
        <f t="shared" si="0"/>
        <v>44479</v>
      </c>
      <c r="AQ2" s="22">
        <f t="shared" si="0"/>
        <v>44480</v>
      </c>
      <c r="AR2" s="22">
        <f t="shared" si="0"/>
        <v>44481</v>
      </c>
      <c r="AS2" s="22">
        <f t="shared" si="0"/>
        <v>44482</v>
      </c>
      <c r="AT2" s="22">
        <f t="shared" ref="AT2:BL2" si="1">AS2+1</f>
        <v>44483</v>
      </c>
      <c r="AU2" s="22">
        <f t="shared" si="1"/>
        <v>44484</v>
      </c>
      <c r="AV2" s="22">
        <f t="shared" si="1"/>
        <v>44485</v>
      </c>
      <c r="AW2" s="22">
        <f t="shared" si="1"/>
        <v>44486</v>
      </c>
      <c r="AX2" s="22">
        <f t="shared" si="1"/>
        <v>44487</v>
      </c>
      <c r="AY2" s="22">
        <f t="shared" si="1"/>
        <v>44488</v>
      </c>
      <c r="AZ2" s="22">
        <f t="shared" si="1"/>
        <v>44489</v>
      </c>
      <c r="BA2" s="22">
        <f t="shared" si="1"/>
        <v>44490</v>
      </c>
      <c r="BB2" s="22">
        <f t="shared" si="1"/>
        <v>44491</v>
      </c>
      <c r="BC2" s="22">
        <f t="shared" si="1"/>
        <v>44492</v>
      </c>
      <c r="BD2" s="22">
        <f t="shared" si="1"/>
        <v>44493</v>
      </c>
      <c r="BE2" s="22">
        <f t="shared" si="1"/>
        <v>44494</v>
      </c>
      <c r="BF2" s="22">
        <f t="shared" si="1"/>
        <v>44495</v>
      </c>
      <c r="BG2" s="22">
        <f t="shared" si="1"/>
        <v>44496</v>
      </c>
      <c r="BH2" s="22">
        <f t="shared" si="1"/>
        <v>44497</v>
      </c>
      <c r="BI2" s="22">
        <f t="shared" si="1"/>
        <v>44498</v>
      </c>
      <c r="BJ2" s="22">
        <f t="shared" si="1"/>
        <v>44499</v>
      </c>
      <c r="BK2" s="22">
        <f t="shared" si="1"/>
        <v>44500</v>
      </c>
      <c r="BL2" s="23">
        <f t="shared" si="1"/>
        <v>44501</v>
      </c>
      <c r="BM2" s="24"/>
      <c r="CZ2" s="29"/>
      <c r="DA2" s="29"/>
      <c r="DB2" s="29"/>
    </row>
    <row r="3" spans="1:106" ht="28" customHeight="1" x14ac:dyDescent="0.35">
      <c r="A3" s="16"/>
      <c r="B3" s="71" t="s">
        <v>40</v>
      </c>
      <c r="C3" s="7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6"/>
      <c r="CZ3" s="25" t="s">
        <v>2</v>
      </c>
      <c r="DA3" s="27">
        <f>DATE($B$2,1,1)</f>
        <v>44197</v>
      </c>
      <c r="DB3" s="27">
        <f>DATE($B$2+1,1,1)</f>
        <v>44562</v>
      </c>
    </row>
    <row r="4" spans="1:106" ht="28" customHeight="1" x14ac:dyDescent="0.35">
      <c r="A4" s="17"/>
      <c r="B4" s="71" t="s">
        <v>41</v>
      </c>
      <c r="C4" s="8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2"/>
      <c r="CZ4" s="26" t="s">
        <v>3</v>
      </c>
      <c r="DA4" s="27">
        <f>ROUND(DATE($B$2,4,MOD(234-11*MOD($B$2,19),30))/7,)*7-6</f>
        <v>44290</v>
      </c>
      <c r="DB4" s="27">
        <f>ROUND(DATE($B$2+1,4,MOD(234-11*MOD($B$2+1,19),30))/7,)*7-6</f>
        <v>44668</v>
      </c>
    </row>
    <row r="5" spans="1:106" ht="28" customHeight="1" x14ac:dyDescent="0.35">
      <c r="A5" s="18"/>
      <c r="B5" s="71" t="s">
        <v>42</v>
      </c>
      <c r="C5" s="8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2"/>
      <c r="CZ5" s="26" t="s">
        <v>4</v>
      </c>
      <c r="DA5" s="27">
        <f>DA4+1</f>
        <v>44291</v>
      </c>
      <c r="DB5" s="27">
        <f>DB4+1</f>
        <v>44669</v>
      </c>
    </row>
    <row r="6" spans="1:106" ht="28" customHeight="1" x14ac:dyDescent="0.35">
      <c r="A6" s="19"/>
      <c r="B6" s="71" t="s">
        <v>43</v>
      </c>
      <c r="C6" s="8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2"/>
      <c r="CZ6" s="26" t="s">
        <v>5</v>
      </c>
      <c r="DA6" s="27">
        <f>DATE($B$2,5,1)</f>
        <v>44317</v>
      </c>
      <c r="DB6" s="27">
        <f>DATE($B$2+1,5,1)</f>
        <v>44682</v>
      </c>
    </row>
    <row r="7" spans="1:106" ht="28" customHeight="1" x14ac:dyDescent="0.35">
      <c r="A7" s="30"/>
      <c r="B7" s="71" t="s">
        <v>39</v>
      </c>
      <c r="C7" s="8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2"/>
      <c r="CZ7" s="26" t="s">
        <v>6</v>
      </c>
      <c r="DA7" s="27">
        <f>DATE($B$2,5,8)</f>
        <v>44324</v>
      </c>
      <c r="DB7" s="27">
        <f>DATE($B$2+1,5,8)</f>
        <v>44689</v>
      </c>
    </row>
    <row r="8" spans="1:106" ht="28" customHeight="1" x14ac:dyDescent="0.35">
      <c r="A8" s="16"/>
      <c r="B8" s="71" t="str">
        <f>IF(ISBLANK(Jour!B8),"",Jour!B8)</f>
        <v/>
      </c>
      <c r="C8" s="8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2"/>
      <c r="CZ8" s="26" t="s">
        <v>7</v>
      </c>
      <c r="DA8" s="27">
        <f>DA4+39</f>
        <v>44329</v>
      </c>
      <c r="DB8" s="27">
        <f>DB4+39</f>
        <v>44707</v>
      </c>
    </row>
    <row r="9" spans="1:106" ht="28" customHeight="1" x14ac:dyDescent="0.35">
      <c r="A9" s="17"/>
      <c r="B9" s="71" t="str">
        <f>IF(ISBLANK(Jour!B9),"",Jour!B9)</f>
        <v/>
      </c>
      <c r="C9" s="8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2"/>
      <c r="CZ9" s="26" t="s">
        <v>8</v>
      </c>
      <c r="DA9" s="27">
        <f>DA4+49</f>
        <v>44339</v>
      </c>
      <c r="DB9" s="27">
        <f>DB4+49</f>
        <v>44717</v>
      </c>
    </row>
    <row r="10" spans="1:106" ht="28" customHeight="1" x14ac:dyDescent="0.35">
      <c r="A10" s="18"/>
      <c r="B10" s="71" t="str">
        <f>IF(ISBLANK(Jour!B10),"",Jour!B10)</f>
        <v/>
      </c>
      <c r="C10" s="8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2"/>
      <c r="CZ10" s="26" t="s">
        <v>9</v>
      </c>
      <c r="DA10" s="27">
        <f>DA9+1</f>
        <v>44340</v>
      </c>
      <c r="DB10" s="27">
        <f>DB9+1</f>
        <v>44718</v>
      </c>
    </row>
    <row r="11" spans="1:106" ht="28" customHeight="1" x14ac:dyDescent="0.35">
      <c r="A11" s="19"/>
      <c r="B11" s="71" t="str">
        <f>IF(ISBLANK(Jour!B11),"",Jour!B11)</f>
        <v/>
      </c>
      <c r="C11" s="8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2"/>
      <c r="CZ11" s="26" t="s">
        <v>10</v>
      </c>
      <c r="DA11" s="27">
        <f>DATE($B$2,7,14)</f>
        <v>44391</v>
      </c>
      <c r="DB11" s="27">
        <f>DATE($B$2+1,7,14)</f>
        <v>44756</v>
      </c>
    </row>
    <row r="12" spans="1:106" ht="28" customHeight="1" x14ac:dyDescent="0.35">
      <c r="A12" s="30"/>
      <c r="B12" s="71" t="str">
        <f>IF(ISBLANK(Jour!B12),"",Jour!B12)</f>
        <v/>
      </c>
      <c r="C12" s="8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2"/>
      <c r="CZ12" s="26" t="s">
        <v>11</v>
      </c>
      <c r="DA12" s="27">
        <f>DATE($B$2,8,15)</f>
        <v>44423</v>
      </c>
      <c r="DB12" s="27">
        <f>DATE($B$2+1,8,15)</f>
        <v>44788</v>
      </c>
    </row>
    <row r="13" spans="1:106" ht="28" customHeight="1" x14ac:dyDescent="0.35">
      <c r="A13" s="16"/>
      <c r="B13" s="71" t="str">
        <f>IF(ISBLANK(Jour!B13),"",Jour!B13)</f>
        <v/>
      </c>
      <c r="C13" s="8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2"/>
      <c r="CZ13" s="26" t="s">
        <v>12</v>
      </c>
      <c r="DA13" s="27">
        <f>DATE($B$2,11,1)</f>
        <v>44501</v>
      </c>
      <c r="DB13" s="27">
        <f>DATE($B$2+1,11,1)</f>
        <v>44866</v>
      </c>
    </row>
    <row r="14" spans="1:106" ht="28" customHeight="1" x14ac:dyDescent="0.35">
      <c r="A14" s="17"/>
      <c r="B14" s="71" t="str">
        <f>IF(ISBLANK(Jour!B14),"",Jour!B14)</f>
        <v/>
      </c>
      <c r="C14" s="8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2"/>
      <c r="CZ14" s="26" t="s">
        <v>13</v>
      </c>
      <c r="DA14" s="27">
        <f>DATE($B$2,11,11)</f>
        <v>44511</v>
      </c>
      <c r="DB14" s="27">
        <f>DATE($B$2+1,11,11)</f>
        <v>44876</v>
      </c>
    </row>
    <row r="15" spans="1:106" ht="28" customHeight="1" x14ac:dyDescent="0.35">
      <c r="A15" s="18"/>
      <c r="B15" s="71" t="str">
        <f>IF(ISBLANK(Jour!B15),"",Jour!B15)</f>
        <v/>
      </c>
      <c r="C15" s="8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2"/>
      <c r="CZ15" s="26" t="s">
        <v>14</v>
      </c>
      <c r="DA15" s="27">
        <f>DATE($B$2,12,25)</f>
        <v>44555</v>
      </c>
      <c r="DB15" s="27">
        <f>DATE($B$2+1,12,25)</f>
        <v>44920</v>
      </c>
    </row>
    <row r="16" spans="1:106" ht="28" customHeight="1" x14ac:dyDescent="0.35">
      <c r="A16" s="19"/>
      <c r="B16" s="71" t="str">
        <f>IF(ISBLANK(Jour!B16),"",Jour!B16)</f>
        <v/>
      </c>
      <c r="C16" s="8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2"/>
    </row>
    <row r="17" spans="1:64" ht="28" customHeight="1" x14ac:dyDescent="0.35">
      <c r="A17" s="30"/>
      <c r="B17" s="71" t="str">
        <f>IF(ISBLANK(Jour!B17),"",Jour!B17)</f>
        <v/>
      </c>
      <c r="C17" s="8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2"/>
    </row>
    <row r="18" spans="1:64" ht="28" customHeight="1" x14ac:dyDescent="0.35">
      <c r="A18" s="16"/>
      <c r="B18" s="71" t="str">
        <f>IF(ISBLANK(Jour!B18),"",Jour!B18)</f>
        <v/>
      </c>
      <c r="C18" s="8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2"/>
    </row>
    <row r="19" spans="1:64" ht="28" customHeight="1" x14ac:dyDescent="0.35">
      <c r="A19" s="17"/>
      <c r="B19" s="71" t="str">
        <f>IF(ISBLANK(Jour!B19),"",Jour!B19)</f>
        <v/>
      </c>
      <c r="C19" s="8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2"/>
    </row>
    <row r="20" spans="1:64" ht="28" customHeight="1" x14ac:dyDescent="0.35">
      <c r="A20" s="18"/>
      <c r="B20" s="71" t="str">
        <f>IF(ISBLANK(Jour!B20),"",Jour!B20)</f>
        <v/>
      </c>
      <c r="C20" s="8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2"/>
    </row>
    <row r="21" spans="1:64" ht="28" customHeight="1" x14ac:dyDescent="0.35">
      <c r="A21" s="19"/>
      <c r="B21" s="71" t="str">
        <f>IF(ISBLANK(Jour!B21),"",Jour!B21)</f>
        <v/>
      </c>
      <c r="C21" s="8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2"/>
    </row>
    <row r="22" spans="1:64" ht="28" customHeight="1" x14ac:dyDescent="0.35">
      <c r="A22" s="30"/>
      <c r="B22" s="71" t="str">
        <f>IF(ISBLANK(Jour!B22),"",Jour!B22)</f>
        <v/>
      </c>
      <c r="C22" s="8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2"/>
    </row>
    <row r="23" spans="1:64" ht="28" customHeight="1" x14ac:dyDescent="0.35">
      <c r="A23" s="16"/>
      <c r="B23" s="71" t="str">
        <f>IF(ISBLANK(Jour!B23),"",Jour!B23)</f>
        <v/>
      </c>
      <c r="C23" s="8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2"/>
    </row>
    <row r="24" spans="1:64" ht="28" customHeight="1" x14ac:dyDescent="0.35">
      <c r="A24" s="17"/>
      <c r="B24" s="71" t="str">
        <f>IF(ISBLANK(Jour!B24),"",Jour!B24)</f>
        <v/>
      </c>
      <c r="C24" s="8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2"/>
    </row>
    <row r="25" spans="1:64" ht="28" customHeight="1" x14ac:dyDescent="0.35">
      <c r="A25" s="18"/>
      <c r="B25" s="71" t="str">
        <f>IF(ISBLANK(Jour!B25),"",Jour!B25)</f>
        <v/>
      </c>
      <c r="C25" s="8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2"/>
    </row>
    <row r="26" spans="1:64" ht="28" customHeight="1" x14ac:dyDescent="0.35">
      <c r="A26" s="19"/>
      <c r="B26" s="71" t="str">
        <f>IF(ISBLANK(Jour!B26),"",Jour!B26)</f>
        <v/>
      </c>
      <c r="C26" s="8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2"/>
    </row>
    <row r="27" spans="1:64" ht="28" customHeight="1" x14ac:dyDescent="0.35">
      <c r="A27" s="30"/>
      <c r="B27" s="71" t="str">
        <f>IF(ISBLANK(Jour!B27),"",Jour!B27)</f>
        <v/>
      </c>
      <c r="C27" s="8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2"/>
    </row>
    <row r="28" spans="1:64" ht="28" customHeight="1" x14ac:dyDescent="0.35">
      <c r="A28" s="16"/>
      <c r="B28" s="71" t="str">
        <f>IF(ISBLANK(Jour!B28),"",Jour!B28)</f>
        <v/>
      </c>
      <c r="C28" s="8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2"/>
    </row>
    <row r="29" spans="1:64" ht="28" customHeight="1" x14ac:dyDescent="0.35">
      <c r="A29" s="17"/>
      <c r="B29" s="71" t="str">
        <f>IF(ISBLANK(Jour!B29),"",Jour!B29)</f>
        <v/>
      </c>
      <c r="C29" s="8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2"/>
    </row>
    <row r="30" spans="1:64" ht="28" customHeight="1" x14ac:dyDescent="0.35">
      <c r="A30" s="18"/>
      <c r="B30" s="73" t="str">
        <f>IF(ISBLANK(Jour!B30),"",Jour!B30)</f>
        <v/>
      </c>
      <c r="C30" s="9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4"/>
    </row>
  </sheetData>
  <conditionalFormatting sqref="C1:BL1">
    <cfRule type="expression" dxfId="3" priority="3">
      <formula>MOD(MONTH(C$2),2)=1</formula>
    </cfRule>
  </conditionalFormatting>
  <conditionalFormatting sqref="C2:BL30">
    <cfRule type="expression" dxfId="2" priority="1">
      <formula>OR(WEEKDAY(C$2)=1,WEEKDAY(C$2)=7,COUNTIF(Ferie,DATE(YEAR(C$2),MONTH(C$2),DAY(C$2)))&gt;0)</formula>
    </cfRule>
  </conditionalFormatting>
  <conditionalFormatting sqref="AE1:BL30">
    <cfRule type="expression" dxfId="1" priority="2">
      <formula>MONTH(AE$2)&lt;&gt;MONTH(AD$2)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ins">
                <anchor moveWithCells="1" sizeWithCells="1">
                  <from>
                    <xdr:col>1</xdr:col>
                    <xdr:colOff>1898650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Plus">
                <anchor moveWithCells="1" sizeWithCells="1">
                  <from>
                    <xdr:col>1</xdr:col>
                    <xdr:colOff>2114550</xdr:colOff>
                    <xdr:row>0</xdr:row>
                    <xdr:rowOff>38100</xdr:rowOff>
                  </from>
                  <to>
                    <xdr:col>1</xdr:col>
                    <xdr:colOff>2292350</xdr:colOff>
                    <xdr:row>0</xdr:row>
                    <xdr:rowOff>196850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E1B74-9B43-44FC-96DA-80EC15104F2C}">
  <sheetPr codeName="Feuil5"/>
  <dimension ref="A1:BC30"/>
  <sheetViews>
    <sheetView showGridLines="0" showRowColHeaders="0" zoomScaleNormal="10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2" sqref="B2"/>
    </sheetView>
  </sheetViews>
  <sheetFormatPr baseColWidth="10" defaultRowHeight="14.5" x14ac:dyDescent="0.35"/>
  <cols>
    <col min="1" max="1" width="1.81640625" style="14" customWidth="1"/>
    <col min="2" max="2" width="33.08984375" customWidth="1"/>
    <col min="3" max="55" width="3.6328125" customWidth="1"/>
  </cols>
  <sheetData>
    <row r="1" spans="1:55" ht="18" customHeight="1" x14ac:dyDescent="0.35">
      <c r="A1" s="29"/>
      <c r="B1" s="28"/>
      <c r="C1" s="59">
        <v>36</v>
      </c>
      <c r="D1" s="58"/>
      <c r="E1" s="58"/>
      <c r="F1" s="58" t="s">
        <v>15</v>
      </c>
      <c r="G1" s="58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</row>
    <row r="2" spans="1:55" ht="38" customHeight="1" x14ac:dyDescent="0.35">
      <c r="A2" s="28"/>
      <c r="B2" s="10">
        <v>2021</v>
      </c>
      <c r="C2" s="11">
        <f>(DATE($B$2,1,1)+(($C$1-1)*7))-((WEEKDAY((DATE($B$2,1,1)+(($C$1-1)*7)),2))-1)</f>
        <v>44438</v>
      </c>
      <c r="D2" s="12">
        <f>C2+7</f>
        <v>44445</v>
      </c>
      <c r="E2" s="12">
        <f t="shared" ref="E2:AS2" si="0">D2+7</f>
        <v>44452</v>
      </c>
      <c r="F2" s="12">
        <f t="shared" si="0"/>
        <v>44459</v>
      </c>
      <c r="G2" s="12">
        <f t="shared" si="0"/>
        <v>44466</v>
      </c>
      <c r="H2" s="12">
        <f t="shared" si="0"/>
        <v>44473</v>
      </c>
      <c r="I2" s="12">
        <f t="shared" si="0"/>
        <v>44480</v>
      </c>
      <c r="J2" s="12">
        <f t="shared" si="0"/>
        <v>44487</v>
      </c>
      <c r="K2" s="12">
        <f t="shared" si="0"/>
        <v>44494</v>
      </c>
      <c r="L2" s="12">
        <f t="shared" si="0"/>
        <v>44501</v>
      </c>
      <c r="M2" s="12">
        <f t="shared" si="0"/>
        <v>44508</v>
      </c>
      <c r="N2" s="12">
        <f t="shared" si="0"/>
        <v>44515</v>
      </c>
      <c r="O2" s="12">
        <f t="shared" si="0"/>
        <v>44522</v>
      </c>
      <c r="P2" s="12">
        <f t="shared" si="0"/>
        <v>44529</v>
      </c>
      <c r="Q2" s="12">
        <f t="shared" si="0"/>
        <v>44536</v>
      </c>
      <c r="R2" s="12">
        <f t="shared" si="0"/>
        <v>44543</v>
      </c>
      <c r="S2" s="12">
        <f t="shared" si="0"/>
        <v>44550</v>
      </c>
      <c r="T2" s="12">
        <f t="shared" si="0"/>
        <v>44557</v>
      </c>
      <c r="U2" s="12">
        <f t="shared" si="0"/>
        <v>44564</v>
      </c>
      <c r="V2" s="12">
        <f t="shared" si="0"/>
        <v>44571</v>
      </c>
      <c r="W2" s="12">
        <f t="shared" si="0"/>
        <v>44578</v>
      </c>
      <c r="X2" s="12">
        <f t="shared" si="0"/>
        <v>44585</v>
      </c>
      <c r="Y2" s="12">
        <f t="shared" si="0"/>
        <v>44592</v>
      </c>
      <c r="Z2" s="12">
        <f t="shared" si="0"/>
        <v>44599</v>
      </c>
      <c r="AA2" s="12">
        <f t="shared" si="0"/>
        <v>44606</v>
      </c>
      <c r="AB2" s="12">
        <f t="shared" si="0"/>
        <v>44613</v>
      </c>
      <c r="AC2" s="12">
        <f t="shared" si="0"/>
        <v>44620</v>
      </c>
      <c r="AD2" s="12">
        <f t="shared" si="0"/>
        <v>44627</v>
      </c>
      <c r="AE2" s="12">
        <f t="shared" si="0"/>
        <v>44634</v>
      </c>
      <c r="AF2" s="12">
        <f t="shared" si="0"/>
        <v>44641</v>
      </c>
      <c r="AG2" s="12">
        <f t="shared" si="0"/>
        <v>44648</v>
      </c>
      <c r="AH2" s="12">
        <f t="shared" si="0"/>
        <v>44655</v>
      </c>
      <c r="AI2" s="12">
        <f t="shared" si="0"/>
        <v>44662</v>
      </c>
      <c r="AJ2" s="12">
        <f t="shared" si="0"/>
        <v>44669</v>
      </c>
      <c r="AK2" s="12">
        <f t="shared" si="0"/>
        <v>44676</v>
      </c>
      <c r="AL2" s="12">
        <f t="shared" si="0"/>
        <v>44683</v>
      </c>
      <c r="AM2" s="12">
        <f t="shared" si="0"/>
        <v>44690</v>
      </c>
      <c r="AN2" s="12">
        <f t="shared" si="0"/>
        <v>44697</v>
      </c>
      <c r="AO2" s="12">
        <f t="shared" si="0"/>
        <v>44704</v>
      </c>
      <c r="AP2" s="12">
        <f t="shared" si="0"/>
        <v>44711</v>
      </c>
      <c r="AQ2" s="12">
        <f t="shared" si="0"/>
        <v>44718</v>
      </c>
      <c r="AR2" s="12">
        <f t="shared" si="0"/>
        <v>44725</v>
      </c>
      <c r="AS2" s="12">
        <f t="shared" si="0"/>
        <v>44732</v>
      </c>
      <c r="AT2" s="12">
        <f t="shared" ref="AT2" si="1">AS2+7</f>
        <v>44739</v>
      </c>
      <c r="AU2" s="12">
        <f t="shared" ref="AU2" si="2">AT2+7</f>
        <v>44746</v>
      </c>
      <c r="AV2" s="12">
        <f t="shared" ref="AV2" si="3">AU2+7</f>
        <v>44753</v>
      </c>
      <c r="AW2" s="12">
        <f t="shared" ref="AW2" si="4">AV2+7</f>
        <v>44760</v>
      </c>
      <c r="AX2" s="12">
        <f t="shared" ref="AX2" si="5">AW2+7</f>
        <v>44767</v>
      </c>
      <c r="AY2" s="12">
        <f t="shared" ref="AY2" si="6">AX2+7</f>
        <v>44774</v>
      </c>
      <c r="AZ2" s="12">
        <f t="shared" ref="AZ2" si="7">AY2+7</f>
        <v>44781</v>
      </c>
      <c r="BA2" s="12">
        <f t="shared" ref="BA2" si="8">AZ2+7</f>
        <v>44788</v>
      </c>
      <c r="BB2" s="12">
        <f t="shared" ref="BB2" si="9">BA2+7</f>
        <v>44795</v>
      </c>
      <c r="BC2" s="13">
        <f t="shared" ref="BC2" si="10">BB2+7</f>
        <v>44802</v>
      </c>
    </row>
    <row r="3" spans="1:55" ht="28" customHeight="1" x14ac:dyDescent="0.35">
      <c r="A3" s="16"/>
      <c r="B3" s="71" t="s">
        <v>40</v>
      </c>
      <c r="C3" s="7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6"/>
    </row>
    <row r="4" spans="1:55" ht="28" customHeight="1" x14ac:dyDescent="0.35">
      <c r="A4" s="17"/>
      <c r="B4" s="71" t="s">
        <v>41</v>
      </c>
      <c r="C4" s="8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5"/>
      <c r="AU4" s="5"/>
      <c r="AV4" s="5"/>
      <c r="AW4" s="5"/>
      <c r="AX4" s="5"/>
      <c r="AY4" s="5"/>
      <c r="AZ4" s="5"/>
      <c r="BA4" s="5"/>
      <c r="BB4" s="5"/>
      <c r="BC4" s="6"/>
    </row>
    <row r="5" spans="1:55" ht="28" customHeight="1" x14ac:dyDescent="0.35">
      <c r="A5" s="18"/>
      <c r="B5" s="71" t="s">
        <v>42</v>
      </c>
      <c r="C5" s="8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5"/>
      <c r="AU5" s="5"/>
      <c r="AV5" s="5"/>
      <c r="AW5" s="5"/>
      <c r="AX5" s="5"/>
      <c r="AY5" s="5"/>
      <c r="AZ5" s="5"/>
      <c r="BA5" s="5"/>
      <c r="BB5" s="5"/>
      <c r="BC5" s="6"/>
    </row>
    <row r="6" spans="1:55" ht="28" customHeight="1" x14ac:dyDescent="0.35">
      <c r="A6" s="19"/>
      <c r="B6" s="71" t="s">
        <v>43</v>
      </c>
      <c r="C6" s="8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5"/>
      <c r="AU6" s="5"/>
      <c r="AV6" s="5"/>
      <c r="AW6" s="5"/>
      <c r="AX6" s="5"/>
      <c r="AY6" s="5"/>
      <c r="AZ6" s="5"/>
      <c r="BA6" s="5"/>
      <c r="BB6" s="5"/>
      <c r="BC6" s="6"/>
    </row>
    <row r="7" spans="1:55" ht="28" customHeight="1" x14ac:dyDescent="0.35">
      <c r="A7" s="30"/>
      <c r="B7" s="71" t="s">
        <v>39</v>
      </c>
      <c r="C7" s="8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5"/>
      <c r="AU7" s="5"/>
      <c r="AV7" s="5"/>
      <c r="AW7" s="5"/>
      <c r="AX7" s="5"/>
      <c r="AY7" s="5"/>
      <c r="AZ7" s="5"/>
      <c r="BA7" s="5"/>
      <c r="BB7" s="5"/>
      <c r="BC7" s="6"/>
    </row>
    <row r="8" spans="1:55" ht="28" customHeight="1" x14ac:dyDescent="0.35">
      <c r="A8" s="16"/>
      <c r="B8" s="71" t="str">
        <f>IF(ISBLANK(Jour!B8),"",Jour!B8)</f>
        <v/>
      </c>
      <c r="C8" s="8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5"/>
      <c r="AU8" s="5"/>
      <c r="AV8" s="5"/>
      <c r="AW8" s="5"/>
      <c r="AX8" s="5"/>
      <c r="AY8" s="5"/>
      <c r="AZ8" s="5"/>
      <c r="BA8" s="5"/>
      <c r="BB8" s="5"/>
      <c r="BC8" s="6"/>
    </row>
    <row r="9" spans="1:55" ht="28" customHeight="1" x14ac:dyDescent="0.35">
      <c r="A9" s="17"/>
      <c r="B9" s="71" t="str">
        <f>IF(ISBLANK(Jour!B9),"",Jour!B9)</f>
        <v/>
      </c>
      <c r="C9" s="8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5"/>
      <c r="AU9" s="5"/>
      <c r="AV9" s="5"/>
      <c r="AW9" s="5"/>
      <c r="AX9" s="5"/>
      <c r="AY9" s="5"/>
      <c r="AZ9" s="5"/>
      <c r="BA9" s="5"/>
      <c r="BB9" s="5"/>
      <c r="BC9" s="6"/>
    </row>
    <row r="10" spans="1:55" ht="28" customHeight="1" x14ac:dyDescent="0.35">
      <c r="A10" s="18"/>
      <c r="B10" s="71" t="str">
        <f>IF(ISBLANK(Jour!B10),"",Jour!B10)</f>
        <v/>
      </c>
      <c r="C10" s="8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5"/>
      <c r="AU10" s="5"/>
      <c r="AV10" s="5"/>
      <c r="AW10" s="5"/>
      <c r="AX10" s="5"/>
      <c r="AY10" s="5"/>
      <c r="AZ10" s="5"/>
      <c r="BA10" s="5"/>
      <c r="BB10" s="5"/>
      <c r="BC10" s="6"/>
    </row>
    <row r="11" spans="1:55" ht="28" customHeight="1" x14ac:dyDescent="0.35">
      <c r="A11" s="19"/>
      <c r="B11" s="71" t="str">
        <f>IF(ISBLANK(Jour!B11),"",Jour!B11)</f>
        <v/>
      </c>
      <c r="C11" s="8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5"/>
      <c r="AU11" s="5"/>
      <c r="AV11" s="5"/>
      <c r="AW11" s="5"/>
      <c r="AX11" s="5"/>
      <c r="AY11" s="5"/>
      <c r="AZ11" s="5"/>
      <c r="BA11" s="5"/>
      <c r="BB11" s="5"/>
      <c r="BC11" s="6"/>
    </row>
    <row r="12" spans="1:55" ht="28" customHeight="1" x14ac:dyDescent="0.35">
      <c r="A12" s="30"/>
      <c r="B12" s="71" t="str">
        <f>IF(ISBLANK(Jour!B12),"",Jour!B12)</f>
        <v/>
      </c>
      <c r="C12" s="8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5"/>
      <c r="AU12" s="5"/>
      <c r="AV12" s="5"/>
      <c r="AW12" s="5"/>
      <c r="AX12" s="5"/>
      <c r="AY12" s="5"/>
      <c r="AZ12" s="5"/>
      <c r="BA12" s="5"/>
      <c r="BB12" s="5"/>
      <c r="BC12" s="6"/>
    </row>
    <row r="13" spans="1:55" ht="28" customHeight="1" x14ac:dyDescent="0.35">
      <c r="A13" s="16"/>
      <c r="B13" s="71" t="str">
        <f>IF(ISBLANK(Jour!B13),"",Jour!B13)</f>
        <v/>
      </c>
      <c r="C13" s="8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5"/>
      <c r="AU13" s="5"/>
      <c r="AV13" s="5"/>
      <c r="AW13" s="5"/>
      <c r="AX13" s="5"/>
      <c r="AY13" s="5"/>
      <c r="AZ13" s="5"/>
      <c r="BA13" s="5"/>
      <c r="BB13" s="5"/>
      <c r="BC13" s="6"/>
    </row>
    <row r="14" spans="1:55" ht="28" customHeight="1" x14ac:dyDescent="0.35">
      <c r="A14" s="17"/>
      <c r="B14" s="71" t="str">
        <f>IF(ISBLANK(Jour!B14),"",Jour!B14)</f>
        <v/>
      </c>
      <c r="C14" s="8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5"/>
      <c r="AU14" s="5"/>
      <c r="AV14" s="5"/>
      <c r="AW14" s="5"/>
      <c r="AX14" s="5"/>
      <c r="AY14" s="5"/>
      <c r="AZ14" s="5"/>
      <c r="BA14" s="5"/>
      <c r="BB14" s="5"/>
      <c r="BC14" s="6"/>
    </row>
    <row r="15" spans="1:55" ht="28" customHeight="1" x14ac:dyDescent="0.35">
      <c r="A15" s="18"/>
      <c r="B15" s="71" t="str">
        <f>IF(ISBLANK(Jour!B15),"",Jour!B15)</f>
        <v/>
      </c>
      <c r="C15" s="8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5"/>
      <c r="AU15" s="5"/>
      <c r="AV15" s="5"/>
      <c r="AW15" s="5"/>
      <c r="AX15" s="5"/>
      <c r="AY15" s="5"/>
      <c r="AZ15" s="5"/>
      <c r="BA15" s="5"/>
      <c r="BB15" s="5"/>
      <c r="BC15" s="6"/>
    </row>
    <row r="16" spans="1:55" ht="28" customHeight="1" x14ac:dyDescent="0.35">
      <c r="A16" s="19"/>
      <c r="B16" s="71" t="str">
        <f>IF(ISBLANK(Jour!B16),"",Jour!B16)</f>
        <v/>
      </c>
      <c r="C16" s="8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5"/>
      <c r="AU16" s="5"/>
      <c r="AV16" s="5"/>
      <c r="AW16" s="5"/>
      <c r="AX16" s="5"/>
      <c r="AY16" s="5"/>
      <c r="AZ16" s="5"/>
      <c r="BA16" s="5"/>
      <c r="BB16" s="5"/>
      <c r="BC16" s="6"/>
    </row>
    <row r="17" spans="1:55" ht="28" customHeight="1" x14ac:dyDescent="0.35">
      <c r="A17" s="30"/>
      <c r="B17" s="71" t="str">
        <f>IF(ISBLANK(Jour!B17),"",Jour!B17)</f>
        <v/>
      </c>
      <c r="C17" s="8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5"/>
      <c r="AU17" s="5"/>
      <c r="AV17" s="5"/>
      <c r="AW17" s="5"/>
      <c r="AX17" s="5"/>
      <c r="AY17" s="5"/>
      <c r="AZ17" s="5"/>
      <c r="BA17" s="5"/>
      <c r="BB17" s="5"/>
      <c r="BC17" s="6"/>
    </row>
    <row r="18" spans="1:55" ht="28" customHeight="1" x14ac:dyDescent="0.35">
      <c r="A18" s="16"/>
      <c r="B18" s="71" t="str">
        <f>IF(ISBLANK(Jour!B18),"",Jour!B18)</f>
        <v/>
      </c>
      <c r="C18" s="8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5"/>
      <c r="AU18" s="5"/>
      <c r="AV18" s="5"/>
      <c r="AW18" s="5"/>
      <c r="AX18" s="5"/>
      <c r="AY18" s="5"/>
      <c r="AZ18" s="5"/>
      <c r="BA18" s="5"/>
      <c r="BB18" s="5"/>
      <c r="BC18" s="6"/>
    </row>
    <row r="19" spans="1:55" ht="28" customHeight="1" x14ac:dyDescent="0.35">
      <c r="A19" s="17"/>
      <c r="B19" s="71" t="str">
        <f>IF(ISBLANK(Jour!B19),"",Jour!B19)</f>
        <v/>
      </c>
      <c r="C19" s="8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5"/>
      <c r="AU19" s="5"/>
      <c r="AV19" s="5"/>
      <c r="AW19" s="5"/>
      <c r="AX19" s="5"/>
      <c r="AY19" s="5"/>
      <c r="AZ19" s="5"/>
      <c r="BA19" s="5"/>
      <c r="BB19" s="5"/>
      <c r="BC19" s="6"/>
    </row>
    <row r="20" spans="1:55" ht="28" customHeight="1" x14ac:dyDescent="0.35">
      <c r="A20" s="18"/>
      <c r="B20" s="71" t="str">
        <f>IF(ISBLANK(Jour!B20),"",Jour!B20)</f>
        <v/>
      </c>
      <c r="C20" s="8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5"/>
      <c r="AU20" s="5"/>
      <c r="AV20" s="5"/>
      <c r="AW20" s="5"/>
      <c r="AX20" s="5"/>
      <c r="AY20" s="5"/>
      <c r="AZ20" s="5"/>
      <c r="BA20" s="5"/>
      <c r="BB20" s="5"/>
      <c r="BC20" s="6"/>
    </row>
    <row r="21" spans="1:55" ht="28" customHeight="1" x14ac:dyDescent="0.35">
      <c r="A21" s="19"/>
      <c r="B21" s="71" t="str">
        <f>IF(ISBLANK(Jour!B21),"",Jour!B21)</f>
        <v/>
      </c>
      <c r="C21" s="8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5"/>
      <c r="AU21" s="5"/>
      <c r="AV21" s="5"/>
      <c r="AW21" s="5"/>
      <c r="AX21" s="5"/>
      <c r="AY21" s="5"/>
      <c r="AZ21" s="5"/>
      <c r="BA21" s="5"/>
      <c r="BB21" s="5"/>
      <c r="BC21" s="6"/>
    </row>
    <row r="22" spans="1:55" ht="28" customHeight="1" x14ac:dyDescent="0.35">
      <c r="A22" s="30"/>
      <c r="B22" s="71" t="str">
        <f>IF(ISBLANK(Jour!B22),"",Jour!B22)</f>
        <v/>
      </c>
      <c r="C22" s="8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5"/>
      <c r="AU22" s="5"/>
      <c r="AV22" s="5"/>
      <c r="AW22" s="5"/>
      <c r="AX22" s="5"/>
      <c r="AY22" s="5"/>
      <c r="AZ22" s="5"/>
      <c r="BA22" s="5"/>
      <c r="BB22" s="5"/>
      <c r="BC22" s="6"/>
    </row>
    <row r="23" spans="1:55" ht="28" customHeight="1" x14ac:dyDescent="0.35">
      <c r="A23" s="16"/>
      <c r="B23" s="71" t="str">
        <f>IF(ISBLANK(Jour!B23),"",Jour!B23)</f>
        <v/>
      </c>
      <c r="C23" s="8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5"/>
      <c r="AU23" s="5"/>
      <c r="AV23" s="5"/>
      <c r="AW23" s="5"/>
      <c r="AX23" s="5"/>
      <c r="AY23" s="5"/>
      <c r="AZ23" s="5"/>
      <c r="BA23" s="5"/>
      <c r="BB23" s="5"/>
      <c r="BC23" s="6"/>
    </row>
    <row r="24" spans="1:55" ht="28" customHeight="1" x14ac:dyDescent="0.35">
      <c r="A24" s="17"/>
      <c r="B24" s="71" t="str">
        <f>IF(ISBLANK(Jour!B24),"",Jour!B24)</f>
        <v/>
      </c>
      <c r="C24" s="8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5"/>
      <c r="AU24" s="5"/>
      <c r="AV24" s="5"/>
      <c r="AW24" s="5"/>
      <c r="AX24" s="5"/>
      <c r="AY24" s="5"/>
      <c r="AZ24" s="5"/>
      <c r="BA24" s="5"/>
      <c r="BB24" s="5"/>
      <c r="BC24" s="6"/>
    </row>
    <row r="25" spans="1:55" ht="28" customHeight="1" x14ac:dyDescent="0.35">
      <c r="A25" s="18"/>
      <c r="B25" s="71" t="str">
        <f>IF(ISBLANK(Jour!B25),"",Jour!B25)</f>
        <v/>
      </c>
      <c r="C25" s="8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5"/>
      <c r="AU25" s="5"/>
      <c r="AV25" s="5"/>
      <c r="AW25" s="5"/>
      <c r="AX25" s="5"/>
      <c r="AY25" s="5"/>
      <c r="AZ25" s="5"/>
      <c r="BA25" s="5"/>
      <c r="BB25" s="5"/>
      <c r="BC25" s="6"/>
    </row>
    <row r="26" spans="1:55" ht="28" customHeight="1" x14ac:dyDescent="0.35">
      <c r="A26" s="19"/>
      <c r="B26" s="71" t="str">
        <f>IF(ISBLANK(Jour!B26),"",Jour!B26)</f>
        <v/>
      </c>
      <c r="C26" s="8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5"/>
      <c r="AU26" s="5"/>
      <c r="AV26" s="5"/>
      <c r="AW26" s="5"/>
      <c r="AX26" s="5"/>
      <c r="AY26" s="5"/>
      <c r="AZ26" s="5"/>
      <c r="BA26" s="5"/>
      <c r="BB26" s="5"/>
      <c r="BC26" s="6"/>
    </row>
    <row r="27" spans="1:55" ht="28" customHeight="1" x14ac:dyDescent="0.35">
      <c r="A27" s="30"/>
      <c r="B27" s="71" t="str">
        <f>IF(ISBLANK(Jour!B27),"",Jour!B27)</f>
        <v/>
      </c>
      <c r="C27" s="8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5"/>
      <c r="AU27" s="5"/>
      <c r="AV27" s="5"/>
      <c r="AW27" s="5"/>
      <c r="AX27" s="5"/>
      <c r="AY27" s="5"/>
      <c r="AZ27" s="5"/>
      <c r="BA27" s="5"/>
      <c r="BB27" s="5"/>
      <c r="BC27" s="6"/>
    </row>
    <row r="28" spans="1:55" ht="28" customHeight="1" x14ac:dyDescent="0.35">
      <c r="A28" s="16"/>
      <c r="B28" s="71" t="str">
        <f>IF(ISBLANK(Jour!B28),"",Jour!B28)</f>
        <v/>
      </c>
      <c r="C28" s="8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5"/>
      <c r="AU28" s="5"/>
      <c r="AV28" s="5"/>
      <c r="AW28" s="5"/>
      <c r="AX28" s="5"/>
      <c r="AY28" s="5"/>
      <c r="AZ28" s="5"/>
      <c r="BA28" s="5"/>
      <c r="BB28" s="5"/>
      <c r="BC28" s="6"/>
    </row>
    <row r="29" spans="1:55" ht="28" customHeight="1" x14ac:dyDescent="0.35">
      <c r="A29" s="17"/>
      <c r="B29" s="71" t="str">
        <f>IF(ISBLANK(Jour!B29),"",Jour!B29)</f>
        <v/>
      </c>
      <c r="C29" s="8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5"/>
      <c r="AU29" s="5"/>
      <c r="AV29" s="5"/>
      <c r="AW29" s="5"/>
      <c r="AX29" s="5"/>
      <c r="AY29" s="5"/>
      <c r="AZ29" s="5"/>
      <c r="BA29" s="5"/>
      <c r="BB29" s="5"/>
      <c r="BC29" s="6"/>
    </row>
    <row r="30" spans="1:55" ht="28" customHeight="1" x14ac:dyDescent="0.35">
      <c r="A30" s="18"/>
      <c r="B30" s="73" t="str">
        <f>IF(ISBLANK(Jour!B30),"",Jour!B30)</f>
        <v/>
      </c>
      <c r="C30" s="9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4"/>
    </row>
  </sheetData>
  <conditionalFormatting sqref="C2:BC30">
    <cfRule type="expression" dxfId="0" priority="1">
      <formula>MOD(MONTH(C$2),2)=1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Moins">
                <anchor moveWithCells="1" sizeWithCells="1">
                  <from>
                    <xdr:col>1</xdr:col>
                    <xdr:colOff>1898650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Plus">
                <anchor moveWithCells="1" sizeWithCells="1">
                  <from>
                    <xdr:col>1</xdr:col>
                    <xdr:colOff>2114550</xdr:colOff>
                    <xdr:row>0</xdr:row>
                    <xdr:rowOff>31750</xdr:rowOff>
                  </from>
                  <to>
                    <xdr:col>1</xdr:col>
                    <xdr:colOff>2292350</xdr:colOff>
                    <xdr:row>0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Données</vt:lpstr>
      <vt:lpstr>Jour</vt:lpstr>
      <vt:lpstr>Hebdo</vt:lpstr>
      <vt:lpstr>Mois</vt:lpstr>
      <vt:lpstr>Année</vt:lpstr>
      <vt:lpstr>Hebdo!Ferie</vt:lpstr>
      <vt:lpstr>Jour!Ferie</vt:lpstr>
      <vt:lpstr>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2021-10-05T12:02:21Z</dcterms:created>
  <dcterms:modified xsi:type="dcterms:W3CDTF">2021-10-22T13:42:15Z</dcterms:modified>
</cp:coreProperties>
</file>