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13_ncr:1_{DAF0D331-85BC-43A4-951F-04DF2A92C974}" xr6:coauthVersionLast="46" xr6:coauthVersionMax="46" xr10:uidLastSave="{00000000-0000-0000-0000-000000000000}"/>
  <bookViews>
    <workbookView xWindow="510" yWindow="0" windowWidth="26940" windowHeight="14955" activeTab="2" xr2:uid="{00000000-000D-0000-FFFF-FFFF00000000}"/>
  </bookViews>
  <sheets>
    <sheet name="BASE" sheetId="1" r:id="rId1"/>
    <sheet name="Répartition" sheetId="4" r:id="rId2"/>
    <sheet name="FEUILLE" sheetId="7" r:id="rId3"/>
  </sheets>
  <externalReferences>
    <externalReference r:id="rId4"/>
  </externalReferences>
  <definedNames>
    <definedName name="_xlnm._FilterDatabase" localSheetId="2" hidden="1">FEUILLE!$A$1:$T$1</definedName>
    <definedName name="_xlnm._FilterDatabase" localSheetId="1" hidden="1">Répartition!$A$1:$T$1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1" i="7" l="1"/>
  <c r="J91" i="7"/>
  <c r="K91" i="7"/>
  <c r="I91" i="7"/>
  <c r="H91" i="7"/>
  <c r="C91" i="7"/>
  <c r="G90" i="7"/>
  <c r="J90" i="7"/>
  <c r="K90" i="7"/>
  <c r="I90" i="7"/>
  <c r="H90" i="7"/>
  <c r="C90" i="7"/>
  <c r="G89" i="7"/>
  <c r="J89" i="7"/>
  <c r="K89" i="7"/>
  <c r="I89" i="7"/>
  <c r="H89" i="7"/>
  <c r="C89" i="7"/>
  <c r="G88" i="7"/>
  <c r="J88" i="7"/>
  <c r="K88" i="7"/>
  <c r="I88" i="7"/>
  <c r="H88" i="7"/>
  <c r="C88" i="7"/>
  <c r="G87" i="7"/>
  <c r="J87" i="7"/>
  <c r="K87" i="7"/>
  <c r="I87" i="7"/>
  <c r="H87" i="7"/>
  <c r="C87" i="7"/>
  <c r="G86" i="7"/>
  <c r="J86" i="7"/>
  <c r="K86" i="7"/>
  <c r="I86" i="7"/>
  <c r="H86" i="7"/>
  <c r="C86" i="7"/>
  <c r="G85" i="7"/>
  <c r="J85" i="7"/>
  <c r="K85" i="7"/>
  <c r="I85" i="7"/>
  <c r="H85" i="7"/>
  <c r="C85" i="7"/>
  <c r="K84" i="7"/>
  <c r="J84" i="7"/>
  <c r="I84" i="7"/>
  <c r="H84" i="7"/>
  <c r="C84" i="7"/>
  <c r="J83" i="7"/>
  <c r="K83" i="7"/>
  <c r="I83" i="7"/>
  <c r="H83" i="7"/>
  <c r="C83" i="7"/>
  <c r="G82" i="7"/>
  <c r="J82" i="7"/>
  <c r="K82" i="7"/>
  <c r="I82" i="7"/>
  <c r="H82" i="7"/>
  <c r="C82" i="7"/>
  <c r="G81" i="7"/>
  <c r="J81" i="7"/>
  <c r="K81" i="7"/>
  <c r="I81" i="7"/>
  <c r="H81" i="7"/>
  <c r="C81" i="7"/>
  <c r="K80" i="7"/>
  <c r="J80" i="7"/>
  <c r="I80" i="7"/>
  <c r="H80" i="7"/>
  <c r="C80" i="7"/>
  <c r="K79" i="7"/>
  <c r="J79" i="7"/>
  <c r="I79" i="7"/>
  <c r="H79" i="7"/>
  <c r="C79" i="7"/>
  <c r="J78" i="7"/>
  <c r="K78" i="7"/>
  <c r="I78" i="7"/>
  <c r="H78" i="7"/>
  <c r="C78" i="7"/>
  <c r="K77" i="7"/>
  <c r="J77" i="7"/>
  <c r="I77" i="7"/>
  <c r="H77" i="7"/>
  <c r="C77" i="7"/>
  <c r="J76" i="7"/>
  <c r="K76" i="7"/>
  <c r="I76" i="7"/>
  <c r="H76" i="7"/>
  <c r="C76" i="7"/>
  <c r="K75" i="7"/>
  <c r="J75" i="7"/>
  <c r="I75" i="7"/>
  <c r="H75" i="7"/>
  <c r="C75" i="7"/>
  <c r="K74" i="7"/>
  <c r="J74" i="7"/>
  <c r="I74" i="7"/>
  <c r="H74" i="7"/>
  <c r="C74" i="7"/>
  <c r="K73" i="7"/>
  <c r="J73" i="7"/>
  <c r="I73" i="7"/>
  <c r="H73" i="7"/>
  <c r="C73" i="7"/>
  <c r="K72" i="7"/>
  <c r="J72" i="7"/>
  <c r="I72" i="7"/>
  <c r="H72" i="7"/>
  <c r="C72" i="7"/>
  <c r="J71" i="7"/>
  <c r="K71" i="7"/>
  <c r="I71" i="7"/>
  <c r="H71" i="7"/>
  <c r="C71" i="7"/>
  <c r="G70" i="7"/>
  <c r="J70" i="7"/>
  <c r="K70" i="7"/>
  <c r="I70" i="7"/>
  <c r="H70" i="7"/>
  <c r="C70" i="7"/>
  <c r="K69" i="7"/>
  <c r="J69" i="7"/>
  <c r="I69" i="7"/>
  <c r="H69" i="7"/>
  <c r="C69" i="7"/>
  <c r="J68" i="7"/>
  <c r="K68" i="7"/>
  <c r="I68" i="7"/>
  <c r="H68" i="7"/>
  <c r="C68" i="7"/>
  <c r="K67" i="7"/>
  <c r="J67" i="7"/>
  <c r="I67" i="7"/>
  <c r="H67" i="7"/>
  <c r="C67" i="7"/>
  <c r="J66" i="7"/>
  <c r="K66" i="7"/>
  <c r="I66" i="7"/>
  <c r="H66" i="7"/>
  <c r="C66" i="7"/>
  <c r="G65" i="7"/>
  <c r="J65" i="7"/>
  <c r="K65" i="7"/>
  <c r="I65" i="7"/>
  <c r="H65" i="7"/>
  <c r="C65" i="7"/>
  <c r="G64" i="7"/>
  <c r="J64" i="7"/>
  <c r="K64" i="7"/>
  <c r="I64" i="7"/>
  <c r="H64" i="7"/>
  <c r="C64" i="7"/>
  <c r="G63" i="7"/>
  <c r="J63" i="7"/>
  <c r="K63" i="7"/>
  <c r="I63" i="7"/>
  <c r="H63" i="7"/>
  <c r="C63" i="7"/>
  <c r="G62" i="7"/>
  <c r="J62" i="7"/>
  <c r="K62" i="7"/>
  <c r="I62" i="7"/>
  <c r="H62" i="7"/>
  <c r="C62" i="7"/>
  <c r="G61" i="7"/>
  <c r="J61" i="7"/>
  <c r="K61" i="7"/>
  <c r="I61" i="7"/>
  <c r="H61" i="7"/>
  <c r="C61" i="7"/>
  <c r="K60" i="7"/>
  <c r="J60" i="7"/>
  <c r="I60" i="7"/>
  <c r="H60" i="7"/>
  <c r="C60" i="7"/>
  <c r="J59" i="7"/>
  <c r="K59" i="7"/>
  <c r="I59" i="7"/>
  <c r="H59" i="7"/>
  <c r="C59" i="7"/>
  <c r="K58" i="7"/>
  <c r="J58" i="7"/>
  <c r="I58" i="7"/>
  <c r="H58" i="7"/>
  <c r="C58" i="7"/>
  <c r="J57" i="7"/>
  <c r="K57" i="7"/>
  <c r="I57" i="7"/>
  <c r="H57" i="7"/>
  <c r="C57" i="7"/>
  <c r="G56" i="7"/>
  <c r="J56" i="7"/>
  <c r="K56" i="7"/>
  <c r="I56" i="7"/>
  <c r="H56" i="7"/>
  <c r="C56" i="7"/>
  <c r="G55" i="7"/>
  <c r="J55" i="7"/>
  <c r="K55" i="7"/>
  <c r="I55" i="7"/>
  <c r="H55" i="7"/>
  <c r="C55" i="7"/>
  <c r="K54" i="7"/>
  <c r="J54" i="7"/>
  <c r="I54" i="7"/>
  <c r="H54" i="7"/>
  <c r="C54" i="7"/>
  <c r="K53" i="7"/>
  <c r="J53" i="7"/>
  <c r="I53" i="7"/>
  <c r="H53" i="7"/>
  <c r="C53" i="7"/>
  <c r="J52" i="7"/>
  <c r="K52" i="7"/>
  <c r="I52" i="7"/>
  <c r="H52" i="7"/>
  <c r="C52" i="7"/>
  <c r="K51" i="7"/>
  <c r="J51" i="7"/>
  <c r="I51" i="7"/>
  <c r="H51" i="7"/>
  <c r="C51" i="7"/>
  <c r="J50" i="7"/>
  <c r="K50" i="7"/>
  <c r="I50" i="7"/>
  <c r="H50" i="7"/>
  <c r="C50" i="7"/>
  <c r="K49" i="7"/>
  <c r="J49" i="7"/>
  <c r="I49" i="7"/>
  <c r="H49" i="7"/>
  <c r="C49" i="7"/>
  <c r="J48" i="7"/>
  <c r="K48" i="7"/>
  <c r="I48" i="7"/>
  <c r="H48" i="7"/>
  <c r="C48" i="7"/>
  <c r="G47" i="7"/>
  <c r="J47" i="7"/>
  <c r="K47" i="7"/>
  <c r="I47" i="7"/>
  <c r="H47" i="7"/>
  <c r="C47" i="7"/>
  <c r="K46" i="7"/>
  <c r="J46" i="7"/>
  <c r="I46" i="7"/>
  <c r="H46" i="7"/>
  <c r="C46" i="7"/>
  <c r="J45" i="7"/>
  <c r="K45" i="7"/>
  <c r="I45" i="7"/>
  <c r="H45" i="7"/>
  <c r="C45" i="7"/>
  <c r="K44" i="7"/>
  <c r="J44" i="7"/>
  <c r="I44" i="7"/>
  <c r="H44" i="7"/>
  <c r="C44" i="7"/>
  <c r="K43" i="7"/>
  <c r="J43" i="7"/>
  <c r="I43" i="7"/>
  <c r="H43" i="7"/>
  <c r="C43" i="7"/>
  <c r="J42" i="7"/>
  <c r="K42" i="7"/>
  <c r="I42" i="7"/>
  <c r="H42" i="7"/>
  <c r="C42" i="7"/>
  <c r="G41" i="7"/>
  <c r="J41" i="7"/>
  <c r="K41" i="7"/>
  <c r="I41" i="7"/>
  <c r="H41" i="7"/>
  <c r="C41" i="7"/>
  <c r="G40" i="7"/>
  <c r="J40" i="7"/>
  <c r="K40" i="7"/>
  <c r="I40" i="7"/>
  <c r="H40" i="7"/>
  <c r="C40" i="7"/>
  <c r="G39" i="7"/>
  <c r="J39" i="7"/>
  <c r="K39" i="7"/>
  <c r="I39" i="7"/>
  <c r="H39" i="7"/>
  <c r="C39" i="7"/>
  <c r="K38" i="7"/>
  <c r="J38" i="7"/>
  <c r="I38" i="7"/>
  <c r="H38" i="7"/>
  <c r="C38" i="7"/>
  <c r="J37" i="7"/>
  <c r="K37" i="7"/>
  <c r="I37" i="7"/>
  <c r="H37" i="7"/>
  <c r="C37" i="7"/>
  <c r="K36" i="7"/>
  <c r="J36" i="7"/>
  <c r="I36" i="7"/>
  <c r="H36" i="7"/>
  <c r="C36" i="7"/>
  <c r="J35" i="7"/>
  <c r="K35" i="7"/>
  <c r="I35" i="7"/>
  <c r="H35" i="7"/>
  <c r="C35" i="7"/>
  <c r="K34" i="7"/>
  <c r="J34" i="7"/>
  <c r="I34" i="7"/>
  <c r="H34" i="7"/>
  <c r="C34" i="7"/>
  <c r="J33" i="7"/>
  <c r="K33" i="7"/>
  <c r="I33" i="7"/>
  <c r="H33" i="7"/>
  <c r="C33" i="7"/>
  <c r="G32" i="7"/>
  <c r="J32" i="7"/>
  <c r="K32" i="7"/>
  <c r="I32" i="7"/>
  <c r="H32" i="7"/>
  <c r="C32" i="7"/>
  <c r="K31" i="7"/>
  <c r="J31" i="7"/>
  <c r="I31" i="7"/>
  <c r="H31" i="7"/>
  <c r="C31" i="7"/>
  <c r="J30" i="7"/>
  <c r="K30" i="7"/>
  <c r="I30" i="7"/>
  <c r="H30" i="7"/>
  <c r="C30" i="7"/>
  <c r="G29" i="7"/>
  <c r="J29" i="7"/>
  <c r="K29" i="7"/>
  <c r="I29" i="7"/>
  <c r="H29" i="7"/>
  <c r="C29" i="7"/>
  <c r="K28" i="7"/>
  <c r="J28" i="7"/>
  <c r="I28" i="7"/>
  <c r="H28" i="7"/>
  <c r="C28" i="7"/>
  <c r="J27" i="7"/>
  <c r="K27" i="7"/>
  <c r="I27" i="7"/>
  <c r="H27" i="7"/>
  <c r="C27" i="7"/>
  <c r="K26" i="7"/>
  <c r="J26" i="7"/>
  <c r="I26" i="7"/>
  <c r="H26" i="7"/>
  <c r="C26" i="7"/>
  <c r="J25" i="7"/>
  <c r="K25" i="7"/>
  <c r="I25" i="7"/>
  <c r="H25" i="7"/>
  <c r="C25" i="7"/>
  <c r="G24" i="7"/>
  <c r="J24" i="7"/>
  <c r="K24" i="7"/>
  <c r="I24" i="7"/>
  <c r="H24" i="7"/>
  <c r="C24" i="7"/>
  <c r="K23" i="7"/>
  <c r="J23" i="7"/>
  <c r="I23" i="7"/>
  <c r="H23" i="7"/>
  <c r="C23" i="7"/>
  <c r="J22" i="7"/>
  <c r="K22" i="7"/>
  <c r="I22" i="7"/>
  <c r="H22" i="7"/>
  <c r="C22" i="7"/>
  <c r="K21" i="7"/>
  <c r="J21" i="7"/>
  <c r="I21" i="7"/>
  <c r="H21" i="7"/>
  <c r="C21" i="7"/>
  <c r="J20" i="7"/>
  <c r="K20" i="7"/>
  <c r="I20" i="7"/>
  <c r="H20" i="7"/>
  <c r="C20" i="7"/>
  <c r="K19" i="7"/>
  <c r="J19" i="7"/>
  <c r="I19" i="7"/>
  <c r="H19" i="7"/>
  <c r="C19" i="7"/>
  <c r="J18" i="7"/>
  <c r="K18" i="7"/>
  <c r="I18" i="7"/>
  <c r="H18" i="7"/>
  <c r="C18" i="7"/>
  <c r="G17" i="7"/>
  <c r="J17" i="7"/>
  <c r="K17" i="7"/>
  <c r="I17" i="7"/>
  <c r="H17" i="7"/>
  <c r="C17" i="7"/>
  <c r="G16" i="7"/>
  <c r="J16" i="7"/>
  <c r="K16" i="7"/>
  <c r="I16" i="7"/>
  <c r="H16" i="7"/>
  <c r="C16" i="7"/>
  <c r="G15" i="7"/>
  <c r="J15" i="7"/>
  <c r="K15" i="7"/>
  <c r="I15" i="7"/>
  <c r="H15" i="7"/>
  <c r="C15" i="7"/>
  <c r="G14" i="7"/>
  <c r="J14" i="7"/>
  <c r="K14" i="7"/>
  <c r="I14" i="7"/>
  <c r="H14" i="7"/>
  <c r="C14" i="7"/>
  <c r="G13" i="7"/>
  <c r="J13" i="7"/>
  <c r="K13" i="7"/>
  <c r="I13" i="7"/>
  <c r="H13" i="7"/>
  <c r="C13" i="7"/>
  <c r="G12" i="7"/>
  <c r="J12" i="7"/>
  <c r="K12" i="7"/>
  <c r="I12" i="7"/>
  <c r="H12" i="7"/>
  <c r="C12" i="7"/>
  <c r="G11" i="7"/>
  <c r="J11" i="7"/>
  <c r="K11" i="7"/>
  <c r="I11" i="7"/>
  <c r="H11" i="7"/>
  <c r="C11" i="7"/>
  <c r="G10" i="7"/>
  <c r="J10" i="7"/>
  <c r="K10" i="7"/>
  <c r="I10" i="7"/>
  <c r="H10" i="7"/>
  <c r="C10" i="7"/>
  <c r="G9" i="7"/>
  <c r="J9" i="7"/>
  <c r="K9" i="7"/>
  <c r="G8" i="7"/>
  <c r="J8" i="7"/>
  <c r="K8" i="7"/>
  <c r="G7" i="7"/>
  <c r="J7" i="7"/>
  <c r="K7" i="7"/>
  <c r="G6" i="7"/>
  <c r="J6" i="7"/>
  <c r="K6" i="7"/>
  <c r="G5" i="7"/>
  <c r="J5" i="7"/>
  <c r="K5" i="7"/>
  <c r="G4" i="7"/>
  <c r="J4" i="7"/>
  <c r="K4" i="7"/>
  <c r="G3" i="7"/>
  <c r="J3" i="7"/>
  <c r="K3" i="7"/>
  <c r="G2" i="7"/>
  <c r="J2" i="7"/>
  <c r="K2" i="7"/>
  <c r="G91" i="4"/>
  <c r="J91" i="4"/>
  <c r="K91" i="4"/>
  <c r="I91" i="4"/>
  <c r="H91" i="4"/>
  <c r="C91" i="4"/>
  <c r="G90" i="4"/>
  <c r="J90" i="4"/>
  <c r="K90" i="4"/>
  <c r="I90" i="4"/>
  <c r="H90" i="4"/>
  <c r="C90" i="4"/>
  <c r="G89" i="4"/>
  <c r="J89" i="4"/>
  <c r="K89" i="4"/>
  <c r="I89" i="4"/>
  <c r="H89" i="4"/>
  <c r="C89" i="4"/>
  <c r="G88" i="4"/>
  <c r="J88" i="4"/>
  <c r="K88" i="4"/>
  <c r="I88" i="4"/>
  <c r="H88" i="4"/>
  <c r="C88" i="4"/>
  <c r="G87" i="4"/>
  <c r="J87" i="4"/>
  <c r="K87" i="4"/>
  <c r="I87" i="4"/>
  <c r="H87" i="4"/>
  <c r="C87" i="4"/>
  <c r="G86" i="4"/>
  <c r="J86" i="4"/>
  <c r="K86" i="4"/>
  <c r="I86" i="4"/>
  <c r="H86" i="4"/>
  <c r="C86" i="4"/>
  <c r="G85" i="4"/>
  <c r="J85" i="4"/>
  <c r="K85" i="4"/>
  <c r="I85" i="4"/>
  <c r="H85" i="4"/>
  <c r="C85" i="4"/>
  <c r="K84" i="4"/>
  <c r="J84" i="4"/>
  <c r="I84" i="4"/>
  <c r="H84" i="4"/>
  <c r="C84" i="4"/>
  <c r="J83" i="4"/>
  <c r="K83" i="4"/>
  <c r="I83" i="4"/>
  <c r="H83" i="4"/>
  <c r="C83" i="4"/>
  <c r="G82" i="4"/>
  <c r="J82" i="4"/>
  <c r="K82" i="4"/>
  <c r="I82" i="4"/>
  <c r="H82" i="4"/>
  <c r="C82" i="4"/>
  <c r="G81" i="4"/>
  <c r="J81" i="4"/>
  <c r="K81" i="4"/>
  <c r="I81" i="4"/>
  <c r="H81" i="4"/>
  <c r="C81" i="4"/>
  <c r="K80" i="4"/>
  <c r="J80" i="4"/>
  <c r="I80" i="4"/>
  <c r="H80" i="4"/>
  <c r="C80" i="4"/>
  <c r="K79" i="4"/>
  <c r="J79" i="4"/>
  <c r="I79" i="4"/>
  <c r="H79" i="4"/>
  <c r="C79" i="4"/>
  <c r="J78" i="4"/>
  <c r="K78" i="4"/>
  <c r="I78" i="4"/>
  <c r="H78" i="4"/>
  <c r="C78" i="4"/>
  <c r="K77" i="4"/>
  <c r="J77" i="4"/>
  <c r="I77" i="4"/>
  <c r="H77" i="4"/>
  <c r="C77" i="4"/>
  <c r="J76" i="4"/>
  <c r="K76" i="4"/>
  <c r="I76" i="4"/>
  <c r="H76" i="4"/>
  <c r="C76" i="4"/>
  <c r="K75" i="4"/>
  <c r="J75" i="4"/>
  <c r="I75" i="4"/>
  <c r="H75" i="4"/>
  <c r="C75" i="4"/>
  <c r="K74" i="4"/>
  <c r="J74" i="4"/>
  <c r="I74" i="4"/>
  <c r="H74" i="4"/>
  <c r="C74" i="4"/>
  <c r="K73" i="4"/>
  <c r="J73" i="4"/>
  <c r="I73" i="4"/>
  <c r="H73" i="4"/>
  <c r="C73" i="4"/>
  <c r="K72" i="4"/>
  <c r="J72" i="4"/>
  <c r="I72" i="4"/>
  <c r="H72" i="4"/>
  <c r="C72" i="4"/>
  <c r="J71" i="4"/>
  <c r="K71" i="4"/>
  <c r="I71" i="4"/>
  <c r="H71" i="4"/>
  <c r="C71" i="4"/>
  <c r="G70" i="4"/>
  <c r="J70" i="4"/>
  <c r="K70" i="4"/>
  <c r="I70" i="4"/>
  <c r="H70" i="4"/>
  <c r="C70" i="4"/>
  <c r="K69" i="4"/>
  <c r="J69" i="4"/>
  <c r="I69" i="4"/>
  <c r="H69" i="4"/>
  <c r="C69" i="4"/>
  <c r="J68" i="4"/>
  <c r="K68" i="4"/>
  <c r="I68" i="4"/>
  <c r="H68" i="4"/>
  <c r="C68" i="4"/>
  <c r="K67" i="4"/>
  <c r="J67" i="4"/>
  <c r="I67" i="4"/>
  <c r="H67" i="4"/>
  <c r="C67" i="4"/>
  <c r="J66" i="4"/>
  <c r="K66" i="4"/>
  <c r="I66" i="4"/>
  <c r="H66" i="4"/>
  <c r="C66" i="4"/>
  <c r="G65" i="4"/>
  <c r="J65" i="4"/>
  <c r="K65" i="4"/>
  <c r="I65" i="4"/>
  <c r="H65" i="4"/>
  <c r="C65" i="4"/>
  <c r="G64" i="4"/>
  <c r="J64" i="4"/>
  <c r="K64" i="4"/>
  <c r="I64" i="4"/>
  <c r="H64" i="4"/>
  <c r="C64" i="4"/>
  <c r="G63" i="4"/>
  <c r="J63" i="4"/>
  <c r="K63" i="4"/>
  <c r="I63" i="4"/>
  <c r="H63" i="4"/>
  <c r="C63" i="4"/>
  <c r="G62" i="4"/>
  <c r="J62" i="4"/>
  <c r="K62" i="4"/>
  <c r="I62" i="4"/>
  <c r="H62" i="4"/>
  <c r="C62" i="4"/>
  <c r="G61" i="4"/>
  <c r="J61" i="4"/>
  <c r="K61" i="4"/>
  <c r="I61" i="4"/>
  <c r="H61" i="4"/>
  <c r="C61" i="4"/>
  <c r="K60" i="4"/>
  <c r="J60" i="4"/>
  <c r="I60" i="4"/>
  <c r="H60" i="4"/>
  <c r="C60" i="4"/>
  <c r="J59" i="4"/>
  <c r="K59" i="4"/>
  <c r="I59" i="4"/>
  <c r="H59" i="4"/>
  <c r="C59" i="4"/>
  <c r="K58" i="4"/>
  <c r="J58" i="4"/>
  <c r="I58" i="4"/>
  <c r="H58" i="4"/>
  <c r="C58" i="4"/>
  <c r="J57" i="4"/>
  <c r="K57" i="4"/>
  <c r="I57" i="4"/>
  <c r="H57" i="4"/>
  <c r="C57" i="4"/>
  <c r="G56" i="4"/>
  <c r="J56" i="4"/>
  <c r="K56" i="4"/>
  <c r="I56" i="4"/>
  <c r="H56" i="4"/>
  <c r="C56" i="4"/>
  <c r="G55" i="4"/>
  <c r="J55" i="4"/>
  <c r="K55" i="4"/>
  <c r="I55" i="4"/>
  <c r="H55" i="4"/>
  <c r="C55" i="4"/>
  <c r="K54" i="4"/>
  <c r="J54" i="4"/>
  <c r="I54" i="4"/>
  <c r="H54" i="4"/>
  <c r="C54" i="4"/>
  <c r="K53" i="4"/>
  <c r="J53" i="4"/>
  <c r="I53" i="4"/>
  <c r="H53" i="4"/>
  <c r="C53" i="4"/>
  <c r="J52" i="4"/>
  <c r="K52" i="4"/>
  <c r="I52" i="4"/>
  <c r="H52" i="4"/>
  <c r="C52" i="4"/>
  <c r="K51" i="4"/>
  <c r="J51" i="4"/>
  <c r="I51" i="4"/>
  <c r="H51" i="4"/>
  <c r="C51" i="4"/>
  <c r="J50" i="4"/>
  <c r="K50" i="4"/>
  <c r="I50" i="4"/>
  <c r="H50" i="4"/>
  <c r="C50" i="4"/>
  <c r="K49" i="4"/>
  <c r="J49" i="4"/>
  <c r="I49" i="4"/>
  <c r="H49" i="4"/>
  <c r="C49" i="4"/>
  <c r="J48" i="4"/>
  <c r="K48" i="4"/>
  <c r="I48" i="4"/>
  <c r="H48" i="4"/>
  <c r="C48" i="4"/>
  <c r="G47" i="4"/>
  <c r="J47" i="4"/>
  <c r="K47" i="4"/>
  <c r="I47" i="4"/>
  <c r="H47" i="4"/>
  <c r="C47" i="4"/>
  <c r="K46" i="4"/>
  <c r="J46" i="4"/>
  <c r="I46" i="4"/>
  <c r="H46" i="4"/>
  <c r="C46" i="4"/>
  <c r="J45" i="4"/>
  <c r="K45" i="4"/>
  <c r="I45" i="4"/>
  <c r="H45" i="4"/>
  <c r="C45" i="4"/>
  <c r="K44" i="4"/>
  <c r="J44" i="4"/>
  <c r="I44" i="4"/>
  <c r="H44" i="4"/>
  <c r="C44" i="4"/>
  <c r="K43" i="4"/>
  <c r="J43" i="4"/>
  <c r="I43" i="4"/>
  <c r="H43" i="4"/>
  <c r="C43" i="4"/>
  <c r="J42" i="4"/>
  <c r="K42" i="4"/>
  <c r="I42" i="4"/>
  <c r="H42" i="4"/>
  <c r="C42" i="4"/>
  <c r="G41" i="4"/>
  <c r="J41" i="4"/>
  <c r="K41" i="4"/>
  <c r="I41" i="4"/>
  <c r="H41" i="4"/>
  <c r="C41" i="4"/>
  <c r="G40" i="4"/>
  <c r="J40" i="4"/>
  <c r="K40" i="4"/>
  <c r="I40" i="4"/>
  <c r="H40" i="4"/>
  <c r="C40" i="4"/>
  <c r="G39" i="4"/>
  <c r="J39" i="4"/>
  <c r="K39" i="4"/>
  <c r="I39" i="4"/>
  <c r="H39" i="4"/>
  <c r="C39" i="4"/>
  <c r="K38" i="4"/>
  <c r="J38" i="4"/>
  <c r="I38" i="4"/>
  <c r="H38" i="4"/>
  <c r="C38" i="4"/>
  <c r="J37" i="4"/>
  <c r="K37" i="4"/>
  <c r="I37" i="4"/>
  <c r="H37" i="4"/>
  <c r="C37" i="4"/>
  <c r="K36" i="4"/>
  <c r="J36" i="4"/>
  <c r="I36" i="4"/>
  <c r="H36" i="4"/>
  <c r="C36" i="4"/>
  <c r="J35" i="4"/>
  <c r="K35" i="4"/>
  <c r="I35" i="4"/>
  <c r="H35" i="4"/>
  <c r="C35" i="4"/>
  <c r="K34" i="4"/>
  <c r="J34" i="4"/>
  <c r="I34" i="4"/>
  <c r="H34" i="4"/>
  <c r="C34" i="4"/>
  <c r="J33" i="4"/>
  <c r="K33" i="4"/>
  <c r="I33" i="4"/>
  <c r="H33" i="4"/>
  <c r="C33" i="4"/>
  <c r="G32" i="4"/>
  <c r="J32" i="4"/>
  <c r="K32" i="4"/>
  <c r="I32" i="4"/>
  <c r="H32" i="4"/>
  <c r="C32" i="4"/>
  <c r="K31" i="4"/>
  <c r="J31" i="4"/>
  <c r="I31" i="4"/>
  <c r="H31" i="4"/>
  <c r="C31" i="4"/>
  <c r="J30" i="4"/>
  <c r="K30" i="4"/>
  <c r="I30" i="4"/>
  <c r="H30" i="4"/>
  <c r="C30" i="4"/>
  <c r="G29" i="4"/>
  <c r="J29" i="4"/>
  <c r="K29" i="4"/>
  <c r="I29" i="4"/>
  <c r="H29" i="4"/>
  <c r="C29" i="4"/>
  <c r="K28" i="4"/>
  <c r="J28" i="4"/>
  <c r="I28" i="4"/>
  <c r="H28" i="4"/>
  <c r="C28" i="4"/>
  <c r="J27" i="4"/>
  <c r="K27" i="4"/>
  <c r="I27" i="4"/>
  <c r="H27" i="4"/>
  <c r="C27" i="4"/>
  <c r="K26" i="4"/>
  <c r="J26" i="4"/>
  <c r="I26" i="4"/>
  <c r="H26" i="4"/>
  <c r="C26" i="4"/>
  <c r="J25" i="4"/>
  <c r="K25" i="4"/>
  <c r="I25" i="4"/>
  <c r="H25" i="4"/>
  <c r="C25" i="4"/>
  <c r="G24" i="4"/>
  <c r="J24" i="4"/>
  <c r="K24" i="4"/>
  <c r="I24" i="4"/>
  <c r="H24" i="4"/>
  <c r="C24" i="4"/>
  <c r="K23" i="4"/>
  <c r="J23" i="4"/>
  <c r="I23" i="4"/>
  <c r="H23" i="4"/>
  <c r="C23" i="4"/>
  <c r="J22" i="4"/>
  <c r="K22" i="4"/>
  <c r="I22" i="4"/>
  <c r="H22" i="4"/>
  <c r="C22" i="4"/>
  <c r="K21" i="4"/>
  <c r="J21" i="4"/>
  <c r="I21" i="4"/>
  <c r="H21" i="4"/>
  <c r="C21" i="4"/>
  <c r="J20" i="4"/>
  <c r="K20" i="4"/>
  <c r="I20" i="4"/>
  <c r="H20" i="4"/>
  <c r="C20" i="4"/>
  <c r="K19" i="4"/>
  <c r="J19" i="4"/>
  <c r="I19" i="4"/>
  <c r="H19" i="4"/>
  <c r="C19" i="4"/>
  <c r="J18" i="4"/>
  <c r="K18" i="4"/>
  <c r="I18" i="4"/>
  <c r="H18" i="4"/>
  <c r="C18" i="4"/>
  <c r="G17" i="4"/>
  <c r="J17" i="4"/>
  <c r="K17" i="4"/>
  <c r="I17" i="4"/>
  <c r="H17" i="4"/>
  <c r="C17" i="4"/>
  <c r="G16" i="4"/>
  <c r="J16" i="4"/>
  <c r="K16" i="4"/>
  <c r="I16" i="4"/>
  <c r="H16" i="4"/>
  <c r="C16" i="4"/>
  <c r="G15" i="4"/>
  <c r="J15" i="4"/>
  <c r="K15" i="4"/>
  <c r="I15" i="4"/>
  <c r="H15" i="4"/>
  <c r="C15" i="4"/>
  <c r="G14" i="4"/>
  <c r="J14" i="4"/>
  <c r="K14" i="4"/>
  <c r="I14" i="4"/>
  <c r="H14" i="4"/>
  <c r="C14" i="4"/>
  <c r="G13" i="4"/>
  <c r="J13" i="4"/>
  <c r="K13" i="4"/>
  <c r="I13" i="4"/>
  <c r="H13" i="4"/>
  <c r="C13" i="4"/>
  <c r="G12" i="4"/>
  <c r="J12" i="4"/>
  <c r="K12" i="4"/>
  <c r="I12" i="4"/>
  <c r="H12" i="4"/>
  <c r="C12" i="4"/>
  <c r="G11" i="4"/>
  <c r="J11" i="4"/>
  <c r="K11" i="4"/>
  <c r="I11" i="4"/>
  <c r="H11" i="4"/>
  <c r="C11" i="4"/>
  <c r="G10" i="4"/>
  <c r="J10" i="4"/>
  <c r="K10" i="4"/>
  <c r="I10" i="4"/>
  <c r="H10" i="4"/>
  <c r="C10" i="4"/>
  <c r="G9" i="4"/>
  <c r="J9" i="4"/>
  <c r="K9" i="4"/>
  <c r="G8" i="4"/>
  <c r="J8" i="4"/>
  <c r="K8" i="4"/>
  <c r="G7" i="4"/>
  <c r="J7" i="4"/>
  <c r="K7" i="4"/>
  <c r="G6" i="4"/>
  <c r="J6" i="4"/>
  <c r="K6" i="4"/>
  <c r="G5" i="4"/>
  <c r="J5" i="4"/>
  <c r="K5" i="4"/>
  <c r="G4" i="4"/>
  <c r="J4" i="4"/>
  <c r="K4" i="4"/>
  <c r="G3" i="4"/>
  <c r="J3" i="4"/>
  <c r="K3" i="4"/>
  <c r="G2" i="4"/>
  <c r="J2" i="4"/>
  <c r="K2" i="4"/>
</calcChain>
</file>

<file path=xl/sharedStrings.xml><?xml version="1.0" encoding="utf-8"?>
<sst xmlns="http://schemas.openxmlformats.org/spreadsheetml/2006/main" count="40" uniqueCount="20">
  <si>
    <t>Qté</t>
  </si>
  <si>
    <t>Repiquages i/g</t>
  </si>
  <si>
    <t>PdV sur repiquage</t>
  </si>
  <si>
    <t>Commentaire</t>
  </si>
  <si>
    <t>DATE _x000D_
LIVRAISON SPECIFIQUE</t>
  </si>
  <si>
    <t>Regroupement palette</t>
  </si>
  <si>
    <t>TOTAL 
Nb Exemplaires</t>
  </si>
  <si>
    <t>TOTAL 
Poids</t>
  </si>
  <si>
    <t>TOTAL 
Nb palette</t>
  </si>
  <si>
    <t>Nb Palette Pleines</t>
  </si>
  <si>
    <t xml:space="preserve"> Nb ex palette solde</t>
  </si>
  <si>
    <t>Nb colis</t>
  </si>
  <si>
    <t>LOT n°
(numérique)</t>
  </si>
  <si>
    <t>CAMION X
(alphabétique)</t>
  </si>
  <si>
    <t>Date de mise à dispo</t>
  </si>
  <si>
    <t>Heure de mise à dispo</t>
  </si>
  <si>
    <t>DATE
CHARGEMENT</t>
  </si>
  <si>
    <t>STATUT DE LIVRAISON</t>
  </si>
  <si>
    <t>DATE 
LIVRAISON REELLE OU SPECIFIQUE</t>
  </si>
  <si>
    <t>COMMENTAIRE OU
ANOMALIE RENCONTREE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</si>
</sst>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78" formatCode="_-* #,##0_-;\-* #,##0_-;_-* &quot;-&quot;??_-;_-@_-"/>
    <numFmt numFmtId="179" formatCode="[$-40C]d\-mmm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Helv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465926084170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5D5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0" fontId="2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" fillId="0" borderId="0"/>
  </cellStyleXfs>
  <cellXfs count="13">
    <xf numFmtId="0" fontId="0" fillId="0" borderId="0" xfId="0"/>
    <xf numFmtId="0" fontId="8" fillId="2" borderId="1" xfId="10" applyFont="1" applyFill="1" applyBorder="1" applyAlignment="1">
      <alignment horizontal="center" vertical="top" wrapText="1"/>
    </xf>
    <xf numFmtId="0" fontId="7" fillId="3" borderId="1" xfId="10" applyFont="1" applyFill="1" applyBorder="1" applyAlignment="1">
      <alignment horizontal="center" vertical="top" wrapText="1"/>
    </xf>
    <xf numFmtId="0" fontId="7" fillId="0" borderId="1" xfId="10" applyFont="1" applyBorder="1" applyAlignment="1">
      <alignment horizontal="center" vertical="top" wrapText="1"/>
    </xf>
    <xf numFmtId="1" fontId="7" fillId="3" borderId="1" xfId="10" applyNumberFormat="1" applyFont="1" applyFill="1" applyBorder="1" applyAlignment="1">
      <alignment horizontal="center" vertical="top" wrapText="1"/>
    </xf>
    <xf numFmtId="1" fontId="5" fillId="4" borderId="1" xfId="10" applyNumberFormat="1" applyFont="1" applyFill="1" applyBorder="1" applyAlignment="1">
      <alignment horizontal="center" vertical="top" wrapText="1"/>
    </xf>
    <xf numFmtId="1" fontId="8" fillId="2" borderId="1" xfId="10" applyNumberFormat="1" applyFont="1" applyFill="1" applyBorder="1" applyAlignment="1">
      <alignment horizontal="center" vertical="top" wrapText="1"/>
    </xf>
    <xf numFmtId="179" fontId="7" fillId="3" borderId="1" xfId="10" applyNumberFormat="1" applyFont="1" applyFill="1" applyBorder="1" applyAlignment="1">
      <alignment horizontal="center" vertical="top" wrapText="1"/>
    </xf>
    <xf numFmtId="0" fontId="7" fillId="0" borderId="0" xfId="10" applyFont="1" applyAlignment="1">
      <alignment horizontal="center" vertical="top" wrapText="1"/>
    </xf>
    <xf numFmtId="178" fontId="0" fillId="0" borderId="0" xfId="9" applyNumberFormat="1" applyFont="1"/>
    <xf numFmtId="14" fontId="0" fillId="0" borderId="0" xfId="0" applyNumberFormat="1"/>
    <xf numFmtId="178" fontId="6" fillId="0" borderId="0" xfId="9" applyNumberFormat="1" applyFont="1"/>
    <xf numFmtId="2" fontId="0" fillId="0" borderId="0" xfId="0" applyNumberFormat="1"/>
  </cellXfs>
  <cellStyles count="11">
    <cellStyle name="Milliers" xfId="9" builtinId="3"/>
    <cellStyle name="Milliers 2" xfId="2" xr:uid="{7DF426B2-974E-42CE-9EAB-7E19B4AC96C7}"/>
    <cellStyle name="Milliers 3" xfId="4" xr:uid="{E2A96512-0826-4251-941A-4CA659C3582A}"/>
    <cellStyle name="Milliers 6" xfId="7" xr:uid="{3F8A2060-FA35-4268-9E86-A36CEA9E6BDD}"/>
    <cellStyle name="Normal" xfId="0" builtinId="0"/>
    <cellStyle name="Normal 10" xfId="8" xr:uid="{C63FC135-7F2E-490A-ACE2-27C050012F17}"/>
    <cellStyle name="Normal 11 6" xfId="5" xr:uid="{D53BAA53-4F71-4F94-98E7-C4804E574B55}"/>
    <cellStyle name="Normal 12" xfId="1" xr:uid="{EF2AA849-E37D-4033-B25B-67F0769BD295}"/>
    <cellStyle name="Normal 2" xfId="3" xr:uid="{E9ABE821-FF1E-4733-A309-E3AC3CF23516}"/>
    <cellStyle name="Normal 6" xfId="6" xr:uid="{DB50531B-60FE-4B42-9C0E-C3899A645BE5}"/>
    <cellStyle name="Normal_MATRICE TAB" xfId="10" xr:uid="{F8B2DB68-8C36-4E80-A792-BDF1E34FF0B9}"/>
  </cellStyles>
  <dxfs count="2"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180975</xdr:rowOff>
        </xdr:from>
        <xdr:to>
          <xdr:col>4</xdr:col>
          <xdr:colOff>466725</xdr:colOff>
          <xdr:row>6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171450</xdr:rowOff>
        </xdr:from>
        <xdr:to>
          <xdr:col>4</xdr:col>
          <xdr:colOff>447675</xdr:colOff>
          <xdr:row>12</xdr:row>
          <xdr:rowOff>133350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OEHL_SG2_ITM_AVRIL%20N&#176;2_PA-ITP-10209_%2005%2004%2024_ROCKS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Qté Caisses"/>
      <sheetName val="Répartition"/>
      <sheetName val="Liste publipostage palette"/>
      <sheetName val="Repiquages"/>
    </sheetNames>
    <sheetDataSet>
      <sheetData sheetId="0">
        <row r="28">
          <cell r="D28">
            <v>53.63</v>
          </cell>
        </row>
        <row r="47">
          <cell r="D47">
            <v>12800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I24" sqref="I24"/>
    </sheetView>
  </sheetViews>
  <sheetFormatPr baseColWidth="10" defaultColWidth="9.140625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</xdr:col>
                <xdr:colOff>0</xdr:colOff>
                <xdr:row>0</xdr:row>
                <xdr:rowOff>180975</xdr:rowOff>
              </from>
              <to>
                <xdr:col>4</xdr:col>
                <xdr:colOff>466725</xdr:colOff>
                <xdr:row>6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</xdr:col>
                <xdr:colOff>0</xdr:colOff>
                <xdr:row>7</xdr:row>
                <xdr:rowOff>171450</xdr:rowOff>
              </from>
              <to>
                <xdr:col>4</xdr:col>
                <xdr:colOff>447675</xdr:colOff>
                <xdr:row>12</xdr:row>
                <xdr:rowOff>133350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FD71F-6025-4FDE-972A-FD8B48CE6A33}">
  <dimension ref="A1:T91"/>
  <sheetViews>
    <sheetView zoomScale="90" zoomScaleNormal="90" workbookViewId="0">
      <selection activeCell="G10" sqref="G10"/>
    </sheetView>
  </sheetViews>
  <sheetFormatPr baseColWidth="10" defaultRowHeight="18.75" x14ac:dyDescent="0.3"/>
  <cols>
    <col min="1" max="1" width="10.28515625" style="9" customWidth="1"/>
    <col min="2" max="2" width="11.28515625" bestFit="1" customWidth="1"/>
    <col min="3" max="3" width="10.7109375" bestFit="1" customWidth="1"/>
    <col min="4" max="4" width="14.28515625" bestFit="1" customWidth="1"/>
    <col min="5" max="5" width="23.28515625" bestFit="1" customWidth="1"/>
    <col min="6" max="6" width="21" style="9" customWidth="1"/>
    <col min="7" max="9" width="19.5703125" style="11" customWidth="1"/>
    <col min="10" max="10" width="11.42578125" style="9"/>
    <col min="11" max="11" width="13.7109375" style="9" bestFit="1" customWidth="1"/>
    <col min="12" max="12" width="8.7109375" style="12" bestFit="1" customWidth="1"/>
    <col min="13" max="13" width="13.28515625" style="12" bestFit="1" customWidth="1"/>
    <col min="14" max="14" width="15.42578125" bestFit="1" customWidth="1"/>
    <col min="15" max="16" width="13" bestFit="1" customWidth="1"/>
    <col min="17" max="17" width="14.7109375" bestFit="1" customWidth="1"/>
    <col min="18" max="18" width="11.5703125" bestFit="1" customWidth="1"/>
    <col min="19" max="19" width="34.42578125" bestFit="1" customWidth="1"/>
    <col min="20" max="20" width="25.5703125" bestFit="1" customWidth="1"/>
  </cols>
  <sheetData>
    <row r="1" spans="1:20" s="8" customFormat="1" ht="37.9" customHeight="1" x14ac:dyDescent="0.2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6" t="s">
        <v>14</v>
      </c>
      <c r="P1" s="6" t="s">
        <v>15</v>
      </c>
      <c r="Q1" s="7" t="s">
        <v>16</v>
      </c>
      <c r="R1" s="7" t="s">
        <v>17</v>
      </c>
      <c r="S1" s="7" t="s">
        <v>18</v>
      </c>
      <c r="T1" s="2" t="s">
        <v>19</v>
      </c>
    </row>
    <row r="2" spans="1:20" x14ac:dyDescent="0.3">
      <c r="A2" s="9">
        <v>2600</v>
      </c>
      <c r="B2">
        <v>0</v>
      </c>
      <c r="E2" s="10">
        <v>44284</v>
      </c>
      <c r="F2" s="9">
        <v>1</v>
      </c>
      <c r="G2" s="11">
        <f>SUBTOTAL(9,A2)</f>
        <v>2600</v>
      </c>
      <c r="H2" s="11">
        <v>139.43799999999999</v>
      </c>
      <c r="I2" s="11">
        <v>1</v>
      </c>
      <c r="J2" s="9">
        <f>ROUNDDOWN(G2/[1]Synthèse!$D$47,0)</f>
        <v>0</v>
      </c>
      <c r="K2" s="9">
        <f>G2-(J2*[1]Synthèse!$D$47)</f>
        <v>2600</v>
      </c>
    </row>
    <row r="3" spans="1:20" x14ac:dyDescent="0.3">
      <c r="A3" s="9">
        <v>2400</v>
      </c>
      <c r="B3">
        <v>0</v>
      </c>
      <c r="E3" s="10">
        <v>44284</v>
      </c>
      <c r="F3" s="9">
        <v>1</v>
      </c>
      <c r="G3" s="11">
        <f>SUBTOTAL(9,A3)</f>
        <v>2400</v>
      </c>
      <c r="H3" s="11">
        <v>128.71199999999999</v>
      </c>
      <c r="I3" s="11">
        <v>1</v>
      </c>
      <c r="J3" s="9">
        <f>ROUNDDOWN(G3/[1]Synthèse!$D$47,0)</f>
        <v>0</v>
      </c>
      <c r="K3" s="9">
        <f>G3-(J3*[1]Synthèse!$D$47)</f>
        <v>2400</v>
      </c>
    </row>
    <row r="4" spans="1:20" x14ac:dyDescent="0.3">
      <c r="A4" s="9">
        <v>2200</v>
      </c>
      <c r="B4">
        <v>0</v>
      </c>
      <c r="E4" s="10">
        <v>44284</v>
      </c>
      <c r="F4" s="9">
        <v>1</v>
      </c>
      <c r="G4" s="11">
        <f>SUBTOTAL(9,A4)</f>
        <v>2200</v>
      </c>
      <c r="H4" s="11">
        <v>117.986</v>
      </c>
      <c r="I4" s="11">
        <v>1</v>
      </c>
      <c r="J4" s="9">
        <f>ROUNDDOWN(G4/[1]Synthèse!$D$47,0)</f>
        <v>0</v>
      </c>
      <c r="K4" s="9">
        <f>G4-(J4*[1]Synthèse!$D$47)</f>
        <v>2200</v>
      </c>
    </row>
    <row r="5" spans="1:20" x14ac:dyDescent="0.3">
      <c r="A5" s="9">
        <v>4300</v>
      </c>
      <c r="B5">
        <v>0</v>
      </c>
      <c r="E5" s="10">
        <v>44284</v>
      </c>
      <c r="F5" s="9">
        <v>1</v>
      </c>
      <c r="G5" s="11">
        <f>SUBTOTAL(9,A5)</f>
        <v>4300</v>
      </c>
      <c r="H5" s="11">
        <v>230.60900000000001</v>
      </c>
      <c r="I5" s="11">
        <v>1</v>
      </c>
      <c r="J5" s="9">
        <f>ROUNDDOWN(G5/[1]Synthèse!$D$47,0)</f>
        <v>0</v>
      </c>
      <c r="K5" s="9">
        <f>G5-(J5*[1]Synthèse!$D$47)</f>
        <v>4300</v>
      </c>
    </row>
    <row r="6" spans="1:20" x14ac:dyDescent="0.3">
      <c r="A6" s="9">
        <v>2300</v>
      </c>
      <c r="B6">
        <v>0</v>
      </c>
      <c r="E6" s="10">
        <v>44284</v>
      </c>
      <c r="F6" s="9">
        <v>1</v>
      </c>
      <c r="G6" s="11">
        <f>SUBTOTAL(9,A6)</f>
        <v>2300</v>
      </c>
      <c r="H6" s="11">
        <v>123.349</v>
      </c>
      <c r="I6" s="11">
        <v>1</v>
      </c>
      <c r="J6" s="9">
        <f>ROUNDDOWN(G6/[1]Synthèse!$D$47,0)</f>
        <v>0</v>
      </c>
      <c r="K6" s="9">
        <f>G6-(J6*[1]Synthèse!$D$47)</f>
        <v>2300</v>
      </c>
    </row>
    <row r="7" spans="1:20" x14ac:dyDescent="0.3">
      <c r="A7" s="9">
        <v>2100</v>
      </c>
      <c r="B7">
        <v>0</v>
      </c>
      <c r="E7" s="10">
        <v>44284</v>
      </c>
      <c r="F7" s="9">
        <v>1</v>
      </c>
      <c r="G7" s="11">
        <f>SUBTOTAL(9,A7)</f>
        <v>2100</v>
      </c>
      <c r="H7" s="11">
        <v>112.623</v>
      </c>
      <c r="I7" s="11">
        <v>1</v>
      </c>
      <c r="J7" s="9">
        <f>ROUNDDOWN(G7/[1]Synthèse!$D$47,0)</f>
        <v>0</v>
      </c>
      <c r="K7" s="9">
        <f>G7-(J7*[1]Synthèse!$D$47)</f>
        <v>2100</v>
      </c>
    </row>
    <row r="8" spans="1:20" x14ac:dyDescent="0.3">
      <c r="A8" s="9">
        <v>2300</v>
      </c>
      <c r="B8">
        <v>0</v>
      </c>
      <c r="E8" s="10">
        <v>44284</v>
      </c>
      <c r="F8" s="9">
        <v>1</v>
      </c>
      <c r="G8" s="11">
        <f>SUBTOTAL(9,A8)</f>
        <v>2300</v>
      </c>
      <c r="H8" s="11">
        <v>123.349</v>
      </c>
      <c r="I8" s="11">
        <v>1</v>
      </c>
      <c r="J8" s="9">
        <f>ROUNDDOWN(G8/[1]Synthèse!$D$47,0)</f>
        <v>0</v>
      </c>
      <c r="K8" s="9">
        <f>G8-(J8*[1]Synthèse!$D$47)</f>
        <v>2300</v>
      </c>
    </row>
    <row r="9" spans="1:20" x14ac:dyDescent="0.3">
      <c r="A9" s="9">
        <v>1700</v>
      </c>
      <c r="B9">
        <v>0</v>
      </c>
      <c r="E9" s="10">
        <v>44284</v>
      </c>
      <c r="F9" s="9">
        <v>1</v>
      </c>
      <c r="G9" s="11">
        <f>SUBTOTAL(9,A9)</f>
        <v>1700</v>
      </c>
      <c r="H9" s="11">
        <v>91.171000000000006</v>
      </c>
      <c r="I9" s="11">
        <v>1</v>
      </c>
      <c r="J9" s="9">
        <f>ROUNDDOWN(G9/[1]Synthèse!$D$47,0)</f>
        <v>0</v>
      </c>
      <c r="K9" s="9">
        <f>G9-(J9*[1]Synthèse!$D$47)</f>
        <v>1700</v>
      </c>
    </row>
    <row r="10" spans="1:20" x14ac:dyDescent="0.3">
      <c r="A10" s="9">
        <v>4500</v>
      </c>
      <c r="B10">
        <v>0</v>
      </c>
      <c r="C10" t="str">
        <f>IF(AND(B10&lt;&gt;0,D10=""),#REF!,IF(B10&lt;&gt;0,D10,""))</f>
        <v/>
      </c>
      <c r="F10" s="9">
        <v>1</v>
      </c>
      <c r="G10" s="11">
        <f>SUBTOTAL(9,A10)</f>
        <v>4500</v>
      </c>
      <c r="H10" s="11">
        <f>G10*[1]Synthèse!$D$28/1000</f>
        <v>241.33500000000001</v>
      </c>
      <c r="I10" s="11">
        <f>IF(G10&lt;&gt;"",ROUNDUP(G10/[1]Synthèse!$D$47,0),"")</f>
        <v>1</v>
      </c>
      <c r="J10" s="9">
        <f>IF(G10&lt;&gt;"",ROUNDDOWN(G10/[1]Synthèse!$D$47,0),"")</f>
        <v>0</v>
      </c>
      <c r="K10" s="9">
        <f>IF(G10&lt;&gt;"",G10-(J10*[1]Synthèse!$D$47),"")</f>
        <v>4500</v>
      </c>
    </row>
    <row r="11" spans="1:20" x14ac:dyDescent="0.3">
      <c r="A11" s="9">
        <v>12700</v>
      </c>
      <c r="B11">
        <v>0</v>
      </c>
      <c r="C11" t="str">
        <f>IF(AND(B11&lt;&gt;0,D11=""),#REF!,IF(B11&lt;&gt;0,D11,""))</f>
        <v/>
      </c>
      <c r="F11" s="9">
        <v>1</v>
      </c>
      <c r="G11" s="11">
        <f>SUBTOTAL(9,A11)</f>
        <v>12700</v>
      </c>
      <c r="H11" s="11">
        <f>G11*[1]Synthèse!$D$28/1000</f>
        <v>681.101</v>
      </c>
      <c r="I11" s="11">
        <f>IF(G11&lt;&gt;"",ROUNDUP(G11/[1]Synthèse!$D$47,0),"")</f>
        <v>1</v>
      </c>
      <c r="J11" s="9">
        <f>IF(G11&lt;&gt;"",ROUNDDOWN(G11/[1]Synthèse!$D$47,0),"")</f>
        <v>0</v>
      </c>
      <c r="K11" s="9">
        <f>IF(G11&lt;&gt;"",G11-(J11*[1]Synthèse!$D$47),"")</f>
        <v>12700</v>
      </c>
    </row>
    <row r="12" spans="1:20" x14ac:dyDescent="0.3">
      <c r="A12" s="9">
        <v>18000</v>
      </c>
      <c r="B12">
        <v>0</v>
      </c>
      <c r="C12" t="str">
        <f>IF(AND(B12&lt;&gt;0,D12=""),#REF!,IF(B12&lt;&gt;0,D12,""))</f>
        <v/>
      </c>
      <c r="F12" s="9">
        <v>1</v>
      </c>
      <c r="G12" s="11">
        <f>SUBTOTAL(9,A12)</f>
        <v>18000</v>
      </c>
      <c r="H12" s="11">
        <f>G12*[1]Synthèse!$D$28/1000</f>
        <v>965.34</v>
      </c>
      <c r="I12" s="11">
        <f>IF(G12&lt;&gt;"",ROUNDUP(G12/[1]Synthèse!$D$47,0),"")</f>
        <v>2</v>
      </c>
      <c r="J12" s="9">
        <f>IF(G12&lt;&gt;"",ROUNDDOWN(G12/[1]Synthèse!$D$47,0),"")</f>
        <v>1</v>
      </c>
      <c r="K12" s="9">
        <f>IF(G12&lt;&gt;"",G12-(J12*[1]Synthèse!$D$47),"")</f>
        <v>5200</v>
      </c>
    </row>
    <row r="13" spans="1:20" x14ac:dyDescent="0.3">
      <c r="A13" s="9">
        <v>15600</v>
      </c>
      <c r="B13">
        <v>0</v>
      </c>
      <c r="C13" t="str">
        <f>IF(AND(B13&lt;&gt;0,D13=""),#REF!,IF(B13&lt;&gt;0,D13,""))</f>
        <v/>
      </c>
      <c r="F13" s="9">
        <v>1</v>
      </c>
      <c r="G13" s="11">
        <f>SUBTOTAL(9,A13)</f>
        <v>15600</v>
      </c>
      <c r="H13" s="11">
        <f>G13*[1]Synthèse!$D$28/1000</f>
        <v>836.62800000000004</v>
      </c>
      <c r="I13" s="11">
        <f>IF(G13&lt;&gt;"",ROUNDUP(G13/[1]Synthèse!$D$47,0),"")</f>
        <v>2</v>
      </c>
      <c r="J13" s="9">
        <f>IF(G13&lt;&gt;"",ROUNDDOWN(G13/[1]Synthèse!$D$47,0),"")</f>
        <v>1</v>
      </c>
      <c r="K13" s="9">
        <f>IF(G13&lt;&gt;"",G13-(J13*[1]Synthèse!$D$47),"")</f>
        <v>2800</v>
      </c>
    </row>
    <row r="14" spans="1:20" x14ac:dyDescent="0.3">
      <c r="A14" s="9">
        <v>15700</v>
      </c>
      <c r="B14">
        <v>0</v>
      </c>
      <c r="C14" t="str">
        <f>IF(AND(B14&lt;&gt;0,D14=""),#REF!,IF(B14&lt;&gt;0,D14,""))</f>
        <v/>
      </c>
      <c r="E14" s="10"/>
      <c r="F14" s="9">
        <v>1</v>
      </c>
      <c r="G14" s="11">
        <f>SUBTOTAL(9,A14)</f>
        <v>15700</v>
      </c>
      <c r="H14" s="11">
        <f>G14*[1]Synthèse!$D$28/1000</f>
        <v>841.99099999999999</v>
      </c>
      <c r="I14" s="11">
        <f>IF(G14&lt;&gt;"",ROUNDUP(G14/[1]Synthèse!$D$47,0),"")</f>
        <v>2</v>
      </c>
      <c r="J14" s="9">
        <f>IF(G14&lt;&gt;"",ROUNDDOWN(G14/[1]Synthèse!$D$47,0),"")</f>
        <v>1</v>
      </c>
      <c r="K14" s="9">
        <f>IF(G14&lt;&gt;"",G14-(J14*[1]Synthèse!$D$47),"")</f>
        <v>2900</v>
      </c>
    </row>
    <row r="15" spans="1:20" x14ac:dyDescent="0.3">
      <c r="A15" s="9">
        <v>17600</v>
      </c>
      <c r="B15">
        <v>0</v>
      </c>
      <c r="C15" t="str">
        <f>IF(AND(B15&lt;&gt;0,D15=""),#REF!,IF(B15&lt;&gt;0,D15,""))</f>
        <v/>
      </c>
      <c r="F15" s="9">
        <v>1</v>
      </c>
      <c r="G15" s="11">
        <f>SUBTOTAL(9,A15)</f>
        <v>17600</v>
      </c>
      <c r="H15" s="11">
        <f>G15*[1]Synthèse!$D$28/1000</f>
        <v>943.88800000000003</v>
      </c>
      <c r="I15" s="11">
        <f>IF(G15&lt;&gt;"",ROUNDUP(G15/[1]Synthèse!$D$47,0),"")</f>
        <v>2</v>
      </c>
      <c r="J15" s="9">
        <f>IF(G15&lt;&gt;"",ROUNDDOWN(G15/[1]Synthèse!$D$47,0),"")</f>
        <v>1</v>
      </c>
      <c r="K15" s="9">
        <f>IF(G15&lt;&gt;"",G15-(J15*[1]Synthèse!$D$47),"")</f>
        <v>4800</v>
      </c>
    </row>
    <row r="16" spans="1:20" x14ac:dyDescent="0.3">
      <c r="A16" s="9">
        <v>13800</v>
      </c>
      <c r="B16">
        <v>0</v>
      </c>
      <c r="C16" t="str">
        <f>IF(AND(B16&lt;&gt;0,D16=""),#REF!,IF(B16&lt;&gt;0,D16,""))</f>
        <v/>
      </c>
      <c r="F16" s="9">
        <v>1</v>
      </c>
      <c r="G16" s="11">
        <f>SUBTOTAL(9,A16)</f>
        <v>13800</v>
      </c>
      <c r="H16" s="11">
        <f>G16*[1]Synthèse!$D$28/1000</f>
        <v>740.09400000000005</v>
      </c>
      <c r="I16" s="11">
        <f>IF(G16&lt;&gt;"",ROUNDUP(G16/[1]Synthèse!$D$47,0),"")</f>
        <v>2</v>
      </c>
      <c r="J16" s="9">
        <f>IF(G16&lt;&gt;"",ROUNDDOWN(G16/[1]Synthèse!$D$47,0),"")</f>
        <v>1</v>
      </c>
      <c r="K16" s="9">
        <f>IF(G16&lt;&gt;"",G16-(J16*[1]Synthèse!$D$47),"")</f>
        <v>1000</v>
      </c>
    </row>
    <row r="17" spans="1:11" x14ac:dyDescent="0.3">
      <c r="A17" s="9">
        <v>19200</v>
      </c>
      <c r="B17">
        <v>0</v>
      </c>
      <c r="C17" t="str">
        <f>IF(AND(B17&lt;&gt;0,D17=""),#REF!,IF(B17&lt;&gt;0,D17,""))</f>
        <v/>
      </c>
      <c r="F17" s="9">
        <v>1</v>
      </c>
      <c r="G17" s="11">
        <f>SUBTOTAL(9,A17)</f>
        <v>19200</v>
      </c>
      <c r="H17" s="11">
        <f>G17*[1]Synthèse!$D$28/1000</f>
        <v>1029.6959999999999</v>
      </c>
      <c r="I17" s="11">
        <f>IF(G17&lt;&gt;"",ROUNDUP(G17/[1]Synthèse!$D$47,0),"")</f>
        <v>2</v>
      </c>
      <c r="J17" s="9">
        <f>IF(G17&lt;&gt;"",ROUNDDOWN(G17/[1]Synthèse!$D$47,0),"")</f>
        <v>1</v>
      </c>
      <c r="K17" s="9">
        <f>IF(G17&lt;&gt;"",G17-(J17*[1]Synthèse!$D$47),"")</f>
        <v>6400</v>
      </c>
    </row>
    <row r="18" spans="1:11" x14ac:dyDescent="0.3">
      <c r="A18" s="9">
        <v>14500</v>
      </c>
      <c r="B18">
        <v>0</v>
      </c>
      <c r="C18" t="str">
        <f>IF(AND(B18&lt;&gt;0,D18=""),#REF!,IF(B18&lt;&gt;0,D18,""))</f>
        <v/>
      </c>
      <c r="F18" s="9">
        <v>1</v>
      </c>
      <c r="G18" s="11">
        <v>29500</v>
      </c>
      <c r="H18" s="11">
        <f>G18*[1]Synthèse!$D$28/1000</f>
        <v>1582.085</v>
      </c>
      <c r="I18" s="11">
        <f>IF(G18&lt;&gt;"",ROUNDUP(G18/[1]Synthèse!$D$47,0),"")</f>
        <v>3</v>
      </c>
      <c r="J18" s="9">
        <f>IF(G18&lt;&gt;"",ROUNDDOWN(G18/[1]Synthèse!$D$47,0),"")</f>
        <v>2</v>
      </c>
      <c r="K18" s="9">
        <f>IF(G18&lt;&gt;"",G18-(J18*[1]Synthèse!$D$47),"")</f>
        <v>3900</v>
      </c>
    </row>
    <row r="19" spans="1:11" x14ac:dyDescent="0.3">
      <c r="A19" s="9">
        <v>15000</v>
      </c>
      <c r="B19">
        <v>0</v>
      </c>
      <c r="C19" t="str">
        <f>IF(AND(B19&lt;&gt;0,D19=""),#REF!,IF(B19&lt;&gt;0,D19,""))</f>
        <v/>
      </c>
      <c r="H19" s="11">
        <f>G19*[1]Synthèse!$D$28/1000</f>
        <v>0</v>
      </c>
      <c r="I19" s="11" t="str">
        <f>IF(G19&lt;&gt;"",ROUNDUP(G19/[1]Synthèse!$D$47,0),"")</f>
        <v/>
      </c>
      <c r="J19" s="9" t="str">
        <f>IF(G19&lt;&gt;"",ROUNDDOWN(G19/[1]Synthèse!$D$47,0),"")</f>
        <v/>
      </c>
      <c r="K19" s="9" t="str">
        <f>IF(G19&lt;&gt;"",G19-(J19*[1]Synthèse!$D$47),"")</f>
        <v/>
      </c>
    </row>
    <row r="20" spans="1:11" x14ac:dyDescent="0.3">
      <c r="A20" s="9">
        <v>15700</v>
      </c>
      <c r="B20">
        <v>0</v>
      </c>
      <c r="C20" t="str">
        <f>IF(AND(B20&lt;&gt;0,D20=""),#REF!,IF(B20&lt;&gt;0,D20,""))</f>
        <v/>
      </c>
      <c r="F20" s="9">
        <v>1</v>
      </c>
      <c r="G20" s="11">
        <v>26100</v>
      </c>
      <c r="H20" s="11">
        <f>G20*[1]Synthèse!$D$28/1000</f>
        <v>1399.7429999999999</v>
      </c>
      <c r="I20" s="11">
        <f>IF(G20&lt;&gt;"",ROUNDUP(G20/[1]Synthèse!$D$47,0),"")</f>
        <v>3</v>
      </c>
      <c r="J20" s="9">
        <f>IF(G20&lt;&gt;"",ROUNDDOWN(G20/[1]Synthèse!$D$47,0),"")</f>
        <v>2</v>
      </c>
      <c r="K20" s="9">
        <f>IF(G20&lt;&gt;"",G20-(J20*[1]Synthèse!$D$47),"")</f>
        <v>500</v>
      </c>
    </row>
    <row r="21" spans="1:11" x14ac:dyDescent="0.3">
      <c r="A21" s="9">
        <v>10400</v>
      </c>
      <c r="B21">
        <v>0</v>
      </c>
      <c r="C21" t="str">
        <f>IF(AND(B21&lt;&gt;0,D21=""),#REF!,IF(B21&lt;&gt;0,D21,""))</f>
        <v/>
      </c>
      <c r="H21" s="11">
        <f>G21*[1]Synthèse!$D$28/1000</f>
        <v>0</v>
      </c>
      <c r="I21" s="11" t="str">
        <f>IF(G21&lt;&gt;"",ROUNDUP(G21/[1]Synthèse!$D$47,0),"")</f>
        <v/>
      </c>
      <c r="J21" s="9" t="str">
        <f>IF(G21&lt;&gt;"",ROUNDDOWN(G21/[1]Synthèse!$D$47,0),"")</f>
        <v/>
      </c>
      <c r="K21" s="9" t="str">
        <f>IF(G21&lt;&gt;"",G21-(J21*[1]Synthèse!$D$47),"")</f>
        <v/>
      </c>
    </row>
    <row r="22" spans="1:11" x14ac:dyDescent="0.3">
      <c r="A22" s="9">
        <v>7200</v>
      </c>
      <c r="B22">
        <v>0</v>
      </c>
      <c r="C22" t="str">
        <f>IF(AND(B22&lt;&gt;0,D22=""),#REF!,IF(B22&lt;&gt;0,D22,""))</f>
        <v/>
      </c>
      <c r="F22" s="9">
        <v>1</v>
      </c>
      <c r="G22" s="11">
        <v>25200</v>
      </c>
      <c r="H22" s="11">
        <f>G22*[1]Synthèse!$D$28/1000</f>
        <v>1351.4760000000001</v>
      </c>
      <c r="I22" s="11">
        <f>IF(G22&lt;&gt;"",ROUNDUP(G22/[1]Synthèse!$D$47,0),"")</f>
        <v>2</v>
      </c>
      <c r="J22" s="9">
        <f>IF(G22&lt;&gt;"",ROUNDDOWN(G22/[1]Synthèse!$D$47,0),"")</f>
        <v>1</v>
      </c>
      <c r="K22" s="9">
        <f>IF(G22&lt;&gt;"",G22-(J22*[1]Synthèse!$D$47),"")</f>
        <v>12400</v>
      </c>
    </row>
    <row r="23" spans="1:11" x14ac:dyDescent="0.3">
      <c r="A23" s="9">
        <v>18000</v>
      </c>
      <c r="B23">
        <v>0</v>
      </c>
      <c r="C23" t="str">
        <f>IF(AND(B23&lt;&gt;0,D23=""),#REF!,IF(B23&lt;&gt;0,D23,""))</f>
        <v/>
      </c>
      <c r="H23" s="11">
        <f>G23*[1]Synthèse!$D$28/1000</f>
        <v>0</v>
      </c>
      <c r="I23" s="11" t="str">
        <f>IF(G23&lt;&gt;"",ROUNDUP(G23/[1]Synthèse!$D$47,0),"")</f>
        <v/>
      </c>
      <c r="J23" s="9" t="str">
        <f>IF(G23&lt;&gt;"",ROUNDDOWN(G23/[1]Synthèse!$D$47,0),"")</f>
        <v/>
      </c>
      <c r="K23" s="9" t="str">
        <f>IF(G23&lt;&gt;"",G23-(J23*[1]Synthèse!$D$47),"")</f>
        <v/>
      </c>
    </row>
    <row r="24" spans="1:11" x14ac:dyDescent="0.3">
      <c r="A24" s="9">
        <v>17000</v>
      </c>
      <c r="B24">
        <v>0</v>
      </c>
      <c r="C24" t="str">
        <f>IF(AND(B24&lt;&gt;0,D24=""),#REF!,IF(B24&lt;&gt;0,D24,""))</f>
        <v/>
      </c>
      <c r="E24" s="10"/>
      <c r="F24" s="9">
        <v>1</v>
      </c>
      <c r="G24" s="11">
        <f>SUBTOTAL(9,A24)</f>
        <v>17000</v>
      </c>
      <c r="H24" s="11">
        <f>G24*[1]Synthèse!$D$28/1000</f>
        <v>911.71</v>
      </c>
      <c r="I24" s="11">
        <f>IF(G24&lt;&gt;"",ROUNDUP(G24/[1]Synthèse!$D$47,0),"")</f>
        <v>2</v>
      </c>
      <c r="J24" s="9">
        <f>IF(G24&lt;&gt;"",ROUNDDOWN(G24/[1]Synthèse!$D$47,0),"")</f>
        <v>1</v>
      </c>
      <c r="K24" s="9">
        <f>IF(G24&lt;&gt;"",G24-(J24*[1]Synthèse!$D$47),"")</f>
        <v>4200</v>
      </c>
    </row>
    <row r="25" spans="1:11" x14ac:dyDescent="0.3">
      <c r="A25" s="9">
        <v>5300</v>
      </c>
      <c r="B25">
        <v>0</v>
      </c>
      <c r="C25" t="str">
        <f>IF(AND(B25&lt;&gt;0,D25=""),#REF!,IF(B25&lt;&gt;0,D25,""))</f>
        <v/>
      </c>
      <c r="F25" s="9">
        <v>1</v>
      </c>
      <c r="G25" s="11">
        <v>11300</v>
      </c>
      <c r="H25" s="11">
        <f>G25*[1]Synthèse!$D$28/1000</f>
        <v>606.01900000000001</v>
      </c>
      <c r="I25" s="11">
        <f>IF(G25&lt;&gt;"",ROUNDUP(G25/[1]Synthèse!$D$47,0),"")</f>
        <v>1</v>
      </c>
      <c r="J25" s="9">
        <f>IF(G25&lt;&gt;"",ROUNDDOWN(G25/[1]Synthèse!$D$47,0),"")</f>
        <v>0</v>
      </c>
      <c r="K25" s="9">
        <f>IF(G25&lt;&gt;"",G25-(J25*[1]Synthèse!$D$47),"")</f>
        <v>11300</v>
      </c>
    </row>
    <row r="26" spans="1:11" x14ac:dyDescent="0.3">
      <c r="A26" s="9">
        <v>6000</v>
      </c>
      <c r="B26">
        <v>0</v>
      </c>
      <c r="C26" t="str">
        <f>IF(AND(B26&lt;&gt;0,D26=""),#REF!,IF(B26&lt;&gt;0,D26,""))</f>
        <v/>
      </c>
      <c r="E26" s="10"/>
      <c r="H26" s="11">
        <f>G26*[1]Synthèse!$D$28/1000</f>
        <v>0</v>
      </c>
      <c r="I26" s="11" t="str">
        <f>IF(G26&lt;&gt;"",ROUNDUP(G26/[1]Synthèse!$D$47,0),"")</f>
        <v/>
      </c>
      <c r="J26" s="9" t="str">
        <f>IF(G26&lt;&gt;"",ROUNDDOWN(G26/[1]Synthèse!$D$47,0),"")</f>
        <v/>
      </c>
      <c r="K26" s="9" t="str">
        <f>IF(G26&lt;&gt;"",G26-(J26*[1]Synthèse!$D$47),"")</f>
        <v/>
      </c>
    </row>
    <row r="27" spans="1:11" x14ac:dyDescent="0.3">
      <c r="A27" s="9">
        <v>7500</v>
      </c>
      <c r="B27">
        <v>0</v>
      </c>
      <c r="C27" t="str">
        <f>IF(AND(B27&lt;&gt;0,D27=""),#REF!,IF(B27&lt;&gt;0,D27,""))</f>
        <v/>
      </c>
      <c r="F27" s="9">
        <v>1</v>
      </c>
      <c r="G27" s="11">
        <v>13500</v>
      </c>
      <c r="H27" s="11">
        <f>G27*[1]Synthèse!$D$28/1000</f>
        <v>724.005</v>
      </c>
      <c r="I27" s="11">
        <f>IF(G27&lt;&gt;"",ROUNDUP(G27/[1]Synthèse!$D$47,0),"")</f>
        <v>2</v>
      </c>
      <c r="J27" s="9">
        <f>IF(G27&lt;&gt;"",ROUNDDOWN(G27/[1]Synthèse!$D$47,0),"")</f>
        <v>1</v>
      </c>
      <c r="K27" s="9">
        <f>IF(G27&lt;&gt;"",G27-(J27*[1]Synthèse!$D$47),"")</f>
        <v>700</v>
      </c>
    </row>
    <row r="28" spans="1:11" x14ac:dyDescent="0.3">
      <c r="A28" s="9">
        <v>6000</v>
      </c>
      <c r="B28">
        <v>0</v>
      </c>
      <c r="C28" t="str">
        <f>IF(AND(B28&lt;&gt;0,D28=""),#REF!,IF(B28&lt;&gt;0,D28,""))</f>
        <v/>
      </c>
      <c r="H28" s="11">
        <f>G28*[1]Synthèse!$D$28/1000</f>
        <v>0</v>
      </c>
      <c r="I28" s="11" t="str">
        <f>IF(G28&lt;&gt;"",ROUNDUP(G28/[1]Synthèse!$D$47,0),"")</f>
        <v/>
      </c>
      <c r="J28" s="9" t="str">
        <f>IF(G28&lt;&gt;"",ROUNDDOWN(G28/[1]Synthèse!$D$47,0),"")</f>
        <v/>
      </c>
      <c r="K28" s="9" t="str">
        <f>IF(G28&lt;&gt;"",G28-(J28*[1]Synthèse!$D$47),"")</f>
        <v/>
      </c>
    </row>
    <row r="29" spans="1:11" x14ac:dyDescent="0.3">
      <c r="A29" s="9">
        <v>22000</v>
      </c>
      <c r="B29">
        <v>0</v>
      </c>
      <c r="C29" t="str">
        <f>IF(AND(B29&lt;&gt;0,D29=""),#REF!,IF(B29&lt;&gt;0,D29,""))</f>
        <v/>
      </c>
      <c r="F29" s="9">
        <v>1</v>
      </c>
      <c r="G29" s="11">
        <f>SUBTOTAL(9,A29)</f>
        <v>22000</v>
      </c>
      <c r="H29" s="11">
        <f>G29*[1]Synthèse!$D$28/1000</f>
        <v>1179.8599999999999</v>
      </c>
      <c r="I29" s="11">
        <f>IF(G29&lt;&gt;"",ROUNDUP(G29/[1]Synthèse!$D$47,0),"")</f>
        <v>2</v>
      </c>
      <c r="J29" s="9">
        <f>IF(G29&lt;&gt;"",ROUNDDOWN(G29/[1]Synthèse!$D$47,0),"")</f>
        <v>1</v>
      </c>
      <c r="K29" s="9">
        <f>IF(G29&lt;&gt;"",G29-(J29*[1]Synthèse!$D$47),"")</f>
        <v>9200</v>
      </c>
    </row>
    <row r="30" spans="1:11" x14ac:dyDescent="0.3">
      <c r="A30" s="9">
        <v>7600</v>
      </c>
      <c r="B30">
        <v>0</v>
      </c>
      <c r="C30" t="str">
        <f>IF(AND(B30&lt;&gt;0,D30=""),#REF!,IF(B30&lt;&gt;0,D30,""))</f>
        <v/>
      </c>
      <c r="E30" s="10"/>
      <c r="F30" s="9">
        <v>1</v>
      </c>
      <c r="G30" s="11">
        <v>13000</v>
      </c>
      <c r="H30" s="11">
        <f>G30*[1]Synthèse!$D$28/1000</f>
        <v>697.19</v>
      </c>
      <c r="I30" s="11">
        <f>IF(G30&lt;&gt;"",ROUNDUP(G30/[1]Synthèse!$D$47,0),"")</f>
        <v>2</v>
      </c>
      <c r="J30" s="9">
        <f>IF(G30&lt;&gt;"",ROUNDDOWN(G30/[1]Synthèse!$D$47,0),"")</f>
        <v>1</v>
      </c>
      <c r="K30" s="9">
        <f>IF(G30&lt;&gt;"",G30-(J30*[1]Synthèse!$D$47),"")</f>
        <v>200</v>
      </c>
    </row>
    <row r="31" spans="1:11" x14ac:dyDescent="0.3">
      <c r="A31" s="9">
        <v>5400</v>
      </c>
      <c r="B31">
        <v>0</v>
      </c>
      <c r="C31" t="str">
        <f>IF(AND(B31&lt;&gt;0,D31=""),#REF!,IF(B31&lt;&gt;0,D31,""))</f>
        <v/>
      </c>
      <c r="H31" s="11">
        <f>G31*[1]Synthèse!$D$28/1000</f>
        <v>0</v>
      </c>
      <c r="I31" s="11" t="str">
        <f>IF(G31&lt;&gt;"",ROUNDUP(G31/[1]Synthèse!$D$47,0),"")</f>
        <v/>
      </c>
      <c r="J31" s="9" t="str">
        <f>IF(G31&lt;&gt;"",ROUNDDOWN(G31/[1]Synthèse!$D$47,0),"")</f>
        <v/>
      </c>
      <c r="K31" s="9" t="str">
        <f>IF(G31&lt;&gt;"",G31-(J31*[1]Synthèse!$D$47),"")</f>
        <v/>
      </c>
    </row>
    <row r="32" spans="1:11" x14ac:dyDescent="0.3">
      <c r="A32" s="9">
        <v>5700</v>
      </c>
      <c r="B32">
        <v>0</v>
      </c>
      <c r="C32" t="str">
        <f>IF(AND(B32&lt;&gt;0,D32=""),#REF!,IF(B32&lt;&gt;0,D32,""))</f>
        <v/>
      </c>
      <c r="F32" s="9">
        <v>1</v>
      </c>
      <c r="G32" s="11">
        <f>SUBTOTAL(9,A32)</f>
        <v>5700</v>
      </c>
      <c r="H32" s="11">
        <f>G32*[1]Synthèse!$D$28/1000</f>
        <v>305.69099999999997</v>
      </c>
      <c r="I32" s="11">
        <f>IF(G32&lt;&gt;"",ROUNDUP(G32/[1]Synthèse!$D$47,0),"")</f>
        <v>1</v>
      </c>
      <c r="J32" s="9">
        <f>IF(G32&lt;&gt;"",ROUNDDOWN(G32/[1]Synthèse!$D$47,0),"")</f>
        <v>0</v>
      </c>
      <c r="K32" s="9">
        <f>IF(G32&lt;&gt;"",G32-(J32*[1]Synthèse!$D$47),"")</f>
        <v>5700</v>
      </c>
    </row>
    <row r="33" spans="1:11" x14ac:dyDescent="0.3">
      <c r="A33" s="9">
        <v>8200</v>
      </c>
      <c r="B33">
        <v>0</v>
      </c>
      <c r="C33" t="str">
        <f>IF(AND(B33&lt;&gt;0,D33=""),#REF!,IF(B33&lt;&gt;0,D33,""))</f>
        <v/>
      </c>
      <c r="F33" s="9">
        <v>1</v>
      </c>
      <c r="G33" s="11">
        <v>25900</v>
      </c>
      <c r="H33" s="11">
        <f>G33*[1]Synthèse!$D$28/1000</f>
        <v>1389.0170000000001</v>
      </c>
      <c r="I33" s="11">
        <f>IF(G33&lt;&gt;"",ROUNDUP(G33/[1]Synthèse!$D$47,0),"")</f>
        <v>3</v>
      </c>
      <c r="J33" s="9">
        <f>IF(G33&lt;&gt;"",ROUNDDOWN(G33/[1]Synthèse!$D$47,0),"")</f>
        <v>2</v>
      </c>
      <c r="K33" s="9">
        <f>IF(G33&lt;&gt;"",G33-(J33*[1]Synthèse!$D$47),"")</f>
        <v>300</v>
      </c>
    </row>
    <row r="34" spans="1:11" x14ac:dyDescent="0.3">
      <c r="A34" s="9">
        <v>17700</v>
      </c>
      <c r="B34">
        <v>0</v>
      </c>
      <c r="C34" t="str">
        <f>IF(AND(B34&lt;&gt;0,D34=""),#REF!,IF(B34&lt;&gt;0,D34,""))</f>
        <v/>
      </c>
      <c r="H34" s="11">
        <f>G34*[1]Synthèse!$D$28/1000</f>
        <v>0</v>
      </c>
      <c r="I34" s="11" t="str">
        <f>IF(G34&lt;&gt;"",ROUNDUP(G34/[1]Synthèse!$D$47,0),"")</f>
        <v/>
      </c>
      <c r="J34" s="9" t="str">
        <f>IF(G34&lt;&gt;"",ROUNDDOWN(G34/[1]Synthèse!$D$47,0),"")</f>
        <v/>
      </c>
      <c r="K34" s="9" t="str">
        <f>IF(G34&lt;&gt;"",G34-(J34*[1]Synthèse!$D$47),"")</f>
        <v/>
      </c>
    </row>
    <row r="35" spans="1:11" x14ac:dyDescent="0.3">
      <c r="A35" s="9">
        <v>12000</v>
      </c>
      <c r="B35">
        <v>0</v>
      </c>
      <c r="C35" t="str">
        <f>IF(AND(B35&lt;&gt;0,D35=""),#REF!,IF(B35&lt;&gt;0,D35,""))</f>
        <v/>
      </c>
      <c r="F35" s="9">
        <v>1</v>
      </c>
      <c r="G35" s="11">
        <v>20000</v>
      </c>
      <c r="H35" s="11">
        <f>G35*[1]Synthèse!$D$28/1000</f>
        <v>1072.5999999999999</v>
      </c>
      <c r="I35" s="11">
        <f>IF(G35&lt;&gt;"",ROUNDUP(G35/[1]Synthèse!$D$47,0),"")</f>
        <v>2</v>
      </c>
      <c r="J35" s="9">
        <f>IF(G35&lt;&gt;"",ROUNDDOWN(G35/[1]Synthèse!$D$47,0),"")</f>
        <v>1</v>
      </c>
      <c r="K35" s="9">
        <f>IF(G35&lt;&gt;"",G35-(J35*[1]Synthèse!$D$47),"")</f>
        <v>7200</v>
      </c>
    </row>
    <row r="36" spans="1:11" x14ac:dyDescent="0.3">
      <c r="A36" s="9">
        <v>8000</v>
      </c>
      <c r="B36">
        <v>0</v>
      </c>
      <c r="C36" t="str">
        <f>IF(AND(B36&lt;&gt;0,D36=""),#REF!,IF(B36&lt;&gt;0,D36,""))</f>
        <v/>
      </c>
      <c r="H36" s="11">
        <f>G36*[1]Synthèse!$D$28/1000</f>
        <v>0</v>
      </c>
      <c r="I36" s="11" t="str">
        <f>IF(G36&lt;&gt;"",ROUNDUP(G36/[1]Synthèse!$D$47,0),"")</f>
        <v/>
      </c>
      <c r="J36" s="9" t="str">
        <f>IF(G36&lt;&gt;"",ROUNDDOWN(G36/[1]Synthèse!$D$47,0),"")</f>
        <v/>
      </c>
      <c r="K36" s="9" t="str">
        <f>IF(G36&lt;&gt;"",G36-(J36*[1]Synthèse!$D$47),"")</f>
        <v/>
      </c>
    </row>
    <row r="37" spans="1:11" x14ac:dyDescent="0.3">
      <c r="A37" s="9">
        <v>9600</v>
      </c>
      <c r="B37">
        <v>0</v>
      </c>
      <c r="C37" t="str">
        <f>IF(AND(B37&lt;&gt;0,D37=""),#REF!,IF(B37&lt;&gt;0,D37,""))</f>
        <v/>
      </c>
      <c r="F37" s="9">
        <v>1</v>
      </c>
      <c r="G37" s="11">
        <v>22200</v>
      </c>
      <c r="H37" s="11">
        <f>G37*[1]Synthèse!$D$28/1000</f>
        <v>1190.586</v>
      </c>
      <c r="I37" s="11">
        <f>IF(G37&lt;&gt;"",ROUNDUP(G37/[1]Synthèse!$D$47,0),"")</f>
        <v>2</v>
      </c>
      <c r="J37" s="9">
        <f>IF(G37&lt;&gt;"",ROUNDDOWN(G37/[1]Synthèse!$D$47,0),"")</f>
        <v>1</v>
      </c>
      <c r="K37" s="9">
        <f>IF(G37&lt;&gt;"",G37-(J37*[1]Synthèse!$D$47),"")</f>
        <v>9400</v>
      </c>
    </row>
    <row r="38" spans="1:11" x14ac:dyDescent="0.3">
      <c r="A38" s="9">
        <v>12600</v>
      </c>
      <c r="B38">
        <v>0</v>
      </c>
      <c r="C38" t="str">
        <f>IF(AND(B38&lt;&gt;0,D38=""),#REF!,IF(B38&lt;&gt;0,D38,""))</f>
        <v/>
      </c>
      <c r="H38" s="11">
        <f>G38*[1]Synthèse!$D$28/1000</f>
        <v>0</v>
      </c>
      <c r="I38" s="11" t="str">
        <f>IF(G38&lt;&gt;"",ROUNDUP(G38/[1]Synthèse!$D$47,0),"")</f>
        <v/>
      </c>
      <c r="J38" s="9" t="str">
        <f>IF(G38&lt;&gt;"",ROUNDDOWN(G38/[1]Synthèse!$D$47,0),"")</f>
        <v/>
      </c>
      <c r="K38" s="9" t="str">
        <f>IF(G38&lt;&gt;"",G38-(J38*[1]Synthèse!$D$47),"")</f>
        <v/>
      </c>
    </row>
    <row r="39" spans="1:11" x14ac:dyDescent="0.3">
      <c r="A39" s="9">
        <v>10000</v>
      </c>
      <c r="B39">
        <v>0</v>
      </c>
      <c r="C39" t="str">
        <f>IF(AND(B39&lt;&gt;0,D39=""),#REF!,IF(B39&lt;&gt;0,D39,""))</f>
        <v/>
      </c>
      <c r="F39" s="9">
        <v>1</v>
      </c>
      <c r="G39" s="11">
        <f>SUBTOTAL(9,A39)</f>
        <v>10000</v>
      </c>
      <c r="H39" s="11">
        <f>G39*[1]Synthèse!$D$28/1000</f>
        <v>536.29999999999995</v>
      </c>
      <c r="I39" s="11">
        <f>IF(G39&lt;&gt;"",ROUNDUP(G39/[1]Synthèse!$D$47,0),"")</f>
        <v>1</v>
      </c>
      <c r="J39" s="9">
        <f>IF(G39&lt;&gt;"",ROUNDDOWN(G39/[1]Synthèse!$D$47,0),"")</f>
        <v>0</v>
      </c>
      <c r="K39" s="9">
        <f>IF(G39&lt;&gt;"",G39-(J39*[1]Synthèse!$D$47),"")</f>
        <v>10000</v>
      </c>
    </row>
    <row r="40" spans="1:11" x14ac:dyDescent="0.3">
      <c r="A40" s="9">
        <v>4200</v>
      </c>
      <c r="B40">
        <v>0</v>
      </c>
      <c r="C40" t="str">
        <f>IF(AND(B40&lt;&gt;0,D40=""),#REF!,IF(B40&lt;&gt;0,D40,""))</f>
        <v/>
      </c>
      <c r="F40" s="9">
        <v>1</v>
      </c>
      <c r="G40" s="11">
        <f>SUBTOTAL(9,A40)</f>
        <v>4200</v>
      </c>
      <c r="H40" s="11">
        <f>G40*[1]Synthèse!$D$28/1000</f>
        <v>225.24600000000001</v>
      </c>
      <c r="I40" s="11">
        <f>IF(G40&lt;&gt;"",ROUNDUP(G40/[1]Synthèse!$D$47,0),"")</f>
        <v>1</v>
      </c>
      <c r="J40" s="9">
        <f>IF(G40&lt;&gt;"",ROUNDDOWN(G40/[1]Synthèse!$D$47,0),"")</f>
        <v>0</v>
      </c>
      <c r="K40" s="9">
        <f>IF(G40&lt;&gt;"",G40-(J40*[1]Synthèse!$D$47),"")</f>
        <v>4200</v>
      </c>
    </row>
    <row r="41" spans="1:11" x14ac:dyDescent="0.3">
      <c r="A41" s="9">
        <v>9000</v>
      </c>
      <c r="B41">
        <v>0</v>
      </c>
      <c r="C41" t="str">
        <f>IF(AND(B41&lt;&gt;0,D41=""),#REF!,IF(B41&lt;&gt;0,D41,""))</f>
        <v/>
      </c>
      <c r="F41" s="9">
        <v>1</v>
      </c>
      <c r="G41" s="11">
        <f>SUBTOTAL(9,A41)</f>
        <v>9000</v>
      </c>
      <c r="H41" s="11">
        <f>G41*[1]Synthèse!$D$28/1000</f>
        <v>482.67</v>
      </c>
      <c r="I41" s="11">
        <f>IF(G41&lt;&gt;"",ROUNDUP(G41/[1]Synthèse!$D$47,0),"")</f>
        <v>1</v>
      </c>
      <c r="J41" s="9">
        <f>IF(G41&lt;&gt;"",ROUNDDOWN(G41/[1]Synthèse!$D$47,0),"")</f>
        <v>0</v>
      </c>
      <c r="K41" s="9">
        <f>IF(G41&lt;&gt;"",G41-(J41*[1]Synthèse!$D$47),"")</f>
        <v>9000</v>
      </c>
    </row>
    <row r="42" spans="1:11" x14ac:dyDescent="0.3">
      <c r="A42" s="9">
        <v>19400</v>
      </c>
      <c r="B42">
        <v>0</v>
      </c>
      <c r="C42" t="str">
        <f>IF(AND(B42&lt;&gt;0,D42=""),#REF!,IF(B42&lt;&gt;0,D42,""))</f>
        <v/>
      </c>
      <c r="F42" s="9">
        <v>1</v>
      </c>
      <c r="G42" s="11">
        <v>39100</v>
      </c>
      <c r="H42" s="11">
        <f>G42*[1]Synthèse!$D$28/1000</f>
        <v>2096.933</v>
      </c>
      <c r="I42" s="11">
        <f>IF(G42&lt;&gt;"",ROUNDUP(G42/[1]Synthèse!$D$47,0),"")</f>
        <v>4</v>
      </c>
      <c r="J42" s="9">
        <f>IF(G42&lt;&gt;"",ROUNDDOWN(G42/[1]Synthèse!$D$47,0),"")</f>
        <v>3</v>
      </c>
      <c r="K42" s="9">
        <f>IF(G42&lt;&gt;"",G42-(J42*[1]Synthèse!$D$47),"")</f>
        <v>700</v>
      </c>
    </row>
    <row r="43" spans="1:11" x14ac:dyDescent="0.3">
      <c r="A43" s="9">
        <v>8000</v>
      </c>
      <c r="B43">
        <v>0</v>
      </c>
      <c r="C43" t="str">
        <f>IF(AND(B43&lt;&gt;0,D43=""),#REF!,IF(B43&lt;&gt;0,D43,""))</f>
        <v/>
      </c>
      <c r="H43" s="11">
        <f>G43*[1]Synthèse!$D$28/1000</f>
        <v>0</v>
      </c>
      <c r="I43" s="11" t="str">
        <f>IF(G43&lt;&gt;"",ROUNDUP(G43/[1]Synthèse!$D$47,0),"")</f>
        <v/>
      </c>
      <c r="J43" s="9" t="str">
        <f>IF(G43&lt;&gt;"",ROUNDDOWN(G43/[1]Synthèse!$D$47,0),"")</f>
        <v/>
      </c>
      <c r="K43" s="9" t="str">
        <f>IF(G43&lt;&gt;"",G43-(J43*[1]Synthèse!$D$47),"")</f>
        <v/>
      </c>
    </row>
    <row r="44" spans="1:11" x14ac:dyDescent="0.3">
      <c r="A44" s="9">
        <v>11700</v>
      </c>
      <c r="B44">
        <v>0</v>
      </c>
      <c r="C44" t="str">
        <f>IF(AND(B44&lt;&gt;0,D44=""),#REF!,IF(B44&lt;&gt;0,D44,""))</f>
        <v/>
      </c>
      <c r="H44" s="11">
        <f>G44*[1]Synthèse!$D$28/1000</f>
        <v>0</v>
      </c>
      <c r="I44" s="11" t="str">
        <f>IF(G44&lt;&gt;"",ROUNDUP(G44/[1]Synthèse!$D$47,0),"")</f>
        <v/>
      </c>
      <c r="J44" s="9" t="str">
        <f>IF(G44&lt;&gt;"",ROUNDDOWN(G44/[1]Synthèse!$D$47,0),"")</f>
        <v/>
      </c>
      <c r="K44" s="9" t="str">
        <f>IF(G44&lt;&gt;"",G44-(J44*[1]Synthèse!$D$47),"")</f>
        <v/>
      </c>
    </row>
    <row r="45" spans="1:11" x14ac:dyDescent="0.3">
      <c r="A45" s="9">
        <v>12400</v>
      </c>
      <c r="B45">
        <v>0</v>
      </c>
      <c r="C45" t="str">
        <f>IF(AND(B45&lt;&gt;0,D45=""),#REF!,IF(B45&lt;&gt;0,D45,""))</f>
        <v/>
      </c>
      <c r="F45" s="9">
        <v>1</v>
      </c>
      <c r="G45" s="11">
        <v>20700</v>
      </c>
      <c r="H45" s="11">
        <f>G45*[1]Synthèse!$D$28/1000</f>
        <v>1110.1410000000001</v>
      </c>
      <c r="I45" s="11">
        <f>IF(G45&lt;&gt;"",ROUNDUP(G45/[1]Synthèse!$D$47,0),"")</f>
        <v>2</v>
      </c>
      <c r="J45" s="9">
        <f>IF(G45&lt;&gt;"",ROUNDDOWN(G45/[1]Synthèse!$D$47,0),"")</f>
        <v>1</v>
      </c>
      <c r="K45" s="9">
        <f>IF(G45&lt;&gt;"",G45-(J45*[1]Synthèse!$D$47),"")</f>
        <v>7900</v>
      </c>
    </row>
    <row r="46" spans="1:11" x14ac:dyDescent="0.3">
      <c r="A46" s="9">
        <v>8300</v>
      </c>
      <c r="B46">
        <v>0</v>
      </c>
      <c r="C46" t="str">
        <f>IF(AND(B46&lt;&gt;0,D46=""),#REF!,IF(B46&lt;&gt;0,D46,""))</f>
        <v/>
      </c>
      <c r="H46" s="11">
        <f>G46*[1]Synthèse!$D$28/1000</f>
        <v>0</v>
      </c>
      <c r="I46" s="11" t="str">
        <f>IF(G46&lt;&gt;"",ROUNDUP(G46/[1]Synthèse!$D$47,0),"")</f>
        <v/>
      </c>
      <c r="J46" s="9" t="str">
        <f>IF(G46&lt;&gt;"",ROUNDDOWN(G46/[1]Synthèse!$D$47,0),"")</f>
        <v/>
      </c>
      <c r="K46" s="9" t="str">
        <f>IF(G46&lt;&gt;"",G46-(J46*[1]Synthèse!$D$47),"")</f>
        <v/>
      </c>
    </row>
    <row r="47" spans="1:11" x14ac:dyDescent="0.3">
      <c r="A47" s="9">
        <v>14000</v>
      </c>
      <c r="B47">
        <v>0</v>
      </c>
      <c r="C47" t="str">
        <f>IF(AND(B47&lt;&gt;0,D47=""),#REF!,IF(B47&lt;&gt;0,D47,""))</f>
        <v/>
      </c>
      <c r="F47" s="9">
        <v>1</v>
      </c>
      <c r="G47" s="11">
        <f>SUBTOTAL(9,A47)</f>
        <v>14000</v>
      </c>
      <c r="H47" s="11">
        <f>G47*[1]Synthèse!$D$28/1000</f>
        <v>750.82</v>
      </c>
      <c r="I47" s="11">
        <f>IF(G47&lt;&gt;"",ROUNDUP(G47/[1]Synthèse!$D$47,0),"")</f>
        <v>2</v>
      </c>
      <c r="J47" s="9">
        <f>IF(G47&lt;&gt;"",ROUNDDOWN(G47/[1]Synthèse!$D$47,0),"")</f>
        <v>1</v>
      </c>
      <c r="K47" s="9">
        <f>IF(G47&lt;&gt;"",G47-(J47*[1]Synthèse!$D$47),"")</f>
        <v>1200</v>
      </c>
    </row>
    <row r="48" spans="1:11" x14ac:dyDescent="0.3">
      <c r="A48" s="9">
        <v>2400</v>
      </c>
      <c r="B48">
        <v>0</v>
      </c>
      <c r="C48" t="str">
        <f>IF(AND(B48&lt;&gt;0,D48=""),#REF!,IF(B48&lt;&gt;0,D48,""))</f>
        <v/>
      </c>
      <c r="F48" s="9">
        <v>1</v>
      </c>
      <c r="G48" s="11">
        <v>12200</v>
      </c>
      <c r="H48" s="11">
        <f>G48*[1]Synthèse!$D$28/1000</f>
        <v>654.28599999999994</v>
      </c>
      <c r="I48" s="11">
        <f>IF(G48&lt;&gt;"",ROUNDUP(G48/[1]Synthèse!$D$47,0),"")</f>
        <v>1</v>
      </c>
      <c r="J48" s="9">
        <f>IF(G48&lt;&gt;"",ROUNDDOWN(G48/[1]Synthèse!$D$47,0),"")</f>
        <v>0</v>
      </c>
      <c r="K48" s="9">
        <f>IF(G48&lt;&gt;"",G48-(J48*[1]Synthèse!$D$47),"")</f>
        <v>12200</v>
      </c>
    </row>
    <row r="49" spans="1:11" x14ac:dyDescent="0.3">
      <c r="A49" s="9">
        <v>9800</v>
      </c>
      <c r="B49">
        <v>0</v>
      </c>
      <c r="C49" t="str">
        <f>IF(AND(B49&lt;&gt;0,D49=""),#REF!,IF(B49&lt;&gt;0,D49,""))</f>
        <v/>
      </c>
      <c r="H49" s="11">
        <f>G49*[1]Synthèse!$D$28/1000</f>
        <v>0</v>
      </c>
      <c r="I49" s="11" t="str">
        <f>IF(G49&lt;&gt;"",ROUNDUP(G49/[1]Synthèse!$D$47,0),"")</f>
        <v/>
      </c>
      <c r="J49" s="9" t="str">
        <f>IF(G49&lt;&gt;"",ROUNDDOWN(G49/[1]Synthèse!$D$47,0),"")</f>
        <v/>
      </c>
      <c r="K49" s="9" t="str">
        <f>IF(G49&lt;&gt;"",G49-(J49*[1]Synthèse!$D$47),"")</f>
        <v/>
      </c>
    </row>
    <row r="50" spans="1:11" x14ac:dyDescent="0.3">
      <c r="A50" s="9">
        <v>11700</v>
      </c>
      <c r="B50">
        <v>0</v>
      </c>
      <c r="C50" t="str">
        <f>IF(AND(B50&lt;&gt;0,D50=""),#REF!,IF(B50&lt;&gt;0,D50,""))</f>
        <v/>
      </c>
      <c r="F50" s="9">
        <v>1</v>
      </c>
      <c r="G50" s="11">
        <v>27900</v>
      </c>
      <c r="H50" s="11">
        <f>G50*[1]Synthèse!$D$28/1000</f>
        <v>1496.277</v>
      </c>
      <c r="I50" s="11">
        <f>IF(G50&lt;&gt;"",ROUNDUP(G50/[1]Synthèse!$D$47,0),"")</f>
        <v>3</v>
      </c>
      <c r="J50" s="9">
        <f>IF(G50&lt;&gt;"",ROUNDDOWN(G50/[1]Synthèse!$D$47,0),"")</f>
        <v>2</v>
      </c>
      <c r="K50" s="9">
        <f>IF(G50&lt;&gt;"",G50-(J50*[1]Synthèse!$D$47),"")</f>
        <v>2300</v>
      </c>
    </row>
    <row r="51" spans="1:11" x14ac:dyDescent="0.3">
      <c r="A51" s="9">
        <v>16200</v>
      </c>
      <c r="B51">
        <v>0</v>
      </c>
      <c r="C51" t="str">
        <f>IF(AND(B51&lt;&gt;0,D51=""),#REF!,IF(B51&lt;&gt;0,D51,""))</f>
        <v/>
      </c>
      <c r="H51" s="11">
        <f>G51*[1]Synthèse!$D$28/1000</f>
        <v>0</v>
      </c>
      <c r="I51" s="11" t="str">
        <f>IF(G51&lt;&gt;"",ROUNDUP(G51/[1]Synthèse!$D$47,0),"")</f>
        <v/>
      </c>
      <c r="J51" s="9" t="str">
        <f>IF(G51&lt;&gt;"",ROUNDDOWN(G51/[1]Synthèse!$D$47,0),"")</f>
        <v/>
      </c>
      <c r="K51" s="9" t="str">
        <f>IF(G51&lt;&gt;"",G51-(J51*[1]Synthèse!$D$47),"")</f>
        <v/>
      </c>
    </row>
    <row r="52" spans="1:11" x14ac:dyDescent="0.3">
      <c r="A52" s="9">
        <v>12500</v>
      </c>
      <c r="B52">
        <v>0</v>
      </c>
      <c r="C52" t="str">
        <f>IF(AND(B52&lt;&gt;0,D52=""),#REF!,IF(B52&lt;&gt;0,D52,""))</f>
        <v/>
      </c>
      <c r="F52" s="9">
        <v>1</v>
      </c>
      <c r="G52" s="11">
        <v>29800</v>
      </c>
      <c r="H52" s="11">
        <f>G52*[1]Synthèse!$D$28/1000</f>
        <v>1598.174</v>
      </c>
      <c r="I52" s="11">
        <f>IF(G52&lt;&gt;"",ROUNDUP(G52/[1]Synthèse!$D$47,0),"")</f>
        <v>3</v>
      </c>
      <c r="J52" s="9">
        <f>IF(G52&lt;&gt;"",ROUNDDOWN(G52/[1]Synthèse!$D$47,0),"")</f>
        <v>2</v>
      </c>
      <c r="K52" s="9">
        <f>IF(G52&lt;&gt;"",G52-(J52*[1]Synthèse!$D$47),"")</f>
        <v>4200</v>
      </c>
    </row>
    <row r="53" spans="1:11" x14ac:dyDescent="0.3">
      <c r="A53" s="9">
        <v>5400</v>
      </c>
      <c r="B53">
        <v>0</v>
      </c>
      <c r="C53" t="str">
        <f>IF(AND(B53&lt;&gt;0,D53=""),#REF!,IF(B53&lt;&gt;0,D53,""))</f>
        <v/>
      </c>
      <c r="E53" s="10"/>
      <c r="H53" s="11">
        <f>G53*[1]Synthèse!$D$28/1000</f>
        <v>0</v>
      </c>
      <c r="I53" s="11" t="str">
        <f>IF(G53&lt;&gt;"",ROUNDUP(G53/[1]Synthèse!$D$47,0),"")</f>
        <v/>
      </c>
      <c r="J53" s="9" t="str">
        <f>IF(G53&lt;&gt;"",ROUNDDOWN(G53/[1]Synthèse!$D$47,0),"")</f>
        <v/>
      </c>
      <c r="K53" s="9" t="str">
        <f>IF(G53&lt;&gt;"",G53-(J53*[1]Synthèse!$D$47),"")</f>
        <v/>
      </c>
    </row>
    <row r="54" spans="1:11" x14ac:dyDescent="0.3">
      <c r="A54" s="9">
        <v>11900</v>
      </c>
      <c r="B54">
        <v>0</v>
      </c>
      <c r="C54" t="str">
        <f>IF(AND(B54&lt;&gt;0,D54=""),#REF!,IF(B54&lt;&gt;0,D54,""))</f>
        <v/>
      </c>
      <c r="H54" s="11">
        <f>G54*[1]Synthèse!$D$28/1000</f>
        <v>0</v>
      </c>
      <c r="I54" s="11" t="str">
        <f>IF(G54&lt;&gt;"",ROUNDUP(G54/[1]Synthèse!$D$47,0),"")</f>
        <v/>
      </c>
      <c r="J54" s="9" t="str">
        <f>IF(G54&lt;&gt;"",ROUNDDOWN(G54/[1]Synthèse!$D$47,0),"")</f>
        <v/>
      </c>
      <c r="K54" s="9" t="str">
        <f>IF(G54&lt;&gt;"",G54-(J54*[1]Synthèse!$D$47),"")</f>
        <v/>
      </c>
    </row>
    <row r="55" spans="1:11" x14ac:dyDescent="0.3">
      <c r="A55" s="9">
        <v>10000</v>
      </c>
      <c r="B55">
        <v>1</v>
      </c>
      <c r="C55" t="e">
        <f>IF(AND(B55&lt;&gt;0,D55=""),#REF!,IF(B55&lt;&gt;0,D55,""))</f>
        <v>#REF!</v>
      </c>
      <c r="F55" s="9">
        <v>1</v>
      </c>
      <c r="G55" s="11">
        <f>SUBTOTAL(9,A55)</f>
        <v>10000</v>
      </c>
      <c r="H55" s="11">
        <f>G55*[1]Synthèse!$D$28/1000</f>
        <v>536.29999999999995</v>
      </c>
      <c r="I55" s="11">
        <f>IF(G55&lt;&gt;"",ROUNDUP(G55/[1]Synthèse!$D$47,0),"")</f>
        <v>1</v>
      </c>
      <c r="J55" s="9">
        <f>IF(G55&lt;&gt;"",ROUNDDOWN(G55/[1]Synthèse!$D$47,0),"")</f>
        <v>0</v>
      </c>
      <c r="K55" s="9">
        <f>IF(G55&lt;&gt;"",G55-(J55*[1]Synthèse!$D$47),"")</f>
        <v>10000</v>
      </c>
    </row>
    <row r="56" spans="1:11" x14ac:dyDescent="0.3">
      <c r="A56" s="9">
        <v>11900</v>
      </c>
      <c r="B56">
        <v>1</v>
      </c>
      <c r="C56" t="e">
        <f>IF(AND(B56&lt;&gt;0,D56=""),#REF!,IF(B56&lt;&gt;0,D56,""))</f>
        <v>#REF!</v>
      </c>
      <c r="F56" s="9">
        <v>1</v>
      </c>
      <c r="G56" s="11">
        <f>SUBTOTAL(9,A56)</f>
        <v>11900</v>
      </c>
      <c r="H56" s="11">
        <f>G56*[1]Synthèse!$D$28/1000</f>
        <v>638.197</v>
      </c>
      <c r="I56" s="11">
        <f>IF(G56&lt;&gt;"",ROUNDUP(G56/[1]Synthèse!$D$47,0),"")</f>
        <v>1</v>
      </c>
      <c r="J56" s="9">
        <f>IF(G56&lt;&gt;"",ROUNDDOWN(G56/[1]Synthèse!$D$47,0),"")</f>
        <v>0</v>
      </c>
      <c r="K56" s="9">
        <f>IF(G56&lt;&gt;"",G56-(J56*[1]Synthèse!$D$47),"")</f>
        <v>11900</v>
      </c>
    </row>
    <row r="57" spans="1:11" x14ac:dyDescent="0.3">
      <c r="A57" s="9">
        <v>9200</v>
      </c>
      <c r="B57">
        <v>0</v>
      </c>
      <c r="C57" t="str">
        <f>IF(AND(B57&lt;&gt;0,D57=""),#REF!,IF(B57&lt;&gt;0,D57,""))</f>
        <v/>
      </c>
      <c r="F57" s="9">
        <v>1</v>
      </c>
      <c r="G57" s="11">
        <v>20300</v>
      </c>
      <c r="H57" s="11">
        <f>G57*[1]Synthèse!$D$28/1000</f>
        <v>1088.6890000000001</v>
      </c>
      <c r="I57" s="11">
        <f>IF(G57&lt;&gt;"",ROUNDUP(G57/[1]Synthèse!$D$47,0),"")</f>
        <v>2</v>
      </c>
      <c r="J57" s="9">
        <f>IF(G57&lt;&gt;"",ROUNDDOWN(G57/[1]Synthèse!$D$47,0),"")</f>
        <v>1</v>
      </c>
      <c r="K57" s="9">
        <f>IF(G57&lt;&gt;"",G57-(J57*[1]Synthèse!$D$47),"")</f>
        <v>7500</v>
      </c>
    </row>
    <row r="58" spans="1:11" x14ac:dyDescent="0.3">
      <c r="A58" s="9">
        <v>11100</v>
      </c>
      <c r="B58">
        <v>0</v>
      </c>
      <c r="C58" t="str">
        <f>IF(AND(B58&lt;&gt;0,D58=""),#REF!,IF(B58&lt;&gt;0,D58,""))</f>
        <v/>
      </c>
      <c r="E58" s="10"/>
      <c r="H58" s="11">
        <f>G58*[1]Synthèse!$D$28/1000</f>
        <v>0</v>
      </c>
      <c r="I58" s="11" t="str">
        <f>IF(G58&lt;&gt;"",ROUNDUP(G58/[1]Synthèse!$D$47,0),"")</f>
        <v/>
      </c>
      <c r="J58" s="9" t="str">
        <f>IF(G58&lt;&gt;"",ROUNDDOWN(G58/[1]Synthèse!$D$47,0),"")</f>
        <v/>
      </c>
      <c r="K58" s="9" t="str">
        <f>IF(G58&lt;&gt;"",G58-(J58*[1]Synthèse!$D$47),"")</f>
        <v/>
      </c>
    </row>
    <row r="59" spans="1:11" x14ac:dyDescent="0.3">
      <c r="A59" s="9">
        <v>6700</v>
      </c>
      <c r="B59">
        <v>0</v>
      </c>
      <c r="C59" t="str">
        <f>IF(AND(B59&lt;&gt;0,D59=""),#REF!,IF(B59&lt;&gt;0,D59,""))</f>
        <v/>
      </c>
      <c r="F59" s="9">
        <v>1</v>
      </c>
      <c r="G59" s="11">
        <v>16600</v>
      </c>
      <c r="H59" s="11">
        <f>G59*[1]Synthèse!$D$28/1000</f>
        <v>890.25800000000004</v>
      </c>
      <c r="I59" s="11">
        <f>IF(G59&lt;&gt;"",ROUNDUP(G59/[1]Synthèse!$D$47,0),"")</f>
        <v>2</v>
      </c>
      <c r="J59" s="9">
        <f>IF(G59&lt;&gt;"",ROUNDDOWN(G59/[1]Synthèse!$D$47,0),"")</f>
        <v>1</v>
      </c>
      <c r="K59" s="9">
        <f>IF(G59&lt;&gt;"",G59-(J59*[1]Synthèse!$D$47),"")</f>
        <v>3800</v>
      </c>
    </row>
    <row r="60" spans="1:11" x14ac:dyDescent="0.3">
      <c r="A60" s="9">
        <v>9900</v>
      </c>
      <c r="B60">
        <v>0</v>
      </c>
      <c r="C60" t="str">
        <f>IF(AND(B60&lt;&gt;0,D60=""),#REF!,IF(B60&lt;&gt;0,D60,""))</f>
        <v/>
      </c>
      <c r="H60" s="11">
        <f>G60*[1]Synthèse!$D$28/1000</f>
        <v>0</v>
      </c>
      <c r="I60" s="11" t="str">
        <f>IF(G60&lt;&gt;"",ROUNDUP(G60/[1]Synthèse!$D$47,0),"")</f>
        <v/>
      </c>
      <c r="J60" s="9" t="str">
        <f>IF(G60&lt;&gt;"",ROUNDDOWN(G60/[1]Synthèse!$D$47,0),"")</f>
        <v/>
      </c>
      <c r="K60" s="9" t="str">
        <f>IF(G60&lt;&gt;"",G60-(J60*[1]Synthèse!$D$47),"")</f>
        <v/>
      </c>
    </row>
    <row r="61" spans="1:11" x14ac:dyDescent="0.3">
      <c r="A61" s="9">
        <v>16500</v>
      </c>
      <c r="B61">
        <v>1</v>
      </c>
      <c r="C61" t="e">
        <f>IF(AND(B61&lt;&gt;0,D61=""),#REF!,IF(B61&lt;&gt;0,D61,""))</f>
        <v>#REF!</v>
      </c>
      <c r="F61" s="9">
        <v>1</v>
      </c>
      <c r="G61" s="11">
        <f>SUBTOTAL(9,A61)</f>
        <v>16500</v>
      </c>
      <c r="H61" s="11">
        <f>G61*[1]Synthèse!$D$28/1000</f>
        <v>884.89499999999998</v>
      </c>
      <c r="I61" s="11">
        <f>IF(G61&lt;&gt;"",ROUNDUP(G61/[1]Synthèse!$D$47,0),"")</f>
        <v>2</v>
      </c>
      <c r="J61" s="9">
        <f>IF(G61&lt;&gt;"",ROUNDDOWN(G61/[1]Synthèse!$D$47,0),"")</f>
        <v>1</v>
      </c>
      <c r="K61" s="9">
        <f>IF(G61&lt;&gt;"",G61-(J61*[1]Synthèse!$D$47),"")</f>
        <v>3700</v>
      </c>
    </row>
    <row r="62" spans="1:11" x14ac:dyDescent="0.3">
      <c r="A62" s="9">
        <v>10800</v>
      </c>
      <c r="B62">
        <v>0</v>
      </c>
      <c r="C62" t="str">
        <f>IF(AND(B62&lt;&gt;0,D62=""),#REF!,IF(B62&lt;&gt;0,D62,""))</f>
        <v/>
      </c>
      <c r="F62" s="9">
        <v>1</v>
      </c>
      <c r="G62" s="11">
        <f>SUBTOTAL(9,A62)</f>
        <v>10800</v>
      </c>
      <c r="H62" s="11">
        <f>G62*[1]Synthèse!$D$28/1000</f>
        <v>579.20399999999995</v>
      </c>
      <c r="I62" s="11">
        <f>IF(G62&lt;&gt;"",ROUNDUP(G62/[1]Synthèse!$D$47,0),"")</f>
        <v>1</v>
      </c>
      <c r="J62" s="9">
        <f>IF(G62&lt;&gt;"",ROUNDDOWN(G62/[1]Synthèse!$D$47,0),"")</f>
        <v>0</v>
      </c>
      <c r="K62" s="9">
        <f>IF(G62&lt;&gt;"",G62-(J62*[1]Synthèse!$D$47),"")</f>
        <v>10800</v>
      </c>
    </row>
    <row r="63" spans="1:11" x14ac:dyDescent="0.3">
      <c r="A63" s="9">
        <v>16600</v>
      </c>
      <c r="B63">
        <v>0</v>
      </c>
      <c r="C63" t="str">
        <f>IF(AND(B63&lt;&gt;0,D63=""),#REF!,IF(B63&lt;&gt;0,D63,""))</f>
        <v/>
      </c>
      <c r="F63" s="9">
        <v>1</v>
      </c>
      <c r="G63" s="11">
        <f>SUBTOTAL(9,A63)</f>
        <v>16600</v>
      </c>
      <c r="H63" s="11">
        <f>G63*[1]Synthèse!$D$28/1000</f>
        <v>890.25800000000004</v>
      </c>
      <c r="I63" s="11">
        <f>IF(G63&lt;&gt;"",ROUNDUP(G63/[1]Synthèse!$D$47,0),"")</f>
        <v>2</v>
      </c>
      <c r="J63" s="9">
        <f>IF(G63&lt;&gt;"",ROUNDDOWN(G63/[1]Synthèse!$D$47,0),"")</f>
        <v>1</v>
      </c>
      <c r="K63" s="9">
        <f>IF(G63&lt;&gt;"",G63-(J63*[1]Synthèse!$D$47),"")</f>
        <v>3800</v>
      </c>
    </row>
    <row r="64" spans="1:11" x14ac:dyDescent="0.3">
      <c r="A64" s="9">
        <v>11800</v>
      </c>
      <c r="B64">
        <v>0</v>
      </c>
      <c r="C64" t="str">
        <f>IF(AND(B64&lt;&gt;0,D64=""),#REF!,IF(B64&lt;&gt;0,D64,""))</f>
        <v/>
      </c>
      <c r="F64" s="9">
        <v>1</v>
      </c>
      <c r="G64" s="11">
        <f>SUBTOTAL(9,A64)</f>
        <v>11800</v>
      </c>
      <c r="H64" s="11">
        <f>G64*[1]Synthèse!$D$28/1000</f>
        <v>632.83399999999995</v>
      </c>
      <c r="I64" s="11">
        <f>IF(G64&lt;&gt;"",ROUNDUP(G64/[1]Synthèse!$D$47,0),"")</f>
        <v>1</v>
      </c>
      <c r="J64" s="9">
        <f>IF(G64&lt;&gt;"",ROUNDDOWN(G64/[1]Synthèse!$D$47,0),"")</f>
        <v>0</v>
      </c>
      <c r="K64" s="9">
        <f>IF(G64&lt;&gt;"",G64-(J64*[1]Synthèse!$D$47),"")</f>
        <v>11800</v>
      </c>
    </row>
    <row r="65" spans="1:11" x14ac:dyDescent="0.3">
      <c r="A65" s="9">
        <v>13000</v>
      </c>
      <c r="B65">
        <v>0</v>
      </c>
      <c r="C65" t="str">
        <f>IF(AND(B65&lt;&gt;0,D65=""),#REF!,IF(B65&lt;&gt;0,D65,""))</f>
        <v/>
      </c>
      <c r="F65" s="9">
        <v>1</v>
      </c>
      <c r="G65" s="11">
        <f>SUBTOTAL(9,A65)</f>
        <v>13000</v>
      </c>
      <c r="H65" s="11">
        <f>G65*[1]Synthèse!$D$28/1000</f>
        <v>697.19</v>
      </c>
      <c r="I65" s="11">
        <f>IF(G65&lt;&gt;"",ROUNDUP(G65/[1]Synthèse!$D$47,0),"")</f>
        <v>2</v>
      </c>
      <c r="J65" s="9">
        <f>IF(G65&lt;&gt;"",ROUNDDOWN(G65/[1]Synthèse!$D$47,0),"")</f>
        <v>1</v>
      </c>
      <c r="K65" s="9">
        <f>IF(G65&lt;&gt;"",G65-(J65*[1]Synthèse!$D$47),"")</f>
        <v>200</v>
      </c>
    </row>
    <row r="66" spans="1:11" x14ac:dyDescent="0.3">
      <c r="A66" s="9">
        <v>9700</v>
      </c>
      <c r="B66">
        <v>0</v>
      </c>
      <c r="C66" t="str">
        <f>IF(AND(B66&lt;&gt;0,D66=""),#REF!,IF(B66&lt;&gt;0,D66,""))</f>
        <v/>
      </c>
      <c r="F66" s="9">
        <v>1</v>
      </c>
      <c r="G66" s="11">
        <v>20300</v>
      </c>
      <c r="H66" s="11">
        <f>G66*[1]Synthèse!$D$28/1000</f>
        <v>1088.6890000000001</v>
      </c>
      <c r="I66" s="11">
        <f>IF(G66&lt;&gt;"",ROUNDUP(G66/[1]Synthèse!$D$47,0),"")</f>
        <v>2</v>
      </c>
      <c r="J66" s="9">
        <f>IF(G66&lt;&gt;"",ROUNDDOWN(G66/[1]Synthèse!$D$47,0),"")</f>
        <v>1</v>
      </c>
      <c r="K66" s="9">
        <f>IF(G66&lt;&gt;"",G66-(J66*[1]Synthèse!$D$47),"")</f>
        <v>7500</v>
      </c>
    </row>
    <row r="67" spans="1:11" x14ac:dyDescent="0.3">
      <c r="A67" s="9">
        <v>10600</v>
      </c>
      <c r="B67">
        <v>0</v>
      </c>
      <c r="C67" t="str">
        <f>IF(AND(B67&lt;&gt;0,D67=""),#REF!,IF(B67&lt;&gt;0,D67,""))</f>
        <v/>
      </c>
      <c r="H67" s="11">
        <f>G67*[1]Synthèse!$D$28/1000</f>
        <v>0</v>
      </c>
      <c r="I67" s="11" t="str">
        <f>IF(G67&lt;&gt;"",ROUNDUP(G67/[1]Synthèse!$D$47,0),"")</f>
        <v/>
      </c>
      <c r="J67" s="9" t="str">
        <f>IF(G67&lt;&gt;"",ROUNDDOWN(G67/[1]Synthèse!$D$47,0),"")</f>
        <v/>
      </c>
      <c r="K67" s="9" t="str">
        <f>IF(G67&lt;&gt;"",G67-(J67*[1]Synthèse!$D$47),"")</f>
        <v/>
      </c>
    </row>
    <row r="68" spans="1:11" x14ac:dyDescent="0.3">
      <c r="A68" s="9">
        <v>12000</v>
      </c>
      <c r="B68">
        <v>0</v>
      </c>
      <c r="C68" t="str">
        <f>IF(AND(B68&lt;&gt;0,D68=""),#REF!,IF(B68&lt;&gt;0,D68,""))</f>
        <v/>
      </c>
      <c r="F68" s="9">
        <v>1</v>
      </c>
      <c r="G68" s="11">
        <v>22000</v>
      </c>
      <c r="H68" s="11">
        <f>G68*[1]Synthèse!$D$28/1000</f>
        <v>1179.8599999999999</v>
      </c>
      <c r="I68" s="11">
        <f>IF(G68&lt;&gt;"",ROUNDUP(G68/[1]Synthèse!$D$47,0),"")</f>
        <v>2</v>
      </c>
      <c r="J68" s="9">
        <f>IF(G68&lt;&gt;"",ROUNDDOWN(G68/[1]Synthèse!$D$47,0),"")</f>
        <v>1</v>
      </c>
      <c r="K68" s="9">
        <f>IF(G68&lt;&gt;"",G68-(J68*[1]Synthèse!$D$47),"")</f>
        <v>9200</v>
      </c>
    </row>
    <row r="69" spans="1:11" x14ac:dyDescent="0.3">
      <c r="A69" s="9">
        <v>10000</v>
      </c>
      <c r="B69">
        <v>0</v>
      </c>
      <c r="C69" t="str">
        <f>IF(AND(B69&lt;&gt;0,D69=""),#REF!,IF(B69&lt;&gt;0,D69,""))</f>
        <v/>
      </c>
      <c r="H69" s="11">
        <f>G69*[1]Synthèse!$D$28/1000</f>
        <v>0</v>
      </c>
      <c r="I69" s="11" t="str">
        <f>IF(G69&lt;&gt;"",ROUNDUP(G69/[1]Synthèse!$D$47,0),"")</f>
        <v/>
      </c>
      <c r="J69" s="9" t="str">
        <f>IF(G69&lt;&gt;"",ROUNDDOWN(G69/[1]Synthèse!$D$47,0),"")</f>
        <v/>
      </c>
      <c r="K69" s="9" t="str">
        <f>IF(G69&lt;&gt;"",G69-(J69*[1]Synthèse!$D$47),"")</f>
        <v/>
      </c>
    </row>
    <row r="70" spans="1:11" x14ac:dyDescent="0.3">
      <c r="A70" s="9">
        <v>14300</v>
      </c>
      <c r="B70">
        <v>0</v>
      </c>
      <c r="C70" t="str">
        <f>IF(AND(B70&lt;&gt;0,D70=""),#REF!,IF(B70&lt;&gt;0,D70,""))</f>
        <v/>
      </c>
      <c r="F70" s="9">
        <v>1</v>
      </c>
      <c r="G70" s="11">
        <f>SUBTOTAL(9,A70)</f>
        <v>14300</v>
      </c>
      <c r="H70" s="11">
        <f>G70*[1]Synthèse!$D$28/1000</f>
        <v>766.90899999999999</v>
      </c>
      <c r="I70" s="11">
        <f>IF(G70&lt;&gt;"",ROUNDUP(G70/[1]Synthèse!$D$47,0),"")</f>
        <v>2</v>
      </c>
      <c r="J70" s="9">
        <f>IF(G70&lt;&gt;"",ROUNDDOWN(G70/[1]Synthèse!$D$47,0),"")</f>
        <v>1</v>
      </c>
      <c r="K70" s="9">
        <f>IF(G70&lt;&gt;"",G70-(J70*[1]Synthèse!$D$47),"")</f>
        <v>1500</v>
      </c>
    </row>
    <row r="71" spans="1:11" x14ac:dyDescent="0.3">
      <c r="A71" s="9">
        <v>2200</v>
      </c>
      <c r="B71">
        <v>0</v>
      </c>
      <c r="C71" t="str">
        <f>IF(AND(B71&lt;&gt;0,D71=""),#REF!,IF(B71&lt;&gt;0,D71,""))</f>
        <v/>
      </c>
      <c r="F71" s="9">
        <v>1</v>
      </c>
      <c r="G71" s="11">
        <v>51400</v>
      </c>
      <c r="H71" s="11">
        <f>G71*[1]Synthèse!$D$28/1000</f>
        <v>2756.5819999999999</v>
      </c>
      <c r="I71" s="11">
        <f>IF(G71&lt;&gt;"",ROUNDUP(G71/[1]Synthèse!$D$47,0),"")</f>
        <v>5</v>
      </c>
      <c r="J71" s="9">
        <f>IF(G71&lt;&gt;"",ROUNDDOWN(G71/[1]Synthèse!$D$47,0),"")</f>
        <v>4</v>
      </c>
      <c r="K71" s="9">
        <f>IF(G71&lt;&gt;"",G71-(J71*[1]Synthèse!$D$47),"")</f>
        <v>200</v>
      </c>
    </row>
    <row r="72" spans="1:11" x14ac:dyDescent="0.3">
      <c r="A72" s="9">
        <v>10000</v>
      </c>
      <c r="B72">
        <v>0</v>
      </c>
      <c r="C72" t="str">
        <f>IF(AND(B72&lt;&gt;0,D72=""),#REF!,IF(B72&lt;&gt;0,D72,""))</f>
        <v/>
      </c>
      <c r="H72" s="11">
        <f>G72*[1]Synthèse!$D$28/1000</f>
        <v>0</v>
      </c>
      <c r="I72" s="11" t="str">
        <f>IF(G72&lt;&gt;"",ROUNDUP(G72/[1]Synthèse!$D$47,0),"")</f>
        <v/>
      </c>
      <c r="J72" s="9" t="str">
        <f>IF(G72&lt;&gt;"",ROUNDDOWN(G72/[1]Synthèse!$D$47,0),"")</f>
        <v/>
      </c>
      <c r="K72" s="9" t="str">
        <f>IF(G72&lt;&gt;"",G72-(J72*[1]Synthèse!$D$47),"")</f>
        <v/>
      </c>
    </row>
    <row r="73" spans="1:11" x14ac:dyDescent="0.3">
      <c r="A73" s="9">
        <v>9000</v>
      </c>
      <c r="B73">
        <v>0</v>
      </c>
      <c r="C73" t="str">
        <f>IF(AND(B73&lt;&gt;0,D73=""),#REF!,IF(B73&lt;&gt;0,D73,""))</f>
        <v/>
      </c>
      <c r="H73" s="11">
        <f>G73*[1]Synthèse!$D$28/1000</f>
        <v>0</v>
      </c>
      <c r="I73" s="11" t="str">
        <f>IF(G73&lt;&gt;"",ROUNDUP(G73/[1]Synthèse!$D$47,0),"")</f>
        <v/>
      </c>
      <c r="J73" s="9" t="str">
        <f>IF(G73&lt;&gt;"",ROUNDDOWN(G73/[1]Synthèse!$D$47,0),"")</f>
        <v/>
      </c>
      <c r="K73" s="9" t="str">
        <f>IF(G73&lt;&gt;"",G73-(J73*[1]Synthèse!$D$47),"")</f>
        <v/>
      </c>
    </row>
    <row r="74" spans="1:11" x14ac:dyDescent="0.3">
      <c r="A74" s="9">
        <v>14800</v>
      </c>
      <c r="B74">
        <v>0</v>
      </c>
      <c r="C74" t="str">
        <f>IF(AND(B74&lt;&gt;0,D74=""),#REF!,IF(B74&lt;&gt;0,D74,""))</f>
        <v/>
      </c>
      <c r="E74" s="10"/>
      <c r="H74" s="11">
        <f>G74*[1]Synthèse!$D$28/1000</f>
        <v>0</v>
      </c>
      <c r="I74" s="11" t="str">
        <f>IF(G74&lt;&gt;"",ROUNDUP(G74/[1]Synthèse!$D$47,0),"")</f>
        <v/>
      </c>
      <c r="J74" s="9" t="str">
        <f>IF(G74&lt;&gt;"",ROUNDDOWN(G74/[1]Synthèse!$D$47,0),"")</f>
        <v/>
      </c>
      <c r="K74" s="9" t="str">
        <f>IF(G74&lt;&gt;"",G74-(J74*[1]Synthèse!$D$47),"")</f>
        <v/>
      </c>
    </row>
    <row r="75" spans="1:11" x14ac:dyDescent="0.3">
      <c r="A75" s="9">
        <v>15400</v>
      </c>
      <c r="B75">
        <v>0</v>
      </c>
      <c r="C75" t="str">
        <f>IF(AND(B75&lt;&gt;0,D75=""),#REF!,IF(B75&lt;&gt;0,D75,""))</f>
        <v/>
      </c>
      <c r="H75" s="11">
        <f>G75*[1]Synthèse!$D$28/1000</f>
        <v>0</v>
      </c>
      <c r="I75" s="11" t="str">
        <f>IF(G75&lt;&gt;"",ROUNDUP(G75/[1]Synthèse!$D$47,0),"")</f>
        <v/>
      </c>
      <c r="J75" s="9" t="str">
        <f>IF(G75&lt;&gt;"",ROUNDDOWN(G75/[1]Synthèse!$D$47,0),"")</f>
        <v/>
      </c>
      <c r="K75" s="9" t="str">
        <f>IF(G75&lt;&gt;"",G75-(J75*[1]Synthèse!$D$47),"")</f>
        <v/>
      </c>
    </row>
    <row r="76" spans="1:11" x14ac:dyDescent="0.3">
      <c r="A76" s="9">
        <v>12000</v>
      </c>
      <c r="B76">
        <v>0</v>
      </c>
      <c r="C76" t="str">
        <f>IF(AND(B76&lt;&gt;0,D76=""),#REF!,IF(B76&lt;&gt;0,D76,""))</f>
        <v/>
      </c>
      <c r="F76" s="9">
        <v>1</v>
      </c>
      <c r="G76" s="11">
        <v>21900</v>
      </c>
      <c r="H76" s="11">
        <f>G76*[1]Synthèse!$D$28/1000</f>
        <v>1174.4970000000001</v>
      </c>
      <c r="I76" s="11">
        <f>IF(G76&lt;&gt;"",ROUNDUP(G76/[1]Synthèse!$D$47,0),"")</f>
        <v>2</v>
      </c>
      <c r="J76" s="9">
        <f>IF(G76&lt;&gt;"",ROUNDDOWN(G76/[1]Synthèse!$D$47,0),"")</f>
        <v>1</v>
      </c>
      <c r="K76" s="9">
        <f>IF(G76&lt;&gt;"",G76-(J76*[1]Synthèse!$D$47),"")</f>
        <v>9100</v>
      </c>
    </row>
    <row r="77" spans="1:11" x14ac:dyDescent="0.3">
      <c r="A77" s="9">
        <v>9900</v>
      </c>
      <c r="B77">
        <v>0</v>
      </c>
      <c r="C77" t="str">
        <f>IF(AND(B77&lt;&gt;0,D77=""),#REF!,IF(B77&lt;&gt;0,D77,""))</f>
        <v/>
      </c>
      <c r="H77" s="11">
        <f>G77*[1]Synthèse!$D$28/1000</f>
        <v>0</v>
      </c>
      <c r="I77" s="11" t="str">
        <f>IF(G77&lt;&gt;"",ROUNDUP(G77/[1]Synthèse!$D$47,0),"")</f>
        <v/>
      </c>
      <c r="J77" s="9" t="str">
        <f>IF(G77&lt;&gt;"",ROUNDDOWN(G77/[1]Synthèse!$D$47,0),"")</f>
        <v/>
      </c>
      <c r="K77" s="9" t="str">
        <f>IF(G77&lt;&gt;"",G77-(J77*[1]Synthèse!$D$47),"")</f>
        <v/>
      </c>
    </row>
    <row r="78" spans="1:11" x14ac:dyDescent="0.3">
      <c r="A78" s="9">
        <v>18200</v>
      </c>
      <c r="B78">
        <v>0</v>
      </c>
      <c r="C78" t="str">
        <f>IF(AND(B78&lt;&gt;0,D78=""),#REF!,IF(B78&lt;&gt;0,D78,""))</f>
        <v/>
      </c>
      <c r="E78" s="10"/>
      <c r="F78" s="9">
        <v>1</v>
      </c>
      <c r="G78" s="11">
        <v>60600</v>
      </c>
      <c r="H78" s="11">
        <f>G78*[1]Synthèse!$D$28/1000</f>
        <v>3249.9780000000001</v>
      </c>
      <c r="I78" s="11">
        <f>IF(G78&lt;&gt;"",ROUNDUP(G78/[1]Synthèse!$D$47,0),"")</f>
        <v>5</v>
      </c>
      <c r="J78" s="9">
        <f>IF(G78&lt;&gt;"",ROUNDDOWN(G78/[1]Synthèse!$D$47,0),"")</f>
        <v>4</v>
      </c>
      <c r="K78" s="9">
        <f>IF(G78&lt;&gt;"",G78-(J78*[1]Synthèse!$D$47),"")</f>
        <v>9400</v>
      </c>
    </row>
    <row r="79" spans="1:11" x14ac:dyDescent="0.3">
      <c r="A79" s="9">
        <v>13000</v>
      </c>
      <c r="B79">
        <v>0</v>
      </c>
      <c r="C79" t="str">
        <f>IF(AND(B79&lt;&gt;0,D79=""),#REF!,IF(B79&lt;&gt;0,D79,""))</f>
        <v/>
      </c>
      <c r="H79" s="11">
        <f>G79*[1]Synthèse!$D$28/1000</f>
        <v>0</v>
      </c>
      <c r="I79" s="11" t="str">
        <f>IF(G79&lt;&gt;"",ROUNDUP(G79/[1]Synthèse!$D$47,0),"")</f>
        <v/>
      </c>
      <c r="J79" s="9" t="str">
        <f>IF(G79&lt;&gt;"",ROUNDDOWN(G79/[1]Synthèse!$D$47,0),"")</f>
        <v/>
      </c>
      <c r="K79" s="9" t="str">
        <f>IF(G79&lt;&gt;"",G79-(J79*[1]Synthèse!$D$47),"")</f>
        <v/>
      </c>
    </row>
    <row r="80" spans="1:11" x14ac:dyDescent="0.3">
      <c r="A80" s="9">
        <v>29400</v>
      </c>
      <c r="B80">
        <v>0</v>
      </c>
      <c r="C80" t="str">
        <f>IF(AND(B80&lt;&gt;0,D80=""),#REF!,IF(B80&lt;&gt;0,D80,""))</f>
        <v/>
      </c>
      <c r="H80" s="11">
        <f>G80*[1]Synthèse!$D$28/1000</f>
        <v>0</v>
      </c>
      <c r="I80" s="11" t="str">
        <f>IF(G80&lt;&gt;"",ROUNDUP(G80/[1]Synthèse!$D$47,0),"")</f>
        <v/>
      </c>
      <c r="J80" s="9" t="str">
        <f>IF(G80&lt;&gt;"",ROUNDDOWN(G80/[1]Synthèse!$D$47,0),"")</f>
        <v/>
      </c>
      <c r="K80" s="9" t="str">
        <f>IF(G80&lt;&gt;"",G80-(J80*[1]Synthèse!$D$47),"")</f>
        <v/>
      </c>
    </row>
    <row r="81" spans="1:11" x14ac:dyDescent="0.3">
      <c r="A81" s="9">
        <v>15200</v>
      </c>
      <c r="B81">
        <v>0</v>
      </c>
      <c r="C81" t="str">
        <f>IF(AND(B81&lt;&gt;0,D81=""),#REF!,IF(B81&lt;&gt;0,D81,""))</f>
        <v/>
      </c>
      <c r="F81" s="9">
        <v>1</v>
      </c>
      <c r="G81" s="11">
        <f>SUBTOTAL(9,A81)</f>
        <v>15200</v>
      </c>
      <c r="H81" s="11">
        <f>G81*[1]Synthèse!$D$28/1000</f>
        <v>815.17600000000004</v>
      </c>
      <c r="I81" s="11">
        <f>IF(G81&lt;&gt;"",ROUNDUP(G81/[1]Synthèse!$D$47,0),"")</f>
        <v>2</v>
      </c>
      <c r="J81" s="9">
        <f>IF(G81&lt;&gt;"",ROUNDDOWN(G81/[1]Synthèse!$D$47,0),"")</f>
        <v>1</v>
      </c>
      <c r="K81" s="9">
        <f>IF(G81&lt;&gt;"",G81-(J81*[1]Synthèse!$D$47),"")</f>
        <v>2400</v>
      </c>
    </row>
    <row r="82" spans="1:11" x14ac:dyDescent="0.3">
      <c r="A82" s="9">
        <v>9600</v>
      </c>
      <c r="B82">
        <v>0</v>
      </c>
      <c r="C82" t="str">
        <f>IF(AND(B82&lt;&gt;0,D82=""),#REF!,IF(B82&lt;&gt;0,D82,""))</f>
        <v/>
      </c>
      <c r="F82" s="9">
        <v>1</v>
      </c>
      <c r="G82" s="11">
        <f>SUBTOTAL(9,A82)</f>
        <v>9600</v>
      </c>
      <c r="H82" s="11">
        <f>G82*[1]Synthèse!$D$28/1000</f>
        <v>514.84799999999996</v>
      </c>
      <c r="I82" s="11">
        <f>IF(G82&lt;&gt;"",ROUNDUP(G82/[1]Synthèse!$D$47,0),"")</f>
        <v>1</v>
      </c>
      <c r="J82" s="9">
        <f>IF(G82&lt;&gt;"",ROUNDDOWN(G82/[1]Synthèse!$D$47,0),"")</f>
        <v>0</v>
      </c>
      <c r="K82" s="9">
        <f>IF(G82&lt;&gt;"",G82-(J82*[1]Synthèse!$D$47),"")</f>
        <v>9600</v>
      </c>
    </row>
    <row r="83" spans="1:11" x14ac:dyDescent="0.3">
      <c r="A83" s="9">
        <v>7700</v>
      </c>
      <c r="B83">
        <v>0</v>
      </c>
      <c r="C83" t="str">
        <f>IF(AND(B83&lt;&gt;0,D83=""),#REF!,IF(B83&lt;&gt;0,D83,""))</f>
        <v/>
      </c>
      <c r="F83" s="9">
        <v>1</v>
      </c>
      <c r="G83" s="11">
        <v>17800</v>
      </c>
      <c r="H83" s="11">
        <f>G83*[1]Synthèse!$D$28/1000</f>
        <v>954.61400000000003</v>
      </c>
      <c r="I83" s="11">
        <f>IF(G83&lt;&gt;"",ROUNDUP(G83/[1]Synthèse!$D$47,0),"")</f>
        <v>2</v>
      </c>
      <c r="J83" s="9">
        <f>IF(G83&lt;&gt;"",ROUNDDOWN(G83/[1]Synthèse!$D$47,0),"")</f>
        <v>1</v>
      </c>
      <c r="K83" s="9">
        <f>IF(G83&lt;&gt;"",G83-(J83*[1]Synthèse!$D$47),"")</f>
        <v>5000</v>
      </c>
    </row>
    <row r="84" spans="1:11" x14ac:dyDescent="0.3">
      <c r="A84" s="9">
        <v>10100</v>
      </c>
      <c r="B84">
        <v>0</v>
      </c>
      <c r="C84" t="str">
        <f>IF(AND(B84&lt;&gt;0,D84=""),#REF!,IF(B84&lt;&gt;0,D84,""))</f>
        <v/>
      </c>
      <c r="H84" s="11">
        <f>G84*[1]Synthèse!$D$28/1000</f>
        <v>0</v>
      </c>
      <c r="I84" s="11" t="str">
        <f>IF(G84&lt;&gt;"",ROUNDUP(G84/[1]Synthèse!$D$47,0),"")</f>
        <v/>
      </c>
      <c r="J84" s="9" t="str">
        <f>IF(G84&lt;&gt;"",ROUNDDOWN(G84/[1]Synthèse!$D$47,0),"")</f>
        <v/>
      </c>
      <c r="K84" s="9" t="str">
        <f>IF(G84&lt;&gt;"",G84-(J84*[1]Synthèse!$D$47),"")</f>
        <v/>
      </c>
    </row>
    <row r="85" spans="1:11" x14ac:dyDescent="0.3">
      <c r="A85" s="9">
        <v>12000</v>
      </c>
      <c r="B85">
        <v>0</v>
      </c>
      <c r="C85" t="str">
        <f>IF(AND(B85&lt;&gt;0,D85=""),#REF!,IF(B85&lt;&gt;0,D85,""))</f>
        <v/>
      </c>
      <c r="F85" s="9">
        <v>1</v>
      </c>
      <c r="G85" s="11">
        <f>SUBTOTAL(9,A85)</f>
        <v>12000</v>
      </c>
      <c r="H85" s="11">
        <f>G85*[1]Synthèse!$D$28/1000</f>
        <v>643.55999999999995</v>
      </c>
      <c r="I85" s="11">
        <f>IF(G85&lt;&gt;"",ROUNDUP(G85/[1]Synthèse!$D$47,0),"")</f>
        <v>1</v>
      </c>
      <c r="J85" s="9">
        <f>IF(G85&lt;&gt;"",ROUNDDOWN(G85/[1]Synthèse!$D$47,0),"")</f>
        <v>0</v>
      </c>
      <c r="K85" s="9">
        <f>IF(G85&lt;&gt;"",G85-(J85*[1]Synthèse!$D$47),"")</f>
        <v>12000</v>
      </c>
    </row>
    <row r="86" spans="1:11" x14ac:dyDescent="0.3">
      <c r="A86" s="9">
        <v>14000</v>
      </c>
      <c r="B86">
        <v>0</v>
      </c>
      <c r="C86" t="str">
        <f>IF(AND(B86&lt;&gt;0,D86=""),#REF!,IF(B86&lt;&gt;0,D86,""))</f>
        <v/>
      </c>
      <c r="F86" s="9">
        <v>1</v>
      </c>
      <c r="G86" s="11">
        <f>SUBTOTAL(9,A86)</f>
        <v>14000</v>
      </c>
      <c r="H86" s="11">
        <f>G86*[1]Synthèse!$D$28/1000</f>
        <v>750.82</v>
      </c>
      <c r="I86" s="11">
        <f>IF(G86&lt;&gt;"",ROUNDUP(G86/[1]Synthèse!$D$47,0),"")</f>
        <v>2</v>
      </c>
      <c r="J86" s="9">
        <f>IF(G86&lt;&gt;"",ROUNDDOWN(G86/[1]Synthèse!$D$47,0),"")</f>
        <v>1</v>
      </c>
      <c r="K86" s="9">
        <f>IF(G86&lt;&gt;"",G86-(J86*[1]Synthèse!$D$47),"")</f>
        <v>1200</v>
      </c>
    </row>
    <row r="87" spans="1:11" x14ac:dyDescent="0.3">
      <c r="A87" s="9">
        <v>33000</v>
      </c>
      <c r="B87">
        <v>1</v>
      </c>
      <c r="C87" t="e">
        <f>IF(AND(B87&lt;&gt;0,D87=""),#REF!,IF(B87&lt;&gt;0,D87,""))</f>
        <v>#REF!</v>
      </c>
      <c r="F87" s="9">
        <v>1</v>
      </c>
      <c r="G87" s="11">
        <f>SUBTOTAL(9,A87)</f>
        <v>33000</v>
      </c>
      <c r="H87" s="11">
        <f>G87*[1]Synthèse!$D$28/1000</f>
        <v>1769.79</v>
      </c>
      <c r="I87" s="11">
        <f>IF(G87&lt;&gt;"",ROUNDUP(G87/[1]Synthèse!$D$47,0),"")</f>
        <v>3</v>
      </c>
      <c r="J87" s="9">
        <f>IF(G87&lt;&gt;"",ROUNDDOWN(G87/[1]Synthèse!$D$47,0),"")</f>
        <v>2</v>
      </c>
      <c r="K87" s="9">
        <f>IF(G87&lt;&gt;"",G87-(J87*[1]Synthèse!$D$47),"")</f>
        <v>7400</v>
      </c>
    </row>
    <row r="88" spans="1:11" x14ac:dyDescent="0.3">
      <c r="A88" s="9">
        <v>15000</v>
      </c>
      <c r="B88">
        <v>1</v>
      </c>
      <c r="C88" t="e">
        <f>IF(AND(B88&lt;&gt;0,D88=""),#REF!,IF(B88&lt;&gt;0,D88,""))</f>
        <v>#REF!</v>
      </c>
      <c r="F88" s="9">
        <v>1</v>
      </c>
      <c r="G88" s="11">
        <f>SUBTOTAL(9,A88)</f>
        <v>15000</v>
      </c>
      <c r="H88" s="11">
        <f>G88*[1]Synthèse!$D$28/1000</f>
        <v>804.45</v>
      </c>
      <c r="I88" s="11">
        <f>IF(G88&lt;&gt;"",ROUNDUP(G88/[1]Synthèse!$D$47,0),"")</f>
        <v>2</v>
      </c>
      <c r="J88" s="9">
        <f>IF(G88&lt;&gt;"",ROUNDDOWN(G88/[1]Synthèse!$D$47,0),"")</f>
        <v>1</v>
      </c>
      <c r="K88" s="9">
        <f>IF(G88&lt;&gt;"",G88-(J88*[1]Synthèse!$D$47),"")</f>
        <v>2200</v>
      </c>
    </row>
    <row r="89" spans="1:11" x14ac:dyDescent="0.3">
      <c r="C89" t="str">
        <f>IF(AND(B89&lt;&gt;0,D89=""),#REF!,IF(B89&lt;&gt;0,D89,""))</f>
        <v/>
      </c>
      <c r="G89" s="11">
        <f t="shared" ref="G89:G91" si="0">SUBTOTAL(9,A89)</f>
        <v>0</v>
      </c>
      <c r="H89" s="11">
        <f>G89*[1]Synthèse!$D$28/1000</f>
        <v>0</v>
      </c>
      <c r="I89" s="11">
        <f>IF(G89&lt;&gt;"",ROUNDUP(G89/[1]Synthèse!$D$47,0),"")</f>
        <v>0</v>
      </c>
      <c r="J89" s="9">
        <f>IF(G89&lt;&gt;"",ROUNDDOWN(G89/[1]Synthèse!$D$47,0),"")</f>
        <v>0</v>
      </c>
      <c r="K89" s="9">
        <f>IF(G89&lt;&gt;"",G89-(J89*[1]Synthèse!$D$47),"")</f>
        <v>0</v>
      </c>
    </row>
    <row r="90" spans="1:11" x14ac:dyDescent="0.3">
      <c r="C90" t="str">
        <f>IF(AND(B90&lt;&gt;0,D90=""),#REF!,IF(B90&lt;&gt;0,D90,""))</f>
        <v/>
      </c>
      <c r="G90" s="11">
        <f t="shared" si="0"/>
        <v>0</v>
      </c>
      <c r="H90" s="11">
        <f>G90*[1]Synthèse!$D$28/1000</f>
        <v>0</v>
      </c>
      <c r="I90" s="11">
        <f>IF(G90&lt;&gt;"",ROUNDUP(G90/[1]Synthèse!$D$47,0),"")</f>
        <v>0</v>
      </c>
      <c r="J90" s="9">
        <f>IF(G90&lt;&gt;"",ROUNDDOWN(G90/[1]Synthèse!$D$47,0),"")</f>
        <v>0</v>
      </c>
      <c r="K90" s="9">
        <f>IF(G90&lt;&gt;"",G90-(J90*[1]Synthèse!$D$47),"")</f>
        <v>0</v>
      </c>
    </row>
    <row r="91" spans="1:11" x14ac:dyDescent="0.3">
      <c r="C91" t="str">
        <f>IF(AND(B91&lt;&gt;0,D91=""),#REF!,IF(B91&lt;&gt;0,D91,""))</f>
        <v/>
      </c>
      <c r="G91" s="11">
        <f t="shared" si="0"/>
        <v>0</v>
      </c>
      <c r="H91" s="11">
        <f>G91*[1]Synthèse!$D$28/1000</f>
        <v>0</v>
      </c>
      <c r="I91" s="11">
        <f>IF(G91&lt;&gt;"",ROUNDUP(G91/[1]Synthèse!$D$47,0),"")</f>
        <v>0</v>
      </c>
      <c r="J91" s="9">
        <f>IF(G91&lt;&gt;"",ROUNDDOWN(G91/[1]Synthèse!$D$47,0),"")</f>
        <v>0</v>
      </c>
      <c r="K91" s="9">
        <f>IF(G91&lt;&gt;"",G91-(J91*[1]Synthèse!$D$47),"")</f>
        <v>0</v>
      </c>
    </row>
  </sheetData>
  <autoFilter ref="A1:T1" xr:uid="{D5553FD2-2946-483A-B1BD-95135A121AC8}"/>
  <conditionalFormatting sqref="A2:T1048576">
    <cfRule type="expression" dxfId="1" priority="3">
      <formula>$F2=1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882D6-B6FC-460E-B501-4440EE6798C1}">
  <dimension ref="A1:T91"/>
  <sheetViews>
    <sheetView tabSelected="1" zoomScale="90" zoomScaleNormal="90" workbookViewId="0">
      <selection activeCell="J16" sqref="J16"/>
    </sheetView>
  </sheetViews>
  <sheetFormatPr baseColWidth="10" defaultRowHeight="18.75" x14ac:dyDescent="0.3"/>
  <cols>
    <col min="1" max="1" width="10.28515625" style="9" customWidth="1"/>
    <col min="2" max="2" width="11.28515625" bestFit="1" customWidth="1"/>
    <col min="3" max="3" width="10.7109375" bestFit="1" customWidth="1"/>
    <col min="4" max="4" width="14.28515625" bestFit="1" customWidth="1"/>
    <col min="5" max="5" width="23.28515625" bestFit="1" customWidth="1"/>
    <col min="6" max="6" width="21" style="9" customWidth="1"/>
    <col min="7" max="9" width="19.5703125" style="11" customWidth="1"/>
    <col min="10" max="10" width="11.42578125" style="9"/>
    <col min="11" max="11" width="13.7109375" style="9" bestFit="1" customWidth="1"/>
    <col min="12" max="12" width="8.7109375" style="12" bestFit="1" customWidth="1"/>
    <col min="13" max="13" width="13.28515625" style="12" bestFit="1" customWidth="1"/>
    <col min="14" max="14" width="15.42578125" bestFit="1" customWidth="1"/>
    <col min="15" max="16" width="13" bestFit="1" customWidth="1"/>
    <col min="17" max="17" width="14.7109375" bestFit="1" customWidth="1"/>
    <col min="18" max="18" width="11.5703125" bestFit="1" customWidth="1"/>
    <col min="19" max="19" width="34.42578125" bestFit="1" customWidth="1"/>
    <col min="20" max="20" width="25.5703125" bestFit="1" customWidth="1"/>
  </cols>
  <sheetData>
    <row r="1" spans="1:20" s="8" customFormat="1" ht="37.9" customHeight="1" x14ac:dyDescent="0.25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6" t="s">
        <v>14</v>
      </c>
      <c r="P1" s="6" t="s">
        <v>15</v>
      </c>
      <c r="Q1" s="7" t="s">
        <v>16</v>
      </c>
      <c r="R1" s="7" t="s">
        <v>17</v>
      </c>
      <c r="S1" s="7" t="s">
        <v>18</v>
      </c>
      <c r="T1" s="2" t="s">
        <v>19</v>
      </c>
    </row>
    <row r="2" spans="1:20" x14ac:dyDescent="0.3">
      <c r="A2" s="9">
        <v>2600</v>
      </c>
      <c r="B2">
        <v>0</v>
      </c>
      <c r="E2" s="10">
        <v>44284</v>
      </c>
      <c r="F2" s="9">
        <v>1</v>
      </c>
      <c r="G2" s="11">
        <f>SUBTOTAL(9,A2)</f>
        <v>2600</v>
      </c>
      <c r="H2" s="11">
        <v>139.43799999999999</v>
      </c>
      <c r="I2" s="11">
        <v>1</v>
      </c>
      <c r="J2" s="9">
        <f>ROUNDDOWN(G2/[1]Synthèse!$D$47,0)</f>
        <v>0</v>
      </c>
      <c r="K2" s="9">
        <f>G2-(J2*[1]Synthèse!$D$47)</f>
        <v>2600</v>
      </c>
    </row>
    <row r="3" spans="1:20" x14ac:dyDescent="0.3">
      <c r="A3" s="9">
        <v>2400</v>
      </c>
      <c r="B3">
        <v>0</v>
      </c>
      <c r="E3" s="10">
        <v>44284</v>
      </c>
      <c r="F3" s="9">
        <v>1</v>
      </c>
      <c r="G3" s="11">
        <f>SUBTOTAL(9,A3)</f>
        <v>2400</v>
      </c>
      <c r="H3" s="11">
        <v>128.71199999999999</v>
      </c>
      <c r="I3" s="11">
        <v>1</v>
      </c>
      <c r="J3" s="9">
        <f>ROUNDDOWN(G3/[1]Synthèse!$D$47,0)</f>
        <v>0</v>
      </c>
      <c r="K3" s="9">
        <f>G3-(J3*[1]Synthèse!$D$47)</f>
        <v>2400</v>
      </c>
    </row>
    <row r="4" spans="1:20" x14ac:dyDescent="0.3">
      <c r="A4" s="9">
        <v>2200</v>
      </c>
      <c r="B4">
        <v>0</v>
      </c>
      <c r="E4" s="10">
        <v>44284</v>
      </c>
      <c r="F4" s="9">
        <v>1</v>
      </c>
      <c r="G4" s="11">
        <f>SUBTOTAL(9,A4)</f>
        <v>2200</v>
      </c>
      <c r="H4" s="11">
        <v>117.986</v>
      </c>
      <c r="I4" s="11">
        <v>1</v>
      </c>
      <c r="J4" s="9">
        <f>ROUNDDOWN(G4/[1]Synthèse!$D$47,0)</f>
        <v>0</v>
      </c>
      <c r="K4" s="9">
        <f>G4-(J4*[1]Synthèse!$D$47)</f>
        <v>2200</v>
      </c>
    </row>
    <row r="5" spans="1:20" x14ac:dyDescent="0.3">
      <c r="A5" s="9">
        <v>4300</v>
      </c>
      <c r="B5">
        <v>0</v>
      </c>
      <c r="E5" s="10">
        <v>44284</v>
      </c>
      <c r="F5" s="9">
        <v>1</v>
      </c>
      <c r="G5" s="11">
        <f>SUBTOTAL(9,A5)</f>
        <v>4300</v>
      </c>
      <c r="H5" s="11">
        <v>230.60900000000001</v>
      </c>
      <c r="I5" s="11">
        <v>1</v>
      </c>
      <c r="J5" s="9">
        <f>ROUNDDOWN(G5/[1]Synthèse!$D$47,0)</f>
        <v>0</v>
      </c>
      <c r="K5" s="9">
        <f>G5-(J5*[1]Synthèse!$D$47)</f>
        <v>4300</v>
      </c>
    </row>
    <row r="6" spans="1:20" x14ac:dyDescent="0.3">
      <c r="A6" s="9">
        <v>2300</v>
      </c>
      <c r="B6">
        <v>0</v>
      </c>
      <c r="E6" s="10">
        <v>44284</v>
      </c>
      <c r="F6" s="9">
        <v>1</v>
      </c>
      <c r="G6" s="11">
        <f>SUBTOTAL(9,A6)</f>
        <v>2300</v>
      </c>
      <c r="H6" s="11">
        <v>123.349</v>
      </c>
      <c r="I6" s="11">
        <v>1</v>
      </c>
      <c r="J6" s="9">
        <f>ROUNDDOWN(G6/[1]Synthèse!$D$47,0)</f>
        <v>0</v>
      </c>
      <c r="K6" s="9">
        <f>G6-(J6*[1]Synthèse!$D$47)</f>
        <v>2300</v>
      </c>
    </row>
    <row r="7" spans="1:20" x14ac:dyDescent="0.3">
      <c r="A7" s="9">
        <v>2100</v>
      </c>
      <c r="B7">
        <v>0</v>
      </c>
      <c r="E7" s="10">
        <v>44284</v>
      </c>
      <c r="F7" s="9">
        <v>1</v>
      </c>
      <c r="G7" s="11">
        <f>SUBTOTAL(9,A7)</f>
        <v>2100</v>
      </c>
      <c r="H7" s="11">
        <v>112.623</v>
      </c>
      <c r="I7" s="11">
        <v>1</v>
      </c>
      <c r="J7" s="9">
        <f>ROUNDDOWN(G7/[1]Synthèse!$D$47,0)</f>
        <v>0</v>
      </c>
      <c r="K7" s="9">
        <f>G7-(J7*[1]Synthèse!$D$47)</f>
        <v>2100</v>
      </c>
    </row>
    <row r="8" spans="1:20" x14ac:dyDescent="0.3">
      <c r="A8" s="9">
        <v>2300</v>
      </c>
      <c r="B8">
        <v>0</v>
      </c>
      <c r="E8" s="10">
        <v>44284</v>
      </c>
      <c r="F8" s="9">
        <v>1</v>
      </c>
      <c r="G8" s="11">
        <f>SUBTOTAL(9,A8)</f>
        <v>2300</v>
      </c>
      <c r="H8" s="11">
        <v>123.349</v>
      </c>
      <c r="I8" s="11">
        <v>1</v>
      </c>
      <c r="J8" s="9">
        <f>ROUNDDOWN(G8/[1]Synthèse!$D$47,0)</f>
        <v>0</v>
      </c>
      <c r="K8" s="9">
        <f>G8-(J8*[1]Synthèse!$D$47)</f>
        <v>2300</v>
      </c>
    </row>
    <row r="9" spans="1:20" x14ac:dyDescent="0.3">
      <c r="A9" s="9">
        <v>1700</v>
      </c>
      <c r="B9">
        <v>0</v>
      </c>
      <c r="E9" s="10">
        <v>44284</v>
      </c>
      <c r="F9" s="9">
        <v>1</v>
      </c>
      <c r="G9" s="11">
        <f>SUBTOTAL(9,A9)</f>
        <v>1700</v>
      </c>
      <c r="H9" s="11">
        <v>91.171000000000006</v>
      </c>
      <c r="I9" s="11">
        <v>1</v>
      </c>
      <c r="J9" s="9">
        <f>ROUNDDOWN(G9/[1]Synthèse!$D$47,0)</f>
        <v>0</v>
      </c>
      <c r="K9" s="9">
        <f>G9-(J9*[1]Synthèse!$D$47)</f>
        <v>1700</v>
      </c>
    </row>
    <row r="10" spans="1:20" x14ac:dyDescent="0.3">
      <c r="A10" s="9">
        <v>4500</v>
      </c>
      <c r="B10">
        <v>0</v>
      </c>
      <c r="C10" t="str">
        <f>IF(AND(B10&lt;&gt;0,D10=""),#REF!,IF(B10&lt;&gt;0,D10,""))</f>
        <v/>
      </c>
      <c r="F10" s="9">
        <v>1</v>
      </c>
      <c r="G10" s="11">
        <f>SUBTOTAL(9,A10)</f>
        <v>4500</v>
      </c>
      <c r="H10" s="11">
        <f>G10*[1]Synthèse!$D$28/1000</f>
        <v>241.33500000000001</v>
      </c>
      <c r="I10" s="11">
        <f>IF(G10&lt;&gt;"",ROUNDUP(G10/[1]Synthèse!$D$47,0),"")</f>
        <v>1</v>
      </c>
      <c r="J10" s="9">
        <f>IF(G10&lt;&gt;"",ROUNDDOWN(G10/[1]Synthèse!$D$47,0),"")</f>
        <v>0</v>
      </c>
      <c r="K10" s="9">
        <f>IF(G10&lt;&gt;"",G10-(J10*[1]Synthèse!$D$47),"")</f>
        <v>4500</v>
      </c>
    </row>
    <row r="11" spans="1:20" x14ac:dyDescent="0.3">
      <c r="A11" s="9">
        <v>12700</v>
      </c>
      <c r="B11">
        <v>0</v>
      </c>
      <c r="C11" t="str">
        <f>IF(AND(B11&lt;&gt;0,D11=""),#REF!,IF(B11&lt;&gt;0,D11,""))</f>
        <v/>
      </c>
      <c r="F11" s="9">
        <v>1</v>
      </c>
      <c r="G11" s="11">
        <f>SUBTOTAL(9,A11)</f>
        <v>12700</v>
      </c>
      <c r="H11" s="11">
        <f>G11*[1]Synthèse!$D$28/1000</f>
        <v>681.101</v>
      </c>
      <c r="I11" s="11">
        <f>IF(G11&lt;&gt;"",ROUNDUP(G11/[1]Synthèse!$D$47,0),"")</f>
        <v>1</v>
      </c>
      <c r="J11" s="9">
        <f>IF(G11&lt;&gt;"",ROUNDDOWN(G11/[1]Synthèse!$D$47,0),"")</f>
        <v>0</v>
      </c>
      <c r="K11" s="9">
        <f>IF(G11&lt;&gt;"",G11-(J11*[1]Synthèse!$D$47),"")</f>
        <v>12700</v>
      </c>
    </row>
    <row r="12" spans="1:20" x14ac:dyDescent="0.3">
      <c r="A12" s="9">
        <v>18000</v>
      </c>
      <c r="B12">
        <v>0</v>
      </c>
      <c r="C12" t="str">
        <f>IF(AND(B12&lt;&gt;0,D12=""),#REF!,IF(B12&lt;&gt;0,D12,""))</f>
        <v/>
      </c>
      <c r="F12" s="9">
        <v>1</v>
      </c>
      <c r="G12" s="11">
        <f>SUBTOTAL(9,A12)</f>
        <v>18000</v>
      </c>
      <c r="H12" s="11">
        <f>G12*[1]Synthèse!$D$28/1000</f>
        <v>965.34</v>
      </c>
      <c r="I12" s="11">
        <f>IF(G12&lt;&gt;"",ROUNDUP(G12/[1]Synthèse!$D$47,0),"")</f>
        <v>2</v>
      </c>
      <c r="J12" s="9">
        <f>IF(G12&lt;&gt;"",ROUNDDOWN(G12/[1]Synthèse!$D$47,0),"")</f>
        <v>1</v>
      </c>
      <c r="K12" s="9">
        <f>IF(G12&lt;&gt;"",G12-(J12*[1]Synthèse!$D$47),"")</f>
        <v>5200</v>
      </c>
    </row>
    <row r="13" spans="1:20" x14ac:dyDescent="0.3">
      <c r="A13" s="9">
        <v>15600</v>
      </c>
      <c r="B13">
        <v>0</v>
      </c>
      <c r="C13" t="str">
        <f>IF(AND(B13&lt;&gt;0,D13=""),#REF!,IF(B13&lt;&gt;0,D13,""))</f>
        <v/>
      </c>
      <c r="F13" s="9">
        <v>1</v>
      </c>
      <c r="G13" s="11">
        <f>SUBTOTAL(9,A13)</f>
        <v>15600</v>
      </c>
      <c r="H13" s="11">
        <f>G13*[1]Synthèse!$D$28/1000</f>
        <v>836.62800000000004</v>
      </c>
      <c r="I13" s="11">
        <f>IF(G13&lt;&gt;"",ROUNDUP(G13/[1]Synthèse!$D$47,0),"")</f>
        <v>2</v>
      </c>
      <c r="J13" s="9">
        <f>IF(G13&lt;&gt;"",ROUNDDOWN(G13/[1]Synthèse!$D$47,0),"")</f>
        <v>1</v>
      </c>
      <c r="K13" s="9">
        <f>IF(G13&lt;&gt;"",G13-(J13*[1]Synthèse!$D$47),"")</f>
        <v>2800</v>
      </c>
    </row>
    <row r="14" spans="1:20" x14ac:dyDescent="0.3">
      <c r="A14" s="9">
        <v>15700</v>
      </c>
      <c r="B14">
        <v>0</v>
      </c>
      <c r="C14" t="str">
        <f>IF(AND(B14&lt;&gt;0,D14=""),#REF!,IF(B14&lt;&gt;0,D14,""))</f>
        <v/>
      </c>
      <c r="E14" s="10"/>
      <c r="F14" s="9">
        <v>1</v>
      </c>
      <c r="G14" s="11">
        <f>SUBTOTAL(9,A14)</f>
        <v>15700</v>
      </c>
      <c r="H14" s="11">
        <f>G14*[1]Synthèse!$D$28/1000</f>
        <v>841.99099999999999</v>
      </c>
      <c r="I14" s="11">
        <f>IF(G14&lt;&gt;"",ROUNDUP(G14/[1]Synthèse!$D$47,0),"")</f>
        <v>2</v>
      </c>
      <c r="J14" s="9">
        <f>IF(G14&lt;&gt;"",ROUNDDOWN(G14/[1]Synthèse!$D$47,0),"")</f>
        <v>1</v>
      </c>
      <c r="K14" s="9">
        <f>IF(G14&lt;&gt;"",G14-(J14*[1]Synthèse!$D$47),"")</f>
        <v>2900</v>
      </c>
    </row>
    <row r="15" spans="1:20" x14ac:dyDescent="0.3">
      <c r="A15" s="9">
        <v>17600</v>
      </c>
      <c r="B15">
        <v>0</v>
      </c>
      <c r="C15" t="str">
        <f>IF(AND(B15&lt;&gt;0,D15=""),#REF!,IF(B15&lt;&gt;0,D15,""))</f>
        <v/>
      </c>
      <c r="F15" s="9">
        <v>1</v>
      </c>
      <c r="G15" s="11">
        <f>SUBTOTAL(9,A15)</f>
        <v>17600</v>
      </c>
      <c r="H15" s="11">
        <f>G15*[1]Synthèse!$D$28/1000</f>
        <v>943.88800000000003</v>
      </c>
      <c r="I15" s="11">
        <f>IF(G15&lt;&gt;"",ROUNDUP(G15/[1]Synthèse!$D$47,0),"")</f>
        <v>2</v>
      </c>
      <c r="J15" s="9">
        <f>IF(G15&lt;&gt;"",ROUNDDOWN(G15/[1]Synthèse!$D$47,0),"")</f>
        <v>1</v>
      </c>
      <c r="K15" s="9">
        <f>IF(G15&lt;&gt;"",G15-(J15*[1]Synthèse!$D$47),"")</f>
        <v>4800</v>
      </c>
    </row>
    <row r="16" spans="1:20" x14ac:dyDescent="0.3">
      <c r="A16" s="9">
        <v>13800</v>
      </c>
      <c r="B16">
        <v>0</v>
      </c>
      <c r="C16" t="str">
        <f>IF(AND(B16&lt;&gt;0,D16=""),#REF!,IF(B16&lt;&gt;0,D16,""))</f>
        <v/>
      </c>
      <c r="F16" s="9">
        <v>1</v>
      </c>
      <c r="G16" s="11">
        <f>SUBTOTAL(9,A16)</f>
        <v>13800</v>
      </c>
      <c r="H16" s="11">
        <f>G16*[1]Synthèse!$D$28/1000</f>
        <v>740.09400000000005</v>
      </c>
      <c r="I16" s="11">
        <f>IF(G16&lt;&gt;"",ROUNDUP(G16/[1]Synthèse!$D$47,0),"")</f>
        <v>2</v>
      </c>
      <c r="J16" s="9">
        <f>IF(G16&lt;&gt;"",ROUNDDOWN(G16/[1]Synthèse!$D$47,0),"")</f>
        <v>1</v>
      </c>
      <c r="K16" s="9">
        <f>IF(G16&lt;&gt;"",G16-(J16*[1]Synthèse!$D$47),"")</f>
        <v>1000</v>
      </c>
    </row>
    <row r="17" spans="1:11" x14ac:dyDescent="0.3">
      <c r="A17" s="9">
        <v>19200</v>
      </c>
      <c r="B17">
        <v>0</v>
      </c>
      <c r="C17" t="str">
        <f>IF(AND(B17&lt;&gt;0,D17=""),#REF!,IF(B17&lt;&gt;0,D17,""))</f>
        <v/>
      </c>
      <c r="F17" s="9">
        <v>1</v>
      </c>
      <c r="G17" s="11">
        <f>SUBTOTAL(9,A17)</f>
        <v>19200</v>
      </c>
      <c r="H17" s="11">
        <f>G17*[1]Synthèse!$D$28/1000</f>
        <v>1029.6959999999999</v>
      </c>
      <c r="I17" s="11">
        <f>IF(G17&lt;&gt;"",ROUNDUP(G17/[1]Synthèse!$D$47,0),"")</f>
        <v>2</v>
      </c>
      <c r="J17" s="9">
        <f>IF(G17&lt;&gt;"",ROUNDDOWN(G17/[1]Synthèse!$D$47,0),"")</f>
        <v>1</v>
      </c>
      <c r="K17" s="9">
        <f>IF(G17&lt;&gt;"",G17-(J17*[1]Synthèse!$D$47),"")</f>
        <v>6400</v>
      </c>
    </row>
    <row r="18" spans="1:11" x14ac:dyDescent="0.3">
      <c r="A18" s="9">
        <v>14500</v>
      </c>
      <c r="B18">
        <v>0</v>
      </c>
      <c r="C18" t="str">
        <f>IF(AND(B18&lt;&gt;0,D18=""),#REF!,IF(B18&lt;&gt;0,D18,""))</f>
        <v/>
      </c>
      <c r="F18" s="9">
        <v>1</v>
      </c>
      <c r="G18" s="11">
        <v>29500</v>
      </c>
      <c r="H18" s="11">
        <f>G18*[1]Synthèse!$D$28/1000</f>
        <v>1582.085</v>
      </c>
      <c r="I18" s="11">
        <f>IF(G18&lt;&gt;"",ROUNDUP(G18/[1]Synthèse!$D$47,0),"")</f>
        <v>3</v>
      </c>
      <c r="J18" s="9">
        <f>IF(G18&lt;&gt;"",ROUNDDOWN(G18/[1]Synthèse!$D$47,0),"")</f>
        <v>2</v>
      </c>
      <c r="K18" s="9">
        <f>IF(G18&lt;&gt;"",G18-(J18*[1]Synthèse!$D$47),"")</f>
        <v>3900</v>
      </c>
    </row>
    <row r="19" spans="1:11" x14ac:dyDescent="0.3">
      <c r="A19" s="9">
        <v>15000</v>
      </c>
      <c r="B19">
        <v>0</v>
      </c>
      <c r="C19" t="str">
        <f>IF(AND(B19&lt;&gt;0,D19=""),#REF!,IF(B19&lt;&gt;0,D19,""))</f>
        <v/>
      </c>
      <c r="H19" s="11">
        <f>G19*[1]Synthèse!$D$28/1000</f>
        <v>0</v>
      </c>
      <c r="I19" s="11" t="str">
        <f>IF(G19&lt;&gt;"",ROUNDUP(G19/[1]Synthèse!$D$47,0),"")</f>
        <v/>
      </c>
      <c r="J19" s="9" t="str">
        <f>IF(G19&lt;&gt;"",ROUNDDOWN(G19/[1]Synthèse!$D$47,0),"")</f>
        <v/>
      </c>
      <c r="K19" s="9" t="str">
        <f>IF(G19&lt;&gt;"",G19-(J19*[1]Synthèse!$D$47),"")</f>
        <v/>
      </c>
    </row>
    <row r="20" spans="1:11" x14ac:dyDescent="0.3">
      <c r="A20" s="9">
        <v>15700</v>
      </c>
      <c r="B20">
        <v>0</v>
      </c>
      <c r="C20" t="str">
        <f>IF(AND(B20&lt;&gt;0,D20=""),#REF!,IF(B20&lt;&gt;0,D20,""))</f>
        <v/>
      </c>
      <c r="F20" s="9">
        <v>1</v>
      </c>
      <c r="G20" s="11">
        <v>26100</v>
      </c>
      <c r="H20" s="11">
        <f>G20*[1]Synthèse!$D$28/1000</f>
        <v>1399.7429999999999</v>
      </c>
      <c r="I20" s="11">
        <f>IF(G20&lt;&gt;"",ROUNDUP(G20/[1]Synthèse!$D$47,0),"")</f>
        <v>3</v>
      </c>
      <c r="J20" s="9">
        <f>IF(G20&lt;&gt;"",ROUNDDOWN(G20/[1]Synthèse!$D$47,0),"")</f>
        <v>2</v>
      </c>
      <c r="K20" s="9">
        <f>IF(G20&lt;&gt;"",G20-(J20*[1]Synthèse!$D$47),"")</f>
        <v>500</v>
      </c>
    </row>
    <row r="21" spans="1:11" x14ac:dyDescent="0.3">
      <c r="A21" s="9">
        <v>10400</v>
      </c>
      <c r="B21">
        <v>0</v>
      </c>
      <c r="C21" t="str">
        <f>IF(AND(B21&lt;&gt;0,D21=""),#REF!,IF(B21&lt;&gt;0,D21,""))</f>
        <v/>
      </c>
      <c r="H21" s="11">
        <f>G21*[1]Synthèse!$D$28/1000</f>
        <v>0</v>
      </c>
      <c r="I21" s="11" t="str">
        <f>IF(G21&lt;&gt;"",ROUNDUP(G21/[1]Synthèse!$D$47,0),"")</f>
        <v/>
      </c>
      <c r="J21" s="9" t="str">
        <f>IF(G21&lt;&gt;"",ROUNDDOWN(G21/[1]Synthèse!$D$47,0),"")</f>
        <v/>
      </c>
      <c r="K21" s="9" t="str">
        <f>IF(G21&lt;&gt;"",G21-(J21*[1]Synthèse!$D$47),"")</f>
        <v/>
      </c>
    </row>
    <row r="22" spans="1:11" x14ac:dyDescent="0.3">
      <c r="A22" s="9">
        <v>7200</v>
      </c>
      <c r="B22">
        <v>0</v>
      </c>
      <c r="C22" t="str">
        <f>IF(AND(B22&lt;&gt;0,D22=""),#REF!,IF(B22&lt;&gt;0,D22,""))</f>
        <v/>
      </c>
      <c r="F22" s="9">
        <v>1</v>
      </c>
      <c r="G22" s="11">
        <v>25200</v>
      </c>
      <c r="H22" s="11">
        <f>G22*[1]Synthèse!$D$28/1000</f>
        <v>1351.4760000000001</v>
      </c>
      <c r="I22" s="11">
        <f>IF(G22&lt;&gt;"",ROUNDUP(G22/[1]Synthèse!$D$47,0),"")</f>
        <v>2</v>
      </c>
      <c r="J22" s="9">
        <f>IF(G22&lt;&gt;"",ROUNDDOWN(G22/[1]Synthèse!$D$47,0),"")</f>
        <v>1</v>
      </c>
      <c r="K22" s="9">
        <f>IF(G22&lt;&gt;"",G22-(J22*[1]Synthèse!$D$47),"")</f>
        <v>12400</v>
      </c>
    </row>
    <row r="23" spans="1:11" x14ac:dyDescent="0.3">
      <c r="A23" s="9">
        <v>18000</v>
      </c>
      <c r="B23">
        <v>0</v>
      </c>
      <c r="C23" t="str">
        <f>IF(AND(B23&lt;&gt;0,D23=""),#REF!,IF(B23&lt;&gt;0,D23,""))</f>
        <v/>
      </c>
      <c r="H23" s="11">
        <f>G23*[1]Synthèse!$D$28/1000</f>
        <v>0</v>
      </c>
      <c r="I23" s="11" t="str">
        <f>IF(G23&lt;&gt;"",ROUNDUP(G23/[1]Synthèse!$D$47,0),"")</f>
        <v/>
      </c>
      <c r="J23" s="9" t="str">
        <f>IF(G23&lt;&gt;"",ROUNDDOWN(G23/[1]Synthèse!$D$47,0),"")</f>
        <v/>
      </c>
      <c r="K23" s="9" t="str">
        <f>IF(G23&lt;&gt;"",G23-(J23*[1]Synthèse!$D$47),"")</f>
        <v/>
      </c>
    </row>
    <row r="24" spans="1:11" x14ac:dyDescent="0.3">
      <c r="A24" s="9">
        <v>17000</v>
      </c>
      <c r="B24">
        <v>0</v>
      </c>
      <c r="C24" t="str">
        <f>IF(AND(B24&lt;&gt;0,D24=""),#REF!,IF(B24&lt;&gt;0,D24,""))</f>
        <v/>
      </c>
      <c r="E24" s="10"/>
      <c r="F24" s="9">
        <v>1</v>
      </c>
      <c r="G24" s="11">
        <f>SUBTOTAL(9,A24)</f>
        <v>17000</v>
      </c>
      <c r="H24" s="11">
        <f>G24*[1]Synthèse!$D$28/1000</f>
        <v>911.71</v>
      </c>
      <c r="I24" s="11">
        <f>IF(G24&lt;&gt;"",ROUNDUP(G24/[1]Synthèse!$D$47,0),"")</f>
        <v>2</v>
      </c>
      <c r="J24" s="9">
        <f>IF(G24&lt;&gt;"",ROUNDDOWN(G24/[1]Synthèse!$D$47,0),"")</f>
        <v>1</v>
      </c>
      <c r="K24" s="9">
        <f>IF(G24&lt;&gt;"",G24-(J24*[1]Synthèse!$D$47),"")</f>
        <v>4200</v>
      </c>
    </row>
    <row r="25" spans="1:11" x14ac:dyDescent="0.3">
      <c r="A25" s="9">
        <v>5300</v>
      </c>
      <c r="B25">
        <v>0</v>
      </c>
      <c r="C25" t="str">
        <f>IF(AND(B25&lt;&gt;0,D25=""),#REF!,IF(B25&lt;&gt;0,D25,""))</f>
        <v/>
      </c>
      <c r="F25" s="9">
        <v>1</v>
      </c>
      <c r="G25" s="11">
        <v>11300</v>
      </c>
      <c r="H25" s="11">
        <f>G25*[1]Synthèse!$D$28/1000</f>
        <v>606.01900000000001</v>
      </c>
      <c r="I25" s="11">
        <f>IF(G25&lt;&gt;"",ROUNDUP(G25/[1]Synthèse!$D$47,0),"")</f>
        <v>1</v>
      </c>
      <c r="J25" s="9">
        <f>IF(G25&lt;&gt;"",ROUNDDOWN(G25/[1]Synthèse!$D$47,0),"")</f>
        <v>0</v>
      </c>
      <c r="K25" s="9">
        <f>IF(G25&lt;&gt;"",G25-(J25*[1]Synthèse!$D$47),"")</f>
        <v>11300</v>
      </c>
    </row>
    <row r="26" spans="1:11" x14ac:dyDescent="0.3">
      <c r="A26" s="9">
        <v>6000</v>
      </c>
      <c r="B26">
        <v>0</v>
      </c>
      <c r="C26" t="str">
        <f>IF(AND(B26&lt;&gt;0,D26=""),#REF!,IF(B26&lt;&gt;0,D26,""))</f>
        <v/>
      </c>
      <c r="E26" s="10"/>
      <c r="H26" s="11">
        <f>G26*[1]Synthèse!$D$28/1000</f>
        <v>0</v>
      </c>
      <c r="I26" s="11" t="str">
        <f>IF(G26&lt;&gt;"",ROUNDUP(G26/[1]Synthèse!$D$47,0),"")</f>
        <v/>
      </c>
      <c r="J26" s="9" t="str">
        <f>IF(G26&lt;&gt;"",ROUNDDOWN(G26/[1]Synthèse!$D$47,0),"")</f>
        <v/>
      </c>
      <c r="K26" s="9" t="str">
        <f>IF(G26&lt;&gt;"",G26-(J26*[1]Synthèse!$D$47),"")</f>
        <v/>
      </c>
    </row>
    <row r="27" spans="1:11" x14ac:dyDescent="0.3">
      <c r="A27" s="9">
        <v>7500</v>
      </c>
      <c r="B27">
        <v>0</v>
      </c>
      <c r="C27" t="str">
        <f>IF(AND(B27&lt;&gt;0,D27=""),#REF!,IF(B27&lt;&gt;0,D27,""))</f>
        <v/>
      </c>
      <c r="F27" s="9">
        <v>1</v>
      </c>
      <c r="G27" s="11">
        <v>13500</v>
      </c>
      <c r="H27" s="11">
        <f>G27*[1]Synthèse!$D$28/1000</f>
        <v>724.005</v>
      </c>
      <c r="I27" s="11">
        <f>IF(G27&lt;&gt;"",ROUNDUP(G27/[1]Synthèse!$D$47,0),"")</f>
        <v>2</v>
      </c>
      <c r="J27" s="9">
        <f>IF(G27&lt;&gt;"",ROUNDDOWN(G27/[1]Synthèse!$D$47,0),"")</f>
        <v>1</v>
      </c>
      <c r="K27" s="9">
        <f>IF(G27&lt;&gt;"",G27-(J27*[1]Synthèse!$D$47),"")</f>
        <v>700</v>
      </c>
    </row>
    <row r="28" spans="1:11" x14ac:dyDescent="0.3">
      <c r="A28" s="9">
        <v>6000</v>
      </c>
      <c r="B28">
        <v>0</v>
      </c>
      <c r="C28" t="str">
        <f>IF(AND(B28&lt;&gt;0,D28=""),#REF!,IF(B28&lt;&gt;0,D28,""))</f>
        <v/>
      </c>
      <c r="H28" s="11">
        <f>G28*[1]Synthèse!$D$28/1000</f>
        <v>0</v>
      </c>
      <c r="I28" s="11" t="str">
        <f>IF(G28&lt;&gt;"",ROUNDUP(G28/[1]Synthèse!$D$47,0),"")</f>
        <v/>
      </c>
      <c r="J28" s="9" t="str">
        <f>IF(G28&lt;&gt;"",ROUNDDOWN(G28/[1]Synthèse!$D$47,0),"")</f>
        <v/>
      </c>
      <c r="K28" s="9" t="str">
        <f>IF(G28&lt;&gt;"",G28-(J28*[1]Synthèse!$D$47),"")</f>
        <v/>
      </c>
    </row>
    <row r="29" spans="1:11" x14ac:dyDescent="0.3">
      <c r="A29" s="9">
        <v>22000</v>
      </c>
      <c r="B29">
        <v>0</v>
      </c>
      <c r="C29" t="str">
        <f>IF(AND(B29&lt;&gt;0,D29=""),#REF!,IF(B29&lt;&gt;0,D29,""))</f>
        <v/>
      </c>
      <c r="F29" s="9">
        <v>1</v>
      </c>
      <c r="G29" s="11">
        <f>SUBTOTAL(9,A29)</f>
        <v>22000</v>
      </c>
      <c r="H29" s="11">
        <f>G29*[1]Synthèse!$D$28/1000</f>
        <v>1179.8599999999999</v>
      </c>
      <c r="I29" s="11">
        <f>IF(G29&lt;&gt;"",ROUNDUP(G29/[1]Synthèse!$D$47,0),"")</f>
        <v>2</v>
      </c>
      <c r="J29" s="9">
        <f>IF(G29&lt;&gt;"",ROUNDDOWN(G29/[1]Synthèse!$D$47,0),"")</f>
        <v>1</v>
      </c>
      <c r="K29" s="9">
        <f>IF(G29&lt;&gt;"",G29-(J29*[1]Synthèse!$D$47),"")</f>
        <v>9200</v>
      </c>
    </row>
    <row r="30" spans="1:11" x14ac:dyDescent="0.3">
      <c r="A30" s="9">
        <v>7600</v>
      </c>
      <c r="B30">
        <v>0</v>
      </c>
      <c r="C30" t="str">
        <f>IF(AND(B30&lt;&gt;0,D30=""),#REF!,IF(B30&lt;&gt;0,D30,""))</f>
        <v/>
      </c>
      <c r="E30" s="10"/>
      <c r="F30" s="9">
        <v>1</v>
      </c>
      <c r="G30" s="11">
        <v>13000</v>
      </c>
      <c r="H30" s="11">
        <f>G30*[1]Synthèse!$D$28/1000</f>
        <v>697.19</v>
      </c>
      <c r="I30" s="11">
        <f>IF(G30&lt;&gt;"",ROUNDUP(G30/[1]Synthèse!$D$47,0),"")</f>
        <v>2</v>
      </c>
      <c r="J30" s="9">
        <f>IF(G30&lt;&gt;"",ROUNDDOWN(G30/[1]Synthèse!$D$47,0),"")</f>
        <v>1</v>
      </c>
      <c r="K30" s="9">
        <f>IF(G30&lt;&gt;"",G30-(J30*[1]Synthèse!$D$47),"")</f>
        <v>200</v>
      </c>
    </row>
    <row r="31" spans="1:11" x14ac:dyDescent="0.3">
      <c r="A31" s="9">
        <v>5400</v>
      </c>
      <c r="B31">
        <v>0</v>
      </c>
      <c r="C31" t="str">
        <f>IF(AND(B31&lt;&gt;0,D31=""),#REF!,IF(B31&lt;&gt;0,D31,""))</f>
        <v/>
      </c>
      <c r="H31" s="11">
        <f>G31*[1]Synthèse!$D$28/1000</f>
        <v>0</v>
      </c>
      <c r="I31" s="11" t="str">
        <f>IF(G31&lt;&gt;"",ROUNDUP(G31/[1]Synthèse!$D$47,0),"")</f>
        <v/>
      </c>
      <c r="J31" s="9" t="str">
        <f>IF(G31&lt;&gt;"",ROUNDDOWN(G31/[1]Synthèse!$D$47,0),"")</f>
        <v/>
      </c>
      <c r="K31" s="9" t="str">
        <f>IF(G31&lt;&gt;"",G31-(J31*[1]Synthèse!$D$47),"")</f>
        <v/>
      </c>
    </row>
    <row r="32" spans="1:11" x14ac:dyDescent="0.3">
      <c r="A32" s="9">
        <v>5700</v>
      </c>
      <c r="B32">
        <v>0</v>
      </c>
      <c r="C32" t="str">
        <f>IF(AND(B32&lt;&gt;0,D32=""),#REF!,IF(B32&lt;&gt;0,D32,""))</f>
        <v/>
      </c>
      <c r="F32" s="9">
        <v>1</v>
      </c>
      <c r="G32" s="11">
        <f>SUBTOTAL(9,A32)</f>
        <v>5700</v>
      </c>
      <c r="H32" s="11">
        <f>G32*[1]Synthèse!$D$28/1000</f>
        <v>305.69099999999997</v>
      </c>
      <c r="I32" s="11">
        <f>IF(G32&lt;&gt;"",ROUNDUP(G32/[1]Synthèse!$D$47,0),"")</f>
        <v>1</v>
      </c>
      <c r="J32" s="9">
        <f>IF(G32&lt;&gt;"",ROUNDDOWN(G32/[1]Synthèse!$D$47,0),"")</f>
        <v>0</v>
      </c>
      <c r="K32" s="9">
        <f>IF(G32&lt;&gt;"",G32-(J32*[1]Synthèse!$D$47),"")</f>
        <v>5700</v>
      </c>
    </row>
    <row r="33" spans="1:11" x14ac:dyDescent="0.3">
      <c r="A33" s="9">
        <v>8200</v>
      </c>
      <c r="B33">
        <v>0</v>
      </c>
      <c r="C33" t="str">
        <f>IF(AND(B33&lt;&gt;0,D33=""),#REF!,IF(B33&lt;&gt;0,D33,""))</f>
        <v/>
      </c>
      <c r="F33" s="9">
        <v>1</v>
      </c>
      <c r="G33" s="11">
        <v>25900</v>
      </c>
      <c r="H33" s="11">
        <f>G33*[1]Synthèse!$D$28/1000</f>
        <v>1389.0170000000001</v>
      </c>
      <c r="I33" s="11">
        <f>IF(G33&lt;&gt;"",ROUNDUP(G33/[1]Synthèse!$D$47,0),"")</f>
        <v>3</v>
      </c>
      <c r="J33" s="9">
        <f>IF(G33&lt;&gt;"",ROUNDDOWN(G33/[1]Synthèse!$D$47,0),"")</f>
        <v>2</v>
      </c>
      <c r="K33" s="9">
        <f>IF(G33&lt;&gt;"",G33-(J33*[1]Synthèse!$D$47),"")</f>
        <v>300</v>
      </c>
    </row>
    <row r="34" spans="1:11" x14ac:dyDescent="0.3">
      <c r="A34" s="9">
        <v>17700</v>
      </c>
      <c r="B34">
        <v>0</v>
      </c>
      <c r="C34" t="str">
        <f>IF(AND(B34&lt;&gt;0,D34=""),#REF!,IF(B34&lt;&gt;0,D34,""))</f>
        <v/>
      </c>
      <c r="H34" s="11">
        <f>G34*[1]Synthèse!$D$28/1000</f>
        <v>0</v>
      </c>
      <c r="I34" s="11" t="str">
        <f>IF(G34&lt;&gt;"",ROUNDUP(G34/[1]Synthèse!$D$47,0),"")</f>
        <v/>
      </c>
      <c r="J34" s="9" t="str">
        <f>IF(G34&lt;&gt;"",ROUNDDOWN(G34/[1]Synthèse!$D$47,0),"")</f>
        <v/>
      </c>
      <c r="K34" s="9" t="str">
        <f>IF(G34&lt;&gt;"",G34-(J34*[1]Synthèse!$D$47),"")</f>
        <v/>
      </c>
    </row>
    <row r="35" spans="1:11" x14ac:dyDescent="0.3">
      <c r="A35" s="9">
        <v>12000</v>
      </c>
      <c r="B35">
        <v>0</v>
      </c>
      <c r="C35" t="str">
        <f>IF(AND(B35&lt;&gt;0,D35=""),#REF!,IF(B35&lt;&gt;0,D35,""))</f>
        <v/>
      </c>
      <c r="F35" s="9">
        <v>1</v>
      </c>
      <c r="G35" s="11">
        <v>20000</v>
      </c>
      <c r="H35" s="11">
        <f>G35*[1]Synthèse!$D$28/1000</f>
        <v>1072.5999999999999</v>
      </c>
      <c r="I35" s="11">
        <f>IF(G35&lt;&gt;"",ROUNDUP(G35/[1]Synthèse!$D$47,0),"")</f>
        <v>2</v>
      </c>
      <c r="J35" s="9">
        <f>IF(G35&lt;&gt;"",ROUNDDOWN(G35/[1]Synthèse!$D$47,0),"")</f>
        <v>1</v>
      </c>
      <c r="K35" s="9">
        <f>IF(G35&lt;&gt;"",G35-(J35*[1]Synthèse!$D$47),"")</f>
        <v>7200</v>
      </c>
    </row>
    <row r="36" spans="1:11" x14ac:dyDescent="0.3">
      <c r="A36" s="9">
        <v>8000</v>
      </c>
      <c r="B36">
        <v>0</v>
      </c>
      <c r="C36" t="str">
        <f>IF(AND(B36&lt;&gt;0,D36=""),#REF!,IF(B36&lt;&gt;0,D36,""))</f>
        <v/>
      </c>
      <c r="H36" s="11">
        <f>G36*[1]Synthèse!$D$28/1000</f>
        <v>0</v>
      </c>
      <c r="I36" s="11" t="str">
        <f>IF(G36&lt;&gt;"",ROUNDUP(G36/[1]Synthèse!$D$47,0),"")</f>
        <v/>
      </c>
      <c r="J36" s="9" t="str">
        <f>IF(G36&lt;&gt;"",ROUNDDOWN(G36/[1]Synthèse!$D$47,0),"")</f>
        <v/>
      </c>
      <c r="K36" s="9" t="str">
        <f>IF(G36&lt;&gt;"",G36-(J36*[1]Synthèse!$D$47),"")</f>
        <v/>
      </c>
    </row>
    <row r="37" spans="1:11" x14ac:dyDescent="0.3">
      <c r="A37" s="9">
        <v>9600</v>
      </c>
      <c r="B37">
        <v>0</v>
      </c>
      <c r="C37" t="str">
        <f>IF(AND(B37&lt;&gt;0,D37=""),#REF!,IF(B37&lt;&gt;0,D37,""))</f>
        <v/>
      </c>
      <c r="F37" s="9">
        <v>1</v>
      </c>
      <c r="G37" s="11">
        <v>22200</v>
      </c>
      <c r="H37" s="11">
        <f>G37*[1]Synthèse!$D$28/1000</f>
        <v>1190.586</v>
      </c>
      <c r="I37" s="11">
        <f>IF(G37&lt;&gt;"",ROUNDUP(G37/[1]Synthèse!$D$47,0),"")</f>
        <v>2</v>
      </c>
      <c r="J37" s="9">
        <f>IF(G37&lt;&gt;"",ROUNDDOWN(G37/[1]Synthèse!$D$47,0),"")</f>
        <v>1</v>
      </c>
      <c r="K37" s="9">
        <f>IF(G37&lt;&gt;"",G37-(J37*[1]Synthèse!$D$47),"")</f>
        <v>9400</v>
      </c>
    </row>
    <row r="38" spans="1:11" x14ac:dyDescent="0.3">
      <c r="A38" s="9">
        <v>12600</v>
      </c>
      <c r="B38">
        <v>0</v>
      </c>
      <c r="C38" t="str">
        <f>IF(AND(B38&lt;&gt;0,D38=""),#REF!,IF(B38&lt;&gt;0,D38,""))</f>
        <v/>
      </c>
      <c r="H38" s="11">
        <f>G38*[1]Synthèse!$D$28/1000</f>
        <v>0</v>
      </c>
      <c r="I38" s="11" t="str">
        <f>IF(G38&lt;&gt;"",ROUNDUP(G38/[1]Synthèse!$D$47,0),"")</f>
        <v/>
      </c>
      <c r="J38" s="9" t="str">
        <f>IF(G38&lt;&gt;"",ROUNDDOWN(G38/[1]Synthèse!$D$47,0),"")</f>
        <v/>
      </c>
      <c r="K38" s="9" t="str">
        <f>IF(G38&lt;&gt;"",G38-(J38*[1]Synthèse!$D$47),"")</f>
        <v/>
      </c>
    </row>
    <row r="39" spans="1:11" x14ac:dyDescent="0.3">
      <c r="A39" s="9">
        <v>10000</v>
      </c>
      <c r="B39">
        <v>0</v>
      </c>
      <c r="C39" t="str">
        <f>IF(AND(B39&lt;&gt;0,D39=""),#REF!,IF(B39&lt;&gt;0,D39,""))</f>
        <v/>
      </c>
      <c r="F39" s="9">
        <v>1</v>
      </c>
      <c r="G39" s="11">
        <f>SUBTOTAL(9,A39)</f>
        <v>10000</v>
      </c>
      <c r="H39" s="11">
        <f>G39*[1]Synthèse!$D$28/1000</f>
        <v>536.29999999999995</v>
      </c>
      <c r="I39" s="11">
        <f>IF(G39&lt;&gt;"",ROUNDUP(G39/[1]Synthèse!$D$47,0),"")</f>
        <v>1</v>
      </c>
      <c r="J39" s="9">
        <f>IF(G39&lt;&gt;"",ROUNDDOWN(G39/[1]Synthèse!$D$47,0),"")</f>
        <v>0</v>
      </c>
      <c r="K39" s="9">
        <f>IF(G39&lt;&gt;"",G39-(J39*[1]Synthèse!$D$47),"")</f>
        <v>10000</v>
      </c>
    </row>
    <row r="40" spans="1:11" x14ac:dyDescent="0.3">
      <c r="A40" s="9">
        <v>4200</v>
      </c>
      <c r="B40">
        <v>0</v>
      </c>
      <c r="C40" t="str">
        <f>IF(AND(B40&lt;&gt;0,D40=""),#REF!,IF(B40&lt;&gt;0,D40,""))</f>
        <v/>
      </c>
      <c r="F40" s="9">
        <v>1</v>
      </c>
      <c r="G40" s="11">
        <f>SUBTOTAL(9,A40)</f>
        <v>4200</v>
      </c>
      <c r="H40" s="11">
        <f>G40*[1]Synthèse!$D$28/1000</f>
        <v>225.24600000000001</v>
      </c>
      <c r="I40" s="11">
        <f>IF(G40&lt;&gt;"",ROUNDUP(G40/[1]Synthèse!$D$47,0),"")</f>
        <v>1</v>
      </c>
      <c r="J40" s="9">
        <f>IF(G40&lt;&gt;"",ROUNDDOWN(G40/[1]Synthèse!$D$47,0),"")</f>
        <v>0</v>
      </c>
      <c r="K40" s="9">
        <f>IF(G40&lt;&gt;"",G40-(J40*[1]Synthèse!$D$47),"")</f>
        <v>4200</v>
      </c>
    </row>
    <row r="41" spans="1:11" x14ac:dyDescent="0.3">
      <c r="A41" s="9">
        <v>9000</v>
      </c>
      <c r="B41">
        <v>0</v>
      </c>
      <c r="C41" t="str">
        <f>IF(AND(B41&lt;&gt;0,D41=""),#REF!,IF(B41&lt;&gt;0,D41,""))</f>
        <v/>
      </c>
      <c r="F41" s="9">
        <v>1</v>
      </c>
      <c r="G41" s="11">
        <f>SUBTOTAL(9,A41)</f>
        <v>9000</v>
      </c>
      <c r="H41" s="11">
        <f>G41*[1]Synthèse!$D$28/1000</f>
        <v>482.67</v>
      </c>
      <c r="I41" s="11">
        <f>IF(G41&lt;&gt;"",ROUNDUP(G41/[1]Synthèse!$D$47,0),"")</f>
        <v>1</v>
      </c>
      <c r="J41" s="9">
        <f>IF(G41&lt;&gt;"",ROUNDDOWN(G41/[1]Synthèse!$D$47,0),"")</f>
        <v>0</v>
      </c>
      <c r="K41" s="9">
        <f>IF(G41&lt;&gt;"",G41-(J41*[1]Synthèse!$D$47),"")</f>
        <v>9000</v>
      </c>
    </row>
    <row r="42" spans="1:11" x14ac:dyDescent="0.3">
      <c r="A42" s="9">
        <v>19400</v>
      </c>
      <c r="B42">
        <v>0</v>
      </c>
      <c r="C42" t="str">
        <f>IF(AND(B42&lt;&gt;0,D42=""),#REF!,IF(B42&lt;&gt;0,D42,""))</f>
        <v/>
      </c>
      <c r="F42" s="9">
        <v>1</v>
      </c>
      <c r="G42" s="11">
        <v>39100</v>
      </c>
      <c r="H42" s="11">
        <f>G42*[1]Synthèse!$D$28/1000</f>
        <v>2096.933</v>
      </c>
      <c r="I42" s="11">
        <f>IF(G42&lt;&gt;"",ROUNDUP(G42/[1]Synthèse!$D$47,0),"")</f>
        <v>4</v>
      </c>
      <c r="J42" s="9">
        <f>IF(G42&lt;&gt;"",ROUNDDOWN(G42/[1]Synthèse!$D$47,0),"")</f>
        <v>3</v>
      </c>
      <c r="K42" s="9">
        <f>IF(G42&lt;&gt;"",G42-(J42*[1]Synthèse!$D$47),"")</f>
        <v>700</v>
      </c>
    </row>
    <row r="43" spans="1:11" x14ac:dyDescent="0.3">
      <c r="A43" s="9">
        <v>8000</v>
      </c>
      <c r="B43">
        <v>0</v>
      </c>
      <c r="C43" t="str">
        <f>IF(AND(B43&lt;&gt;0,D43=""),#REF!,IF(B43&lt;&gt;0,D43,""))</f>
        <v/>
      </c>
      <c r="H43" s="11">
        <f>G43*[1]Synthèse!$D$28/1000</f>
        <v>0</v>
      </c>
      <c r="I43" s="11" t="str">
        <f>IF(G43&lt;&gt;"",ROUNDUP(G43/[1]Synthèse!$D$47,0),"")</f>
        <v/>
      </c>
      <c r="J43" s="9" t="str">
        <f>IF(G43&lt;&gt;"",ROUNDDOWN(G43/[1]Synthèse!$D$47,0),"")</f>
        <v/>
      </c>
      <c r="K43" s="9" t="str">
        <f>IF(G43&lt;&gt;"",G43-(J43*[1]Synthèse!$D$47),"")</f>
        <v/>
      </c>
    </row>
    <row r="44" spans="1:11" x14ac:dyDescent="0.3">
      <c r="A44" s="9">
        <v>11700</v>
      </c>
      <c r="B44">
        <v>0</v>
      </c>
      <c r="C44" t="str">
        <f>IF(AND(B44&lt;&gt;0,D44=""),#REF!,IF(B44&lt;&gt;0,D44,""))</f>
        <v/>
      </c>
      <c r="H44" s="11">
        <f>G44*[1]Synthèse!$D$28/1000</f>
        <v>0</v>
      </c>
      <c r="I44" s="11" t="str">
        <f>IF(G44&lt;&gt;"",ROUNDUP(G44/[1]Synthèse!$D$47,0),"")</f>
        <v/>
      </c>
      <c r="J44" s="9" t="str">
        <f>IF(G44&lt;&gt;"",ROUNDDOWN(G44/[1]Synthèse!$D$47,0),"")</f>
        <v/>
      </c>
      <c r="K44" s="9" t="str">
        <f>IF(G44&lt;&gt;"",G44-(J44*[1]Synthèse!$D$47),"")</f>
        <v/>
      </c>
    </row>
    <row r="45" spans="1:11" x14ac:dyDescent="0.3">
      <c r="A45" s="9">
        <v>12400</v>
      </c>
      <c r="B45">
        <v>0</v>
      </c>
      <c r="C45" t="str">
        <f>IF(AND(B45&lt;&gt;0,D45=""),#REF!,IF(B45&lt;&gt;0,D45,""))</f>
        <v/>
      </c>
      <c r="F45" s="9">
        <v>1</v>
      </c>
      <c r="G45" s="11">
        <v>20700</v>
      </c>
      <c r="H45" s="11">
        <f>G45*[1]Synthèse!$D$28/1000</f>
        <v>1110.1410000000001</v>
      </c>
      <c r="I45" s="11">
        <f>IF(G45&lt;&gt;"",ROUNDUP(G45/[1]Synthèse!$D$47,0),"")</f>
        <v>2</v>
      </c>
      <c r="J45" s="9">
        <f>IF(G45&lt;&gt;"",ROUNDDOWN(G45/[1]Synthèse!$D$47,0),"")</f>
        <v>1</v>
      </c>
      <c r="K45" s="9">
        <f>IF(G45&lt;&gt;"",G45-(J45*[1]Synthèse!$D$47),"")</f>
        <v>7900</v>
      </c>
    </row>
    <row r="46" spans="1:11" x14ac:dyDescent="0.3">
      <c r="A46" s="9">
        <v>8300</v>
      </c>
      <c r="B46">
        <v>0</v>
      </c>
      <c r="C46" t="str">
        <f>IF(AND(B46&lt;&gt;0,D46=""),#REF!,IF(B46&lt;&gt;0,D46,""))</f>
        <v/>
      </c>
      <c r="H46" s="11">
        <f>G46*[1]Synthèse!$D$28/1000</f>
        <v>0</v>
      </c>
      <c r="I46" s="11" t="str">
        <f>IF(G46&lt;&gt;"",ROUNDUP(G46/[1]Synthèse!$D$47,0),"")</f>
        <v/>
      </c>
      <c r="J46" s="9" t="str">
        <f>IF(G46&lt;&gt;"",ROUNDDOWN(G46/[1]Synthèse!$D$47,0),"")</f>
        <v/>
      </c>
      <c r="K46" s="9" t="str">
        <f>IF(G46&lt;&gt;"",G46-(J46*[1]Synthèse!$D$47),"")</f>
        <v/>
      </c>
    </row>
    <row r="47" spans="1:11" x14ac:dyDescent="0.3">
      <c r="A47" s="9">
        <v>14000</v>
      </c>
      <c r="B47">
        <v>0</v>
      </c>
      <c r="C47" t="str">
        <f>IF(AND(B47&lt;&gt;0,D47=""),#REF!,IF(B47&lt;&gt;0,D47,""))</f>
        <v/>
      </c>
      <c r="F47" s="9">
        <v>1</v>
      </c>
      <c r="G47" s="11">
        <f>SUBTOTAL(9,A47)</f>
        <v>14000</v>
      </c>
      <c r="H47" s="11">
        <f>G47*[1]Synthèse!$D$28/1000</f>
        <v>750.82</v>
      </c>
      <c r="I47" s="11">
        <f>IF(G47&lt;&gt;"",ROUNDUP(G47/[1]Synthèse!$D$47,0),"")</f>
        <v>2</v>
      </c>
      <c r="J47" s="9">
        <f>IF(G47&lt;&gt;"",ROUNDDOWN(G47/[1]Synthèse!$D$47,0),"")</f>
        <v>1</v>
      </c>
      <c r="K47" s="9">
        <f>IF(G47&lt;&gt;"",G47-(J47*[1]Synthèse!$D$47),"")</f>
        <v>1200</v>
      </c>
    </row>
    <row r="48" spans="1:11" x14ac:dyDescent="0.3">
      <c r="A48" s="9">
        <v>2400</v>
      </c>
      <c r="B48">
        <v>0</v>
      </c>
      <c r="C48" t="str">
        <f>IF(AND(B48&lt;&gt;0,D48=""),#REF!,IF(B48&lt;&gt;0,D48,""))</f>
        <v/>
      </c>
      <c r="F48" s="9">
        <v>1</v>
      </c>
      <c r="G48" s="11">
        <v>12200</v>
      </c>
      <c r="H48" s="11">
        <f>G48*[1]Synthèse!$D$28/1000</f>
        <v>654.28599999999994</v>
      </c>
      <c r="I48" s="11">
        <f>IF(G48&lt;&gt;"",ROUNDUP(G48/[1]Synthèse!$D$47,0),"")</f>
        <v>1</v>
      </c>
      <c r="J48" s="9">
        <f>IF(G48&lt;&gt;"",ROUNDDOWN(G48/[1]Synthèse!$D$47,0),"")</f>
        <v>0</v>
      </c>
      <c r="K48" s="9">
        <f>IF(G48&lt;&gt;"",G48-(J48*[1]Synthèse!$D$47),"")</f>
        <v>12200</v>
      </c>
    </row>
    <row r="49" spans="1:11" x14ac:dyDescent="0.3">
      <c r="A49" s="9">
        <v>9800</v>
      </c>
      <c r="B49">
        <v>0</v>
      </c>
      <c r="C49" t="str">
        <f>IF(AND(B49&lt;&gt;0,D49=""),#REF!,IF(B49&lt;&gt;0,D49,""))</f>
        <v/>
      </c>
      <c r="H49" s="11">
        <f>G49*[1]Synthèse!$D$28/1000</f>
        <v>0</v>
      </c>
      <c r="I49" s="11" t="str">
        <f>IF(G49&lt;&gt;"",ROUNDUP(G49/[1]Synthèse!$D$47,0),"")</f>
        <v/>
      </c>
      <c r="J49" s="9" t="str">
        <f>IF(G49&lt;&gt;"",ROUNDDOWN(G49/[1]Synthèse!$D$47,0),"")</f>
        <v/>
      </c>
      <c r="K49" s="9" t="str">
        <f>IF(G49&lt;&gt;"",G49-(J49*[1]Synthèse!$D$47),"")</f>
        <v/>
      </c>
    </row>
    <row r="50" spans="1:11" x14ac:dyDescent="0.3">
      <c r="A50" s="9">
        <v>11700</v>
      </c>
      <c r="B50">
        <v>0</v>
      </c>
      <c r="C50" t="str">
        <f>IF(AND(B50&lt;&gt;0,D50=""),#REF!,IF(B50&lt;&gt;0,D50,""))</f>
        <v/>
      </c>
      <c r="F50" s="9">
        <v>1</v>
      </c>
      <c r="G50" s="11">
        <v>27900</v>
      </c>
      <c r="H50" s="11">
        <f>G50*[1]Synthèse!$D$28/1000</f>
        <v>1496.277</v>
      </c>
      <c r="I50" s="11">
        <f>IF(G50&lt;&gt;"",ROUNDUP(G50/[1]Synthèse!$D$47,0),"")</f>
        <v>3</v>
      </c>
      <c r="J50" s="9">
        <f>IF(G50&lt;&gt;"",ROUNDDOWN(G50/[1]Synthèse!$D$47,0),"")</f>
        <v>2</v>
      </c>
      <c r="K50" s="9">
        <f>IF(G50&lt;&gt;"",G50-(J50*[1]Synthèse!$D$47),"")</f>
        <v>2300</v>
      </c>
    </row>
    <row r="51" spans="1:11" x14ac:dyDescent="0.3">
      <c r="A51" s="9">
        <v>16200</v>
      </c>
      <c r="B51">
        <v>0</v>
      </c>
      <c r="C51" t="str">
        <f>IF(AND(B51&lt;&gt;0,D51=""),#REF!,IF(B51&lt;&gt;0,D51,""))</f>
        <v/>
      </c>
      <c r="H51" s="11">
        <f>G51*[1]Synthèse!$D$28/1000</f>
        <v>0</v>
      </c>
      <c r="I51" s="11" t="str">
        <f>IF(G51&lt;&gt;"",ROUNDUP(G51/[1]Synthèse!$D$47,0),"")</f>
        <v/>
      </c>
      <c r="J51" s="9" t="str">
        <f>IF(G51&lt;&gt;"",ROUNDDOWN(G51/[1]Synthèse!$D$47,0),"")</f>
        <v/>
      </c>
      <c r="K51" s="9" t="str">
        <f>IF(G51&lt;&gt;"",G51-(J51*[1]Synthèse!$D$47),"")</f>
        <v/>
      </c>
    </row>
    <row r="52" spans="1:11" x14ac:dyDescent="0.3">
      <c r="A52" s="9">
        <v>12500</v>
      </c>
      <c r="B52">
        <v>0</v>
      </c>
      <c r="C52" t="str">
        <f>IF(AND(B52&lt;&gt;0,D52=""),#REF!,IF(B52&lt;&gt;0,D52,""))</f>
        <v/>
      </c>
      <c r="F52" s="9">
        <v>1</v>
      </c>
      <c r="G52" s="11">
        <v>29800</v>
      </c>
      <c r="H52" s="11">
        <f>G52*[1]Synthèse!$D$28/1000</f>
        <v>1598.174</v>
      </c>
      <c r="I52" s="11">
        <f>IF(G52&lt;&gt;"",ROUNDUP(G52/[1]Synthèse!$D$47,0),"")</f>
        <v>3</v>
      </c>
      <c r="J52" s="9">
        <f>IF(G52&lt;&gt;"",ROUNDDOWN(G52/[1]Synthèse!$D$47,0),"")</f>
        <v>2</v>
      </c>
      <c r="K52" s="9">
        <f>IF(G52&lt;&gt;"",G52-(J52*[1]Synthèse!$D$47),"")</f>
        <v>4200</v>
      </c>
    </row>
    <row r="53" spans="1:11" x14ac:dyDescent="0.3">
      <c r="A53" s="9">
        <v>5400</v>
      </c>
      <c r="B53">
        <v>0</v>
      </c>
      <c r="C53" t="str">
        <f>IF(AND(B53&lt;&gt;0,D53=""),#REF!,IF(B53&lt;&gt;0,D53,""))</f>
        <v/>
      </c>
      <c r="E53" s="10"/>
      <c r="H53" s="11">
        <f>G53*[1]Synthèse!$D$28/1000</f>
        <v>0</v>
      </c>
      <c r="I53" s="11" t="str">
        <f>IF(G53&lt;&gt;"",ROUNDUP(G53/[1]Synthèse!$D$47,0),"")</f>
        <v/>
      </c>
      <c r="J53" s="9" t="str">
        <f>IF(G53&lt;&gt;"",ROUNDDOWN(G53/[1]Synthèse!$D$47,0),"")</f>
        <v/>
      </c>
      <c r="K53" s="9" t="str">
        <f>IF(G53&lt;&gt;"",G53-(J53*[1]Synthèse!$D$47),"")</f>
        <v/>
      </c>
    </row>
    <row r="54" spans="1:11" x14ac:dyDescent="0.3">
      <c r="A54" s="9">
        <v>11900</v>
      </c>
      <c r="B54">
        <v>0</v>
      </c>
      <c r="C54" t="str">
        <f>IF(AND(B54&lt;&gt;0,D54=""),#REF!,IF(B54&lt;&gt;0,D54,""))</f>
        <v/>
      </c>
      <c r="H54" s="11">
        <f>G54*[1]Synthèse!$D$28/1000</f>
        <v>0</v>
      </c>
      <c r="I54" s="11" t="str">
        <f>IF(G54&lt;&gt;"",ROUNDUP(G54/[1]Synthèse!$D$47,0),"")</f>
        <v/>
      </c>
      <c r="J54" s="9" t="str">
        <f>IF(G54&lt;&gt;"",ROUNDDOWN(G54/[1]Synthèse!$D$47,0),"")</f>
        <v/>
      </c>
      <c r="K54" s="9" t="str">
        <f>IF(G54&lt;&gt;"",G54-(J54*[1]Synthèse!$D$47),"")</f>
        <v/>
      </c>
    </row>
    <row r="55" spans="1:11" x14ac:dyDescent="0.3">
      <c r="A55" s="9">
        <v>10000</v>
      </c>
      <c r="B55">
        <v>1</v>
      </c>
      <c r="C55" t="e">
        <f>IF(AND(B55&lt;&gt;0,D55=""),#REF!,IF(B55&lt;&gt;0,D55,""))</f>
        <v>#REF!</v>
      </c>
      <c r="F55" s="9">
        <v>1</v>
      </c>
      <c r="G55" s="11">
        <f>SUBTOTAL(9,A55)</f>
        <v>10000</v>
      </c>
      <c r="H55" s="11">
        <f>G55*[1]Synthèse!$D$28/1000</f>
        <v>536.29999999999995</v>
      </c>
      <c r="I55" s="11">
        <f>IF(G55&lt;&gt;"",ROUNDUP(G55/[1]Synthèse!$D$47,0),"")</f>
        <v>1</v>
      </c>
      <c r="J55" s="9">
        <f>IF(G55&lt;&gt;"",ROUNDDOWN(G55/[1]Synthèse!$D$47,0),"")</f>
        <v>0</v>
      </c>
      <c r="K55" s="9">
        <f>IF(G55&lt;&gt;"",G55-(J55*[1]Synthèse!$D$47),"")</f>
        <v>10000</v>
      </c>
    </row>
    <row r="56" spans="1:11" x14ac:dyDescent="0.3">
      <c r="A56" s="9">
        <v>11900</v>
      </c>
      <c r="B56">
        <v>1</v>
      </c>
      <c r="C56" t="e">
        <f>IF(AND(B56&lt;&gt;0,D56=""),#REF!,IF(B56&lt;&gt;0,D56,""))</f>
        <v>#REF!</v>
      </c>
      <c r="F56" s="9">
        <v>1</v>
      </c>
      <c r="G56" s="11">
        <f>SUBTOTAL(9,A56)</f>
        <v>11900</v>
      </c>
      <c r="H56" s="11">
        <f>G56*[1]Synthèse!$D$28/1000</f>
        <v>638.197</v>
      </c>
      <c r="I56" s="11">
        <f>IF(G56&lt;&gt;"",ROUNDUP(G56/[1]Synthèse!$D$47,0),"")</f>
        <v>1</v>
      </c>
      <c r="J56" s="9">
        <f>IF(G56&lt;&gt;"",ROUNDDOWN(G56/[1]Synthèse!$D$47,0),"")</f>
        <v>0</v>
      </c>
      <c r="K56" s="9">
        <f>IF(G56&lt;&gt;"",G56-(J56*[1]Synthèse!$D$47),"")</f>
        <v>11900</v>
      </c>
    </row>
    <row r="57" spans="1:11" x14ac:dyDescent="0.3">
      <c r="A57" s="9">
        <v>9200</v>
      </c>
      <c r="B57">
        <v>0</v>
      </c>
      <c r="C57" t="str">
        <f>IF(AND(B57&lt;&gt;0,D57=""),#REF!,IF(B57&lt;&gt;0,D57,""))</f>
        <v/>
      </c>
      <c r="F57" s="9">
        <v>1</v>
      </c>
      <c r="G57" s="11">
        <v>20300</v>
      </c>
      <c r="H57" s="11">
        <f>G57*[1]Synthèse!$D$28/1000</f>
        <v>1088.6890000000001</v>
      </c>
      <c r="I57" s="11">
        <f>IF(G57&lt;&gt;"",ROUNDUP(G57/[1]Synthèse!$D$47,0),"")</f>
        <v>2</v>
      </c>
      <c r="J57" s="9">
        <f>IF(G57&lt;&gt;"",ROUNDDOWN(G57/[1]Synthèse!$D$47,0),"")</f>
        <v>1</v>
      </c>
      <c r="K57" s="9">
        <f>IF(G57&lt;&gt;"",G57-(J57*[1]Synthèse!$D$47),"")</f>
        <v>7500</v>
      </c>
    </row>
    <row r="58" spans="1:11" x14ac:dyDescent="0.3">
      <c r="A58" s="9">
        <v>11100</v>
      </c>
      <c r="B58">
        <v>0</v>
      </c>
      <c r="C58" t="str">
        <f>IF(AND(B58&lt;&gt;0,D58=""),#REF!,IF(B58&lt;&gt;0,D58,""))</f>
        <v/>
      </c>
      <c r="E58" s="10"/>
      <c r="H58" s="11">
        <f>G58*[1]Synthèse!$D$28/1000</f>
        <v>0</v>
      </c>
      <c r="I58" s="11" t="str">
        <f>IF(G58&lt;&gt;"",ROUNDUP(G58/[1]Synthèse!$D$47,0),"")</f>
        <v/>
      </c>
      <c r="J58" s="9" t="str">
        <f>IF(G58&lt;&gt;"",ROUNDDOWN(G58/[1]Synthèse!$D$47,0),"")</f>
        <v/>
      </c>
      <c r="K58" s="9" t="str">
        <f>IF(G58&lt;&gt;"",G58-(J58*[1]Synthèse!$D$47),"")</f>
        <v/>
      </c>
    </row>
    <row r="59" spans="1:11" x14ac:dyDescent="0.3">
      <c r="A59" s="9">
        <v>6700</v>
      </c>
      <c r="B59">
        <v>0</v>
      </c>
      <c r="C59" t="str">
        <f>IF(AND(B59&lt;&gt;0,D59=""),#REF!,IF(B59&lt;&gt;0,D59,""))</f>
        <v/>
      </c>
      <c r="F59" s="9">
        <v>1</v>
      </c>
      <c r="G59" s="11">
        <v>16600</v>
      </c>
      <c r="H59" s="11">
        <f>G59*[1]Synthèse!$D$28/1000</f>
        <v>890.25800000000004</v>
      </c>
      <c r="I59" s="11">
        <f>IF(G59&lt;&gt;"",ROUNDUP(G59/[1]Synthèse!$D$47,0),"")</f>
        <v>2</v>
      </c>
      <c r="J59" s="9">
        <f>IF(G59&lt;&gt;"",ROUNDDOWN(G59/[1]Synthèse!$D$47,0),"")</f>
        <v>1</v>
      </c>
      <c r="K59" s="9">
        <f>IF(G59&lt;&gt;"",G59-(J59*[1]Synthèse!$D$47),"")</f>
        <v>3800</v>
      </c>
    </row>
    <row r="60" spans="1:11" x14ac:dyDescent="0.3">
      <c r="A60" s="9">
        <v>9900</v>
      </c>
      <c r="B60">
        <v>0</v>
      </c>
      <c r="C60" t="str">
        <f>IF(AND(B60&lt;&gt;0,D60=""),#REF!,IF(B60&lt;&gt;0,D60,""))</f>
        <v/>
      </c>
      <c r="H60" s="11">
        <f>G60*[1]Synthèse!$D$28/1000</f>
        <v>0</v>
      </c>
      <c r="I60" s="11" t="str">
        <f>IF(G60&lt;&gt;"",ROUNDUP(G60/[1]Synthèse!$D$47,0),"")</f>
        <v/>
      </c>
      <c r="J60" s="9" t="str">
        <f>IF(G60&lt;&gt;"",ROUNDDOWN(G60/[1]Synthèse!$D$47,0),"")</f>
        <v/>
      </c>
      <c r="K60" s="9" t="str">
        <f>IF(G60&lt;&gt;"",G60-(J60*[1]Synthèse!$D$47),"")</f>
        <v/>
      </c>
    </row>
    <row r="61" spans="1:11" x14ac:dyDescent="0.3">
      <c r="A61" s="9">
        <v>16500</v>
      </c>
      <c r="B61">
        <v>1</v>
      </c>
      <c r="C61" t="e">
        <f>IF(AND(B61&lt;&gt;0,D61=""),#REF!,IF(B61&lt;&gt;0,D61,""))</f>
        <v>#REF!</v>
      </c>
      <c r="F61" s="9">
        <v>1</v>
      </c>
      <c r="G61" s="11">
        <f>SUBTOTAL(9,A61)</f>
        <v>16500</v>
      </c>
      <c r="H61" s="11">
        <f>G61*[1]Synthèse!$D$28/1000</f>
        <v>884.89499999999998</v>
      </c>
      <c r="I61" s="11">
        <f>IF(G61&lt;&gt;"",ROUNDUP(G61/[1]Synthèse!$D$47,0),"")</f>
        <v>2</v>
      </c>
      <c r="J61" s="9">
        <f>IF(G61&lt;&gt;"",ROUNDDOWN(G61/[1]Synthèse!$D$47,0),"")</f>
        <v>1</v>
      </c>
      <c r="K61" s="9">
        <f>IF(G61&lt;&gt;"",G61-(J61*[1]Synthèse!$D$47),"")</f>
        <v>3700</v>
      </c>
    </row>
    <row r="62" spans="1:11" x14ac:dyDescent="0.3">
      <c r="A62" s="9">
        <v>10800</v>
      </c>
      <c r="B62">
        <v>0</v>
      </c>
      <c r="C62" t="str">
        <f>IF(AND(B62&lt;&gt;0,D62=""),#REF!,IF(B62&lt;&gt;0,D62,""))</f>
        <v/>
      </c>
      <c r="F62" s="9">
        <v>1</v>
      </c>
      <c r="G62" s="11">
        <f>SUBTOTAL(9,A62)</f>
        <v>10800</v>
      </c>
      <c r="H62" s="11">
        <f>G62*[1]Synthèse!$D$28/1000</f>
        <v>579.20399999999995</v>
      </c>
      <c r="I62" s="11">
        <f>IF(G62&lt;&gt;"",ROUNDUP(G62/[1]Synthèse!$D$47,0),"")</f>
        <v>1</v>
      </c>
      <c r="J62" s="9">
        <f>IF(G62&lt;&gt;"",ROUNDDOWN(G62/[1]Synthèse!$D$47,0),"")</f>
        <v>0</v>
      </c>
      <c r="K62" s="9">
        <f>IF(G62&lt;&gt;"",G62-(J62*[1]Synthèse!$D$47),"")</f>
        <v>10800</v>
      </c>
    </row>
    <row r="63" spans="1:11" x14ac:dyDescent="0.3">
      <c r="A63" s="9">
        <v>16600</v>
      </c>
      <c r="B63">
        <v>0</v>
      </c>
      <c r="C63" t="str">
        <f>IF(AND(B63&lt;&gt;0,D63=""),#REF!,IF(B63&lt;&gt;0,D63,""))</f>
        <v/>
      </c>
      <c r="F63" s="9">
        <v>1</v>
      </c>
      <c r="G63" s="11">
        <f>SUBTOTAL(9,A63)</f>
        <v>16600</v>
      </c>
      <c r="H63" s="11">
        <f>G63*[1]Synthèse!$D$28/1000</f>
        <v>890.25800000000004</v>
      </c>
      <c r="I63" s="11">
        <f>IF(G63&lt;&gt;"",ROUNDUP(G63/[1]Synthèse!$D$47,0),"")</f>
        <v>2</v>
      </c>
      <c r="J63" s="9">
        <f>IF(G63&lt;&gt;"",ROUNDDOWN(G63/[1]Synthèse!$D$47,0),"")</f>
        <v>1</v>
      </c>
      <c r="K63" s="9">
        <f>IF(G63&lt;&gt;"",G63-(J63*[1]Synthèse!$D$47),"")</f>
        <v>3800</v>
      </c>
    </row>
    <row r="64" spans="1:11" x14ac:dyDescent="0.3">
      <c r="A64" s="9">
        <v>11800</v>
      </c>
      <c r="B64">
        <v>0</v>
      </c>
      <c r="C64" t="str">
        <f>IF(AND(B64&lt;&gt;0,D64=""),#REF!,IF(B64&lt;&gt;0,D64,""))</f>
        <v/>
      </c>
      <c r="F64" s="9">
        <v>1</v>
      </c>
      <c r="G64" s="11">
        <f>SUBTOTAL(9,A64)</f>
        <v>11800</v>
      </c>
      <c r="H64" s="11">
        <f>G64*[1]Synthèse!$D$28/1000</f>
        <v>632.83399999999995</v>
      </c>
      <c r="I64" s="11">
        <f>IF(G64&lt;&gt;"",ROUNDUP(G64/[1]Synthèse!$D$47,0),"")</f>
        <v>1</v>
      </c>
      <c r="J64" s="9">
        <f>IF(G64&lt;&gt;"",ROUNDDOWN(G64/[1]Synthèse!$D$47,0),"")</f>
        <v>0</v>
      </c>
      <c r="K64" s="9">
        <f>IF(G64&lt;&gt;"",G64-(J64*[1]Synthèse!$D$47),"")</f>
        <v>11800</v>
      </c>
    </row>
    <row r="65" spans="1:11" x14ac:dyDescent="0.3">
      <c r="A65" s="9">
        <v>13000</v>
      </c>
      <c r="B65">
        <v>0</v>
      </c>
      <c r="C65" t="str">
        <f>IF(AND(B65&lt;&gt;0,D65=""),#REF!,IF(B65&lt;&gt;0,D65,""))</f>
        <v/>
      </c>
      <c r="F65" s="9">
        <v>1</v>
      </c>
      <c r="G65" s="11">
        <f>SUBTOTAL(9,A65)</f>
        <v>13000</v>
      </c>
      <c r="H65" s="11">
        <f>G65*[1]Synthèse!$D$28/1000</f>
        <v>697.19</v>
      </c>
      <c r="I65" s="11">
        <f>IF(G65&lt;&gt;"",ROUNDUP(G65/[1]Synthèse!$D$47,0),"")</f>
        <v>2</v>
      </c>
      <c r="J65" s="9">
        <f>IF(G65&lt;&gt;"",ROUNDDOWN(G65/[1]Synthèse!$D$47,0),"")</f>
        <v>1</v>
      </c>
      <c r="K65" s="9">
        <f>IF(G65&lt;&gt;"",G65-(J65*[1]Synthèse!$D$47),"")</f>
        <v>200</v>
      </c>
    </row>
    <row r="66" spans="1:11" x14ac:dyDescent="0.3">
      <c r="A66" s="9">
        <v>9700</v>
      </c>
      <c r="B66">
        <v>0</v>
      </c>
      <c r="C66" t="str">
        <f>IF(AND(B66&lt;&gt;0,D66=""),#REF!,IF(B66&lt;&gt;0,D66,""))</f>
        <v/>
      </c>
      <c r="F66" s="9">
        <v>1</v>
      </c>
      <c r="G66" s="11">
        <v>20300</v>
      </c>
      <c r="H66" s="11">
        <f>G66*[1]Synthèse!$D$28/1000</f>
        <v>1088.6890000000001</v>
      </c>
      <c r="I66" s="11">
        <f>IF(G66&lt;&gt;"",ROUNDUP(G66/[1]Synthèse!$D$47,0),"")</f>
        <v>2</v>
      </c>
      <c r="J66" s="9">
        <f>IF(G66&lt;&gt;"",ROUNDDOWN(G66/[1]Synthèse!$D$47,0),"")</f>
        <v>1</v>
      </c>
      <c r="K66" s="9">
        <f>IF(G66&lt;&gt;"",G66-(J66*[1]Synthèse!$D$47),"")</f>
        <v>7500</v>
      </c>
    </row>
    <row r="67" spans="1:11" x14ac:dyDescent="0.3">
      <c r="A67" s="9">
        <v>10600</v>
      </c>
      <c r="B67">
        <v>0</v>
      </c>
      <c r="C67" t="str">
        <f>IF(AND(B67&lt;&gt;0,D67=""),#REF!,IF(B67&lt;&gt;0,D67,""))</f>
        <v/>
      </c>
      <c r="H67" s="11">
        <f>G67*[1]Synthèse!$D$28/1000</f>
        <v>0</v>
      </c>
      <c r="I67" s="11" t="str">
        <f>IF(G67&lt;&gt;"",ROUNDUP(G67/[1]Synthèse!$D$47,0),"")</f>
        <v/>
      </c>
      <c r="J67" s="9" t="str">
        <f>IF(G67&lt;&gt;"",ROUNDDOWN(G67/[1]Synthèse!$D$47,0),"")</f>
        <v/>
      </c>
      <c r="K67" s="9" t="str">
        <f>IF(G67&lt;&gt;"",G67-(J67*[1]Synthèse!$D$47),"")</f>
        <v/>
      </c>
    </row>
    <row r="68" spans="1:11" x14ac:dyDescent="0.3">
      <c r="A68" s="9">
        <v>12000</v>
      </c>
      <c r="B68">
        <v>0</v>
      </c>
      <c r="C68" t="str">
        <f>IF(AND(B68&lt;&gt;0,D68=""),#REF!,IF(B68&lt;&gt;0,D68,""))</f>
        <v/>
      </c>
      <c r="F68" s="9">
        <v>1</v>
      </c>
      <c r="G68" s="11">
        <v>22000</v>
      </c>
      <c r="H68" s="11">
        <f>G68*[1]Synthèse!$D$28/1000</f>
        <v>1179.8599999999999</v>
      </c>
      <c r="I68" s="11">
        <f>IF(G68&lt;&gt;"",ROUNDUP(G68/[1]Synthèse!$D$47,0),"")</f>
        <v>2</v>
      </c>
      <c r="J68" s="9">
        <f>IF(G68&lt;&gt;"",ROUNDDOWN(G68/[1]Synthèse!$D$47,0),"")</f>
        <v>1</v>
      </c>
      <c r="K68" s="9">
        <f>IF(G68&lt;&gt;"",G68-(J68*[1]Synthèse!$D$47),"")</f>
        <v>9200</v>
      </c>
    </row>
    <row r="69" spans="1:11" x14ac:dyDescent="0.3">
      <c r="A69" s="9">
        <v>10000</v>
      </c>
      <c r="B69">
        <v>0</v>
      </c>
      <c r="C69" t="str">
        <f>IF(AND(B69&lt;&gt;0,D69=""),#REF!,IF(B69&lt;&gt;0,D69,""))</f>
        <v/>
      </c>
      <c r="H69" s="11">
        <f>G69*[1]Synthèse!$D$28/1000</f>
        <v>0</v>
      </c>
      <c r="I69" s="11" t="str">
        <f>IF(G69&lt;&gt;"",ROUNDUP(G69/[1]Synthèse!$D$47,0),"")</f>
        <v/>
      </c>
      <c r="J69" s="9" t="str">
        <f>IF(G69&lt;&gt;"",ROUNDDOWN(G69/[1]Synthèse!$D$47,0),"")</f>
        <v/>
      </c>
      <c r="K69" s="9" t="str">
        <f>IF(G69&lt;&gt;"",G69-(J69*[1]Synthèse!$D$47),"")</f>
        <v/>
      </c>
    </row>
    <row r="70" spans="1:11" x14ac:dyDescent="0.3">
      <c r="A70" s="9">
        <v>14300</v>
      </c>
      <c r="B70">
        <v>0</v>
      </c>
      <c r="C70" t="str">
        <f>IF(AND(B70&lt;&gt;0,D70=""),#REF!,IF(B70&lt;&gt;0,D70,""))</f>
        <v/>
      </c>
      <c r="F70" s="9">
        <v>1</v>
      </c>
      <c r="G70" s="11">
        <f>SUBTOTAL(9,A70)</f>
        <v>14300</v>
      </c>
      <c r="H70" s="11">
        <f>G70*[1]Synthèse!$D$28/1000</f>
        <v>766.90899999999999</v>
      </c>
      <c r="I70" s="11">
        <f>IF(G70&lt;&gt;"",ROUNDUP(G70/[1]Synthèse!$D$47,0),"")</f>
        <v>2</v>
      </c>
      <c r="J70" s="9">
        <f>IF(G70&lt;&gt;"",ROUNDDOWN(G70/[1]Synthèse!$D$47,0),"")</f>
        <v>1</v>
      </c>
      <c r="K70" s="9">
        <f>IF(G70&lt;&gt;"",G70-(J70*[1]Synthèse!$D$47),"")</f>
        <v>1500</v>
      </c>
    </row>
    <row r="71" spans="1:11" x14ac:dyDescent="0.3">
      <c r="A71" s="9">
        <v>2200</v>
      </c>
      <c r="B71">
        <v>0</v>
      </c>
      <c r="C71" t="str">
        <f>IF(AND(B71&lt;&gt;0,D71=""),#REF!,IF(B71&lt;&gt;0,D71,""))</f>
        <v/>
      </c>
      <c r="F71" s="9">
        <v>1</v>
      </c>
      <c r="G71" s="11">
        <v>51400</v>
      </c>
      <c r="H71" s="11">
        <f>G71*[1]Synthèse!$D$28/1000</f>
        <v>2756.5819999999999</v>
      </c>
      <c r="I71" s="11">
        <f>IF(G71&lt;&gt;"",ROUNDUP(G71/[1]Synthèse!$D$47,0),"")</f>
        <v>5</v>
      </c>
      <c r="J71" s="9">
        <f>IF(G71&lt;&gt;"",ROUNDDOWN(G71/[1]Synthèse!$D$47,0),"")</f>
        <v>4</v>
      </c>
      <c r="K71" s="9">
        <f>IF(G71&lt;&gt;"",G71-(J71*[1]Synthèse!$D$47),"")</f>
        <v>200</v>
      </c>
    </row>
    <row r="72" spans="1:11" x14ac:dyDescent="0.3">
      <c r="A72" s="9">
        <v>10000</v>
      </c>
      <c r="B72">
        <v>0</v>
      </c>
      <c r="C72" t="str">
        <f>IF(AND(B72&lt;&gt;0,D72=""),#REF!,IF(B72&lt;&gt;0,D72,""))</f>
        <v/>
      </c>
      <c r="H72" s="11">
        <f>G72*[1]Synthèse!$D$28/1000</f>
        <v>0</v>
      </c>
      <c r="I72" s="11" t="str">
        <f>IF(G72&lt;&gt;"",ROUNDUP(G72/[1]Synthèse!$D$47,0),"")</f>
        <v/>
      </c>
      <c r="J72" s="9" t="str">
        <f>IF(G72&lt;&gt;"",ROUNDDOWN(G72/[1]Synthèse!$D$47,0),"")</f>
        <v/>
      </c>
      <c r="K72" s="9" t="str">
        <f>IF(G72&lt;&gt;"",G72-(J72*[1]Synthèse!$D$47),"")</f>
        <v/>
      </c>
    </row>
    <row r="73" spans="1:11" x14ac:dyDescent="0.3">
      <c r="A73" s="9">
        <v>9000</v>
      </c>
      <c r="B73">
        <v>0</v>
      </c>
      <c r="C73" t="str">
        <f>IF(AND(B73&lt;&gt;0,D73=""),#REF!,IF(B73&lt;&gt;0,D73,""))</f>
        <v/>
      </c>
      <c r="H73" s="11">
        <f>G73*[1]Synthèse!$D$28/1000</f>
        <v>0</v>
      </c>
      <c r="I73" s="11" t="str">
        <f>IF(G73&lt;&gt;"",ROUNDUP(G73/[1]Synthèse!$D$47,0),"")</f>
        <v/>
      </c>
      <c r="J73" s="9" t="str">
        <f>IF(G73&lt;&gt;"",ROUNDDOWN(G73/[1]Synthèse!$D$47,0),"")</f>
        <v/>
      </c>
      <c r="K73" s="9" t="str">
        <f>IF(G73&lt;&gt;"",G73-(J73*[1]Synthèse!$D$47),"")</f>
        <v/>
      </c>
    </row>
    <row r="74" spans="1:11" x14ac:dyDescent="0.3">
      <c r="A74" s="9">
        <v>14800</v>
      </c>
      <c r="B74">
        <v>0</v>
      </c>
      <c r="C74" t="str">
        <f>IF(AND(B74&lt;&gt;0,D74=""),#REF!,IF(B74&lt;&gt;0,D74,""))</f>
        <v/>
      </c>
      <c r="E74" s="10"/>
      <c r="H74" s="11">
        <f>G74*[1]Synthèse!$D$28/1000</f>
        <v>0</v>
      </c>
      <c r="I74" s="11" t="str">
        <f>IF(G74&lt;&gt;"",ROUNDUP(G74/[1]Synthèse!$D$47,0),"")</f>
        <v/>
      </c>
      <c r="J74" s="9" t="str">
        <f>IF(G74&lt;&gt;"",ROUNDDOWN(G74/[1]Synthèse!$D$47,0),"")</f>
        <v/>
      </c>
      <c r="K74" s="9" t="str">
        <f>IF(G74&lt;&gt;"",G74-(J74*[1]Synthèse!$D$47),"")</f>
        <v/>
      </c>
    </row>
    <row r="75" spans="1:11" x14ac:dyDescent="0.3">
      <c r="A75" s="9">
        <v>15400</v>
      </c>
      <c r="B75">
        <v>0</v>
      </c>
      <c r="C75" t="str">
        <f>IF(AND(B75&lt;&gt;0,D75=""),#REF!,IF(B75&lt;&gt;0,D75,""))</f>
        <v/>
      </c>
      <c r="H75" s="11">
        <f>G75*[1]Synthèse!$D$28/1000</f>
        <v>0</v>
      </c>
      <c r="I75" s="11" t="str">
        <f>IF(G75&lt;&gt;"",ROUNDUP(G75/[1]Synthèse!$D$47,0),"")</f>
        <v/>
      </c>
      <c r="J75" s="9" t="str">
        <f>IF(G75&lt;&gt;"",ROUNDDOWN(G75/[1]Synthèse!$D$47,0),"")</f>
        <v/>
      </c>
      <c r="K75" s="9" t="str">
        <f>IF(G75&lt;&gt;"",G75-(J75*[1]Synthèse!$D$47),"")</f>
        <v/>
      </c>
    </row>
    <row r="76" spans="1:11" x14ac:dyDescent="0.3">
      <c r="A76" s="9">
        <v>12000</v>
      </c>
      <c r="B76">
        <v>0</v>
      </c>
      <c r="C76" t="str">
        <f>IF(AND(B76&lt;&gt;0,D76=""),#REF!,IF(B76&lt;&gt;0,D76,""))</f>
        <v/>
      </c>
      <c r="F76" s="9">
        <v>1</v>
      </c>
      <c r="G76" s="11">
        <v>21900</v>
      </c>
      <c r="H76" s="11">
        <f>G76*[1]Synthèse!$D$28/1000</f>
        <v>1174.4970000000001</v>
      </c>
      <c r="I76" s="11">
        <f>IF(G76&lt;&gt;"",ROUNDUP(G76/[1]Synthèse!$D$47,0),"")</f>
        <v>2</v>
      </c>
      <c r="J76" s="9">
        <f>IF(G76&lt;&gt;"",ROUNDDOWN(G76/[1]Synthèse!$D$47,0),"")</f>
        <v>1</v>
      </c>
      <c r="K76" s="9">
        <f>IF(G76&lt;&gt;"",G76-(J76*[1]Synthèse!$D$47),"")</f>
        <v>9100</v>
      </c>
    </row>
    <row r="77" spans="1:11" x14ac:dyDescent="0.3">
      <c r="A77" s="9">
        <v>9900</v>
      </c>
      <c r="B77">
        <v>0</v>
      </c>
      <c r="C77" t="str">
        <f>IF(AND(B77&lt;&gt;0,D77=""),#REF!,IF(B77&lt;&gt;0,D77,""))</f>
        <v/>
      </c>
      <c r="H77" s="11">
        <f>G77*[1]Synthèse!$D$28/1000</f>
        <v>0</v>
      </c>
      <c r="I77" s="11" t="str">
        <f>IF(G77&lt;&gt;"",ROUNDUP(G77/[1]Synthèse!$D$47,0),"")</f>
        <v/>
      </c>
      <c r="J77" s="9" t="str">
        <f>IF(G77&lt;&gt;"",ROUNDDOWN(G77/[1]Synthèse!$D$47,0),"")</f>
        <v/>
      </c>
      <c r="K77" s="9" t="str">
        <f>IF(G77&lt;&gt;"",G77-(J77*[1]Synthèse!$D$47),"")</f>
        <v/>
      </c>
    </row>
    <row r="78" spans="1:11" x14ac:dyDescent="0.3">
      <c r="A78" s="9">
        <v>18200</v>
      </c>
      <c r="B78">
        <v>0</v>
      </c>
      <c r="C78" t="str">
        <f>IF(AND(B78&lt;&gt;0,D78=""),#REF!,IF(B78&lt;&gt;0,D78,""))</f>
        <v/>
      </c>
      <c r="E78" s="10"/>
      <c r="F78" s="9">
        <v>1</v>
      </c>
      <c r="G78" s="11">
        <v>60600</v>
      </c>
      <c r="H78" s="11">
        <f>G78*[1]Synthèse!$D$28/1000</f>
        <v>3249.9780000000001</v>
      </c>
      <c r="I78" s="11">
        <f>IF(G78&lt;&gt;"",ROUNDUP(G78/[1]Synthèse!$D$47,0),"")</f>
        <v>5</v>
      </c>
      <c r="J78" s="9">
        <f>IF(G78&lt;&gt;"",ROUNDDOWN(G78/[1]Synthèse!$D$47,0),"")</f>
        <v>4</v>
      </c>
      <c r="K78" s="9">
        <f>IF(G78&lt;&gt;"",G78-(J78*[1]Synthèse!$D$47),"")</f>
        <v>9400</v>
      </c>
    </row>
    <row r="79" spans="1:11" x14ac:dyDescent="0.3">
      <c r="A79" s="9">
        <v>13000</v>
      </c>
      <c r="B79">
        <v>0</v>
      </c>
      <c r="C79" t="str">
        <f>IF(AND(B79&lt;&gt;0,D79=""),#REF!,IF(B79&lt;&gt;0,D79,""))</f>
        <v/>
      </c>
      <c r="H79" s="11">
        <f>G79*[1]Synthèse!$D$28/1000</f>
        <v>0</v>
      </c>
      <c r="I79" s="11" t="str">
        <f>IF(G79&lt;&gt;"",ROUNDUP(G79/[1]Synthèse!$D$47,0),"")</f>
        <v/>
      </c>
      <c r="J79" s="9" t="str">
        <f>IF(G79&lt;&gt;"",ROUNDDOWN(G79/[1]Synthèse!$D$47,0),"")</f>
        <v/>
      </c>
      <c r="K79" s="9" t="str">
        <f>IF(G79&lt;&gt;"",G79-(J79*[1]Synthèse!$D$47),"")</f>
        <v/>
      </c>
    </row>
    <row r="80" spans="1:11" x14ac:dyDescent="0.3">
      <c r="A80" s="9">
        <v>29400</v>
      </c>
      <c r="B80">
        <v>0</v>
      </c>
      <c r="C80" t="str">
        <f>IF(AND(B80&lt;&gt;0,D80=""),#REF!,IF(B80&lt;&gt;0,D80,""))</f>
        <v/>
      </c>
      <c r="H80" s="11">
        <f>G80*[1]Synthèse!$D$28/1000</f>
        <v>0</v>
      </c>
      <c r="I80" s="11" t="str">
        <f>IF(G80&lt;&gt;"",ROUNDUP(G80/[1]Synthèse!$D$47,0),"")</f>
        <v/>
      </c>
      <c r="J80" s="9" t="str">
        <f>IF(G80&lt;&gt;"",ROUNDDOWN(G80/[1]Synthèse!$D$47,0),"")</f>
        <v/>
      </c>
      <c r="K80" s="9" t="str">
        <f>IF(G80&lt;&gt;"",G80-(J80*[1]Synthèse!$D$47),"")</f>
        <v/>
      </c>
    </row>
    <row r="81" spans="1:11" x14ac:dyDescent="0.3">
      <c r="A81" s="9">
        <v>15200</v>
      </c>
      <c r="B81">
        <v>0</v>
      </c>
      <c r="C81" t="str">
        <f>IF(AND(B81&lt;&gt;0,D81=""),#REF!,IF(B81&lt;&gt;0,D81,""))</f>
        <v/>
      </c>
      <c r="F81" s="9">
        <v>1</v>
      </c>
      <c r="G81" s="11">
        <f>SUBTOTAL(9,A81)</f>
        <v>15200</v>
      </c>
      <c r="H81" s="11">
        <f>G81*[1]Synthèse!$D$28/1000</f>
        <v>815.17600000000004</v>
      </c>
      <c r="I81" s="11">
        <f>IF(G81&lt;&gt;"",ROUNDUP(G81/[1]Synthèse!$D$47,0),"")</f>
        <v>2</v>
      </c>
      <c r="J81" s="9">
        <f>IF(G81&lt;&gt;"",ROUNDDOWN(G81/[1]Synthèse!$D$47,0),"")</f>
        <v>1</v>
      </c>
      <c r="K81" s="9">
        <f>IF(G81&lt;&gt;"",G81-(J81*[1]Synthèse!$D$47),"")</f>
        <v>2400</v>
      </c>
    </row>
    <row r="82" spans="1:11" x14ac:dyDescent="0.3">
      <c r="A82" s="9">
        <v>9600</v>
      </c>
      <c r="B82">
        <v>0</v>
      </c>
      <c r="C82" t="str">
        <f>IF(AND(B82&lt;&gt;0,D82=""),#REF!,IF(B82&lt;&gt;0,D82,""))</f>
        <v/>
      </c>
      <c r="F82" s="9">
        <v>1</v>
      </c>
      <c r="G82" s="11">
        <f>SUBTOTAL(9,A82)</f>
        <v>9600</v>
      </c>
      <c r="H82" s="11">
        <f>G82*[1]Synthèse!$D$28/1000</f>
        <v>514.84799999999996</v>
      </c>
      <c r="I82" s="11">
        <f>IF(G82&lt;&gt;"",ROUNDUP(G82/[1]Synthèse!$D$47,0),"")</f>
        <v>1</v>
      </c>
      <c r="J82" s="9">
        <f>IF(G82&lt;&gt;"",ROUNDDOWN(G82/[1]Synthèse!$D$47,0),"")</f>
        <v>0</v>
      </c>
      <c r="K82" s="9">
        <f>IF(G82&lt;&gt;"",G82-(J82*[1]Synthèse!$D$47),"")</f>
        <v>9600</v>
      </c>
    </row>
    <row r="83" spans="1:11" x14ac:dyDescent="0.3">
      <c r="A83" s="9">
        <v>7700</v>
      </c>
      <c r="B83">
        <v>0</v>
      </c>
      <c r="C83" t="str">
        <f>IF(AND(B83&lt;&gt;0,D83=""),#REF!,IF(B83&lt;&gt;0,D83,""))</f>
        <v/>
      </c>
      <c r="F83" s="9">
        <v>1</v>
      </c>
      <c r="G83" s="11">
        <v>17800</v>
      </c>
      <c r="H83" s="11">
        <f>G83*[1]Synthèse!$D$28/1000</f>
        <v>954.61400000000003</v>
      </c>
      <c r="I83" s="11">
        <f>IF(G83&lt;&gt;"",ROUNDUP(G83/[1]Synthèse!$D$47,0),"")</f>
        <v>2</v>
      </c>
      <c r="J83" s="9">
        <f>IF(G83&lt;&gt;"",ROUNDDOWN(G83/[1]Synthèse!$D$47,0),"")</f>
        <v>1</v>
      </c>
      <c r="K83" s="9">
        <f>IF(G83&lt;&gt;"",G83-(J83*[1]Synthèse!$D$47),"")</f>
        <v>5000</v>
      </c>
    </row>
    <row r="84" spans="1:11" x14ac:dyDescent="0.3">
      <c r="A84" s="9">
        <v>10100</v>
      </c>
      <c r="B84">
        <v>0</v>
      </c>
      <c r="C84" t="str">
        <f>IF(AND(B84&lt;&gt;0,D84=""),#REF!,IF(B84&lt;&gt;0,D84,""))</f>
        <v/>
      </c>
      <c r="H84" s="11">
        <f>G84*[1]Synthèse!$D$28/1000</f>
        <v>0</v>
      </c>
      <c r="I84" s="11" t="str">
        <f>IF(G84&lt;&gt;"",ROUNDUP(G84/[1]Synthèse!$D$47,0),"")</f>
        <v/>
      </c>
      <c r="J84" s="9" t="str">
        <f>IF(G84&lt;&gt;"",ROUNDDOWN(G84/[1]Synthèse!$D$47,0),"")</f>
        <v/>
      </c>
      <c r="K84" s="9" t="str">
        <f>IF(G84&lt;&gt;"",G84-(J84*[1]Synthèse!$D$47),"")</f>
        <v/>
      </c>
    </row>
    <row r="85" spans="1:11" x14ac:dyDescent="0.3">
      <c r="A85" s="9">
        <v>12000</v>
      </c>
      <c r="B85">
        <v>0</v>
      </c>
      <c r="C85" t="str">
        <f>IF(AND(B85&lt;&gt;0,D85=""),#REF!,IF(B85&lt;&gt;0,D85,""))</f>
        <v/>
      </c>
      <c r="F85" s="9">
        <v>1</v>
      </c>
      <c r="G85" s="11">
        <f>SUBTOTAL(9,A85)</f>
        <v>12000</v>
      </c>
      <c r="H85" s="11">
        <f>G85*[1]Synthèse!$D$28/1000</f>
        <v>643.55999999999995</v>
      </c>
      <c r="I85" s="11">
        <f>IF(G85&lt;&gt;"",ROUNDUP(G85/[1]Synthèse!$D$47,0),"")</f>
        <v>1</v>
      </c>
      <c r="J85" s="9">
        <f>IF(G85&lt;&gt;"",ROUNDDOWN(G85/[1]Synthèse!$D$47,0),"")</f>
        <v>0</v>
      </c>
      <c r="K85" s="9">
        <f>IF(G85&lt;&gt;"",G85-(J85*[1]Synthèse!$D$47),"")</f>
        <v>12000</v>
      </c>
    </row>
    <row r="86" spans="1:11" x14ac:dyDescent="0.3">
      <c r="A86" s="9">
        <v>14000</v>
      </c>
      <c r="B86">
        <v>0</v>
      </c>
      <c r="C86" t="str">
        <f>IF(AND(B86&lt;&gt;0,D86=""),#REF!,IF(B86&lt;&gt;0,D86,""))</f>
        <v/>
      </c>
      <c r="F86" s="9">
        <v>1</v>
      </c>
      <c r="G86" s="11">
        <f>SUBTOTAL(9,A86)</f>
        <v>14000</v>
      </c>
      <c r="H86" s="11">
        <f>G86*[1]Synthèse!$D$28/1000</f>
        <v>750.82</v>
      </c>
      <c r="I86" s="11">
        <f>IF(G86&lt;&gt;"",ROUNDUP(G86/[1]Synthèse!$D$47,0),"")</f>
        <v>2</v>
      </c>
      <c r="J86" s="9">
        <f>IF(G86&lt;&gt;"",ROUNDDOWN(G86/[1]Synthèse!$D$47,0),"")</f>
        <v>1</v>
      </c>
      <c r="K86" s="9">
        <f>IF(G86&lt;&gt;"",G86-(J86*[1]Synthèse!$D$47),"")</f>
        <v>1200</v>
      </c>
    </row>
    <row r="87" spans="1:11" x14ac:dyDescent="0.3">
      <c r="A87" s="9">
        <v>33000</v>
      </c>
      <c r="B87">
        <v>1</v>
      </c>
      <c r="C87" t="e">
        <f>IF(AND(B87&lt;&gt;0,D87=""),#REF!,IF(B87&lt;&gt;0,D87,""))</f>
        <v>#REF!</v>
      </c>
      <c r="F87" s="9">
        <v>1</v>
      </c>
      <c r="G87" s="11">
        <f>SUBTOTAL(9,A87)</f>
        <v>33000</v>
      </c>
      <c r="H87" s="11">
        <f>G87*[1]Synthèse!$D$28/1000</f>
        <v>1769.79</v>
      </c>
      <c r="I87" s="11">
        <f>IF(G87&lt;&gt;"",ROUNDUP(G87/[1]Synthèse!$D$47,0),"")</f>
        <v>3</v>
      </c>
      <c r="J87" s="9">
        <f>IF(G87&lt;&gt;"",ROUNDDOWN(G87/[1]Synthèse!$D$47,0),"")</f>
        <v>2</v>
      </c>
      <c r="K87" s="9">
        <f>IF(G87&lt;&gt;"",G87-(J87*[1]Synthèse!$D$47),"")</f>
        <v>7400</v>
      </c>
    </row>
    <row r="88" spans="1:11" x14ac:dyDescent="0.3">
      <c r="A88" s="9">
        <v>15000</v>
      </c>
      <c r="B88">
        <v>1</v>
      </c>
      <c r="C88" t="e">
        <f>IF(AND(B88&lt;&gt;0,D88=""),#REF!,IF(B88&lt;&gt;0,D88,""))</f>
        <v>#REF!</v>
      </c>
      <c r="F88" s="9">
        <v>1</v>
      </c>
      <c r="G88" s="11">
        <f>SUBTOTAL(9,A88)</f>
        <v>15000</v>
      </c>
      <c r="H88" s="11">
        <f>G88*[1]Synthèse!$D$28/1000</f>
        <v>804.45</v>
      </c>
      <c r="I88" s="11">
        <f>IF(G88&lt;&gt;"",ROUNDUP(G88/[1]Synthèse!$D$47,0),"")</f>
        <v>2</v>
      </c>
      <c r="J88" s="9">
        <f>IF(G88&lt;&gt;"",ROUNDDOWN(G88/[1]Synthèse!$D$47,0),"")</f>
        <v>1</v>
      </c>
      <c r="K88" s="9">
        <f>IF(G88&lt;&gt;"",G88-(J88*[1]Synthèse!$D$47),"")</f>
        <v>2200</v>
      </c>
    </row>
    <row r="89" spans="1:11" x14ac:dyDescent="0.3">
      <c r="C89" t="str">
        <f>IF(AND(B89&lt;&gt;0,D89=""),#REF!,IF(B89&lt;&gt;0,D89,""))</f>
        <v/>
      </c>
      <c r="G89" s="11">
        <f t="shared" ref="G89:G91" si="0">SUBTOTAL(9,A89)</f>
        <v>0</v>
      </c>
      <c r="H89" s="11">
        <f>G89*[1]Synthèse!$D$28/1000</f>
        <v>0</v>
      </c>
      <c r="I89" s="11">
        <f>IF(G89&lt;&gt;"",ROUNDUP(G89/[1]Synthèse!$D$47,0),"")</f>
        <v>0</v>
      </c>
      <c r="J89" s="9">
        <f>IF(G89&lt;&gt;"",ROUNDDOWN(G89/[1]Synthèse!$D$47,0),"")</f>
        <v>0</v>
      </c>
      <c r="K89" s="9">
        <f>IF(G89&lt;&gt;"",G89-(J89*[1]Synthèse!$D$47),"")</f>
        <v>0</v>
      </c>
    </row>
    <row r="90" spans="1:11" x14ac:dyDescent="0.3">
      <c r="C90" t="str">
        <f>IF(AND(B90&lt;&gt;0,D90=""),#REF!,IF(B90&lt;&gt;0,D90,""))</f>
        <v/>
      </c>
      <c r="G90" s="11">
        <f t="shared" si="0"/>
        <v>0</v>
      </c>
      <c r="H90" s="11">
        <f>G90*[1]Synthèse!$D$28/1000</f>
        <v>0</v>
      </c>
      <c r="I90" s="11">
        <f>IF(G90&lt;&gt;"",ROUNDUP(G90/[1]Synthèse!$D$47,0),"")</f>
        <v>0</v>
      </c>
      <c r="J90" s="9">
        <f>IF(G90&lt;&gt;"",ROUNDDOWN(G90/[1]Synthèse!$D$47,0),"")</f>
        <v>0</v>
      </c>
      <c r="K90" s="9">
        <f>IF(G90&lt;&gt;"",G90-(J90*[1]Synthèse!$D$47),"")</f>
        <v>0</v>
      </c>
    </row>
    <row r="91" spans="1:11" x14ac:dyDescent="0.3">
      <c r="C91" t="str">
        <f>IF(AND(B91&lt;&gt;0,D91=""),#REF!,IF(B91&lt;&gt;0,D91,""))</f>
        <v/>
      </c>
      <c r="G91" s="11">
        <f t="shared" si="0"/>
        <v>0</v>
      </c>
      <c r="H91" s="11">
        <f>G91*[1]Synthèse!$D$28/1000</f>
        <v>0</v>
      </c>
      <c r="I91" s="11">
        <f>IF(G91&lt;&gt;"",ROUNDUP(G91/[1]Synthèse!$D$47,0),"")</f>
        <v>0</v>
      </c>
      <c r="J91" s="9">
        <f>IF(G91&lt;&gt;"",ROUNDDOWN(G91/[1]Synthèse!$D$47,0),"")</f>
        <v>0</v>
      </c>
      <c r="K91" s="9">
        <f>IF(G91&lt;&gt;"",G91-(J91*[1]Synthèse!$D$47),"")</f>
        <v>0</v>
      </c>
    </row>
  </sheetData>
  <autoFilter ref="A1:T1" xr:uid="{D5553FD2-2946-483A-B1BD-95135A121AC8}"/>
  <conditionalFormatting sqref="A2:T1048576">
    <cfRule type="expression" dxfId="0" priority="5">
      <formula>$F2=1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Répartition</vt:lpstr>
      <vt:lpstr>FEUILLE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</dc:creator>
  <cp:lastModifiedBy>janick</cp:lastModifiedBy>
  <dcterms:created xsi:type="dcterms:W3CDTF">2015-06-05T18:19:34Z</dcterms:created>
  <dcterms:modified xsi:type="dcterms:W3CDTF">2021-03-12T15:07:00Z</dcterms:modified>
</cp:coreProperties>
</file>