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2.xml" ContentType="application/vnd.openxmlformats-officedocument.drawing+xml"/>
  <Override PartName="/xl/ctrlProps/ctrlProp29.xml" ContentType="application/vnd.ms-excel.controlproperties+xml"/>
  <Override PartName="/xl/drawings/drawing3.xml" ContentType="application/vnd.openxmlformats-officedocument.drawing+xml"/>
  <Override PartName="/xl/ctrlProps/ctrlProp30.xml" ContentType="application/vnd.ms-excel.controlproperties+xml"/>
  <Override PartName="/xl/drawings/drawing4.xml" ContentType="application/vnd.openxmlformats-officedocument.drawing+xml"/>
  <Override PartName="/xl/ctrlProps/ctrlProp31.xml" ContentType="application/vnd.ms-excel.controlproperties+xml"/>
  <Override PartName="/xl/drawings/drawing5.xml" ContentType="application/vnd.openxmlformats-officedocument.drawing+xml"/>
  <Override PartName="/xl/ctrlProps/ctrlProp32.xml" ContentType="application/vnd.ms-excel.controlproperties+xml"/>
  <Override PartName="/xl/drawings/drawing6.xml" ContentType="application/vnd.openxmlformats-officedocument.drawing+xml"/>
  <Override PartName="/xl/ctrlProps/ctrlProp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xr:revisionPtr revIDLastSave="0" documentId="13_ncr:1_{CF261B5C-135A-4235-BF27-0527B9EFCC43}" xr6:coauthVersionLast="47" xr6:coauthVersionMax="47" xr10:uidLastSave="{00000000-0000-0000-0000-000000000000}"/>
  <bookViews>
    <workbookView xWindow="-120" yWindow="-120" windowWidth="38640" windowHeight="21240" tabRatio="917" xr2:uid="{B2BAEAB4-1AF2-4B76-B73D-15F36B89D144}"/>
  </bookViews>
  <sheets>
    <sheet name="REF LIST" sheetId="2" r:id="rId1"/>
    <sheet name="ECFC Profilages" sheetId="1" r:id="rId2"/>
    <sheet name="CANEVAS" sheetId="3" r:id="rId3"/>
    <sheet name="URSE" sheetId="4" r:id="rId4"/>
    <sheet name="ANTONIO" sheetId="74" r:id="rId5"/>
    <sheet name="DIALLO" sheetId="75" r:id="rId6"/>
    <sheet name="SABORIO_PEREZ" sheetId="76" r:id="rId7"/>
  </sheets>
  <definedNames>
    <definedName name="_xlnm._FilterDatabase" localSheetId="4" hidden="1">ANTONIO!$D$6:$U$32</definedName>
    <definedName name="_xlnm._FilterDatabase" localSheetId="2" hidden="1">CANEVAS!$D$6:$U$32</definedName>
    <definedName name="_xlnm._FilterDatabase" localSheetId="5" hidden="1">DIALLO!$D$6:$U$32</definedName>
    <definedName name="_xlnm._FilterDatabase" localSheetId="1" hidden="1">'ECFC Profilages'!$D$6:$AJ$65</definedName>
    <definedName name="_xlnm._FilterDatabase" localSheetId="6" hidden="1">SABORIO_PEREZ!$D$6:$U$32</definedName>
    <definedName name="_xlnm._FilterDatabase" localSheetId="3" hidden="1">URSE!$D$6:$U$32</definedName>
    <definedName name="DGRC">'REF LIST'!$M$6:$M$9</definedName>
    <definedName name="entite">'REF LIST'!$D$27:$D$47</definedName>
    <definedName name="Fonction">'REF LIST'!$C$27:$C$50</definedName>
    <definedName name="GD">'REF LIST'!$O$6:$O$7</definedName>
    <definedName name="MP">'REF LIST'!$G$6:$G$15</definedName>
    <definedName name="PM">'REF LIST'!$N$6:$N$7</definedName>
    <definedName name="Poste">'REF LIST'!$B$27:$B$38</definedName>
    <definedName name="retour_synthese">'ECFC Profilages'!$H$7:$H$209</definedName>
    <definedName name="retoursynthese">'ECFC Profilages'!$H$7:$H$209</definedName>
    <definedName name="tri_liste_retour">'REF LIST'!$J$6:$J$210</definedName>
    <definedName name="ursea">'ECFC Profilages'!$H$7</definedName>
    <definedName name="vh">'REF LIST'!$P$6:$P$7</definedName>
    <definedName name="_xlnm.Print_Area" localSheetId="4">ANTONIO!$D$2:$S$25</definedName>
    <definedName name="_xlnm.Print_Area" localSheetId="2">CANEVAS!$D$2:$S$25</definedName>
    <definedName name="_xlnm.Print_Area" localSheetId="5">DIALLO!$D$2:$S$25</definedName>
    <definedName name="_xlnm.Print_Area" localSheetId="1">'ECFC Profilages'!$E$5:$Y$37</definedName>
    <definedName name="_xlnm.Print_Area" localSheetId="6">SABORIO_PEREZ!$D$2:$S$25</definedName>
    <definedName name="_xlnm.Print_Area" localSheetId="3">URSE!$D$2:$S$25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3" l="1"/>
  <c r="E2" i="74"/>
  <c r="E2" i="75"/>
  <c r="E2" i="76"/>
  <c r="X11" i="1"/>
  <c r="W11" i="1"/>
  <c r="V11" i="1"/>
  <c r="U11" i="1"/>
  <c r="T11" i="1"/>
  <c r="S11" i="1"/>
  <c r="R11" i="1"/>
  <c r="Q11" i="1"/>
  <c r="P11" i="1"/>
  <c r="O11" i="1"/>
  <c r="N11" i="1"/>
  <c r="L11" i="1"/>
  <c r="K11" i="1"/>
  <c r="J11" i="1"/>
  <c r="I11" i="1"/>
  <c r="H11" i="1"/>
  <c r="G11" i="1"/>
  <c r="F11" i="1"/>
  <c r="E11" i="1"/>
  <c r="X10" i="1"/>
  <c r="W10" i="1"/>
  <c r="V10" i="1"/>
  <c r="U10" i="1"/>
  <c r="T10" i="1"/>
  <c r="S10" i="1"/>
  <c r="R10" i="1"/>
  <c r="Q10" i="1"/>
  <c r="P10" i="1"/>
  <c r="O10" i="1"/>
  <c r="N10" i="1"/>
  <c r="L10" i="1"/>
  <c r="K10" i="1"/>
  <c r="J10" i="1"/>
  <c r="I10" i="1"/>
  <c r="H10" i="1"/>
  <c r="F10" i="1"/>
  <c r="G10" i="1"/>
  <c r="E10" i="1"/>
  <c r="M13" i="76"/>
  <c r="K13" i="76"/>
  <c r="S11" i="76"/>
  <c r="Q11" i="76"/>
  <c r="P11" i="76"/>
  <c r="O11" i="76"/>
  <c r="E10" i="76"/>
  <c r="F14" i="76" s="1"/>
  <c r="U6" i="76"/>
  <c r="O6" i="76" s="1"/>
  <c r="U5" i="76"/>
  <c r="O5" i="76" s="1"/>
  <c r="M11" i="1" l="1"/>
  <c r="F11" i="76"/>
  <c r="I3" i="76" s="1"/>
  <c r="F21" i="76"/>
  <c r="F16" i="76"/>
  <c r="M14" i="76"/>
  <c r="F18" i="76"/>
  <c r="F17" i="76"/>
  <c r="F19" i="76"/>
  <c r="E14" i="76"/>
  <c r="E3" i="76" s="1"/>
  <c r="K9" i="1"/>
  <c r="K8" i="1"/>
  <c r="K7" i="1"/>
  <c r="X9" i="1"/>
  <c r="W9" i="1"/>
  <c r="V9" i="1"/>
  <c r="U9" i="1"/>
  <c r="T9" i="1"/>
  <c r="S9" i="1"/>
  <c r="R9" i="1"/>
  <c r="Q9" i="1"/>
  <c r="P9" i="1"/>
  <c r="O9" i="1"/>
  <c r="N9" i="1"/>
  <c r="L9" i="1"/>
  <c r="J9" i="1"/>
  <c r="I9" i="1"/>
  <c r="H9" i="1"/>
  <c r="G9" i="1"/>
  <c r="F9" i="1"/>
  <c r="E9" i="1"/>
  <c r="M13" i="75"/>
  <c r="K13" i="75"/>
  <c r="S11" i="75"/>
  <c r="Q11" i="75"/>
  <c r="P11" i="75"/>
  <c r="O11" i="75"/>
  <c r="E10" i="75"/>
  <c r="F11" i="75" s="1"/>
  <c r="R11" i="75" s="1"/>
  <c r="U6" i="75"/>
  <c r="O6" i="75"/>
  <c r="U5" i="75"/>
  <c r="O5" i="75"/>
  <c r="X8" i="1"/>
  <c r="W8" i="1"/>
  <c r="V8" i="1"/>
  <c r="U8" i="1"/>
  <c r="T8" i="1"/>
  <c r="S8" i="1"/>
  <c r="R8" i="1"/>
  <c r="Q8" i="1"/>
  <c r="P8" i="1"/>
  <c r="O8" i="1"/>
  <c r="N8" i="1"/>
  <c r="M8" i="1"/>
  <c r="L8" i="1"/>
  <c r="U5" i="74"/>
  <c r="U6" i="4"/>
  <c r="O6" i="4" s="1"/>
  <c r="U5" i="4"/>
  <c r="O5" i="4" s="1"/>
  <c r="E2" i="4"/>
  <c r="J8" i="1"/>
  <c r="I8" i="1"/>
  <c r="H8" i="1"/>
  <c r="G8" i="1"/>
  <c r="F8" i="1"/>
  <c r="E8" i="1"/>
  <c r="E7" i="1"/>
  <c r="J7" i="1"/>
  <c r="M13" i="74"/>
  <c r="K13" i="74"/>
  <c r="S11" i="74"/>
  <c r="Q11" i="74"/>
  <c r="P11" i="74"/>
  <c r="O11" i="74"/>
  <c r="E10" i="74"/>
  <c r="F11" i="74" s="1"/>
  <c r="R11" i="74" s="1"/>
  <c r="U6" i="74"/>
  <c r="O6" i="74" s="1"/>
  <c r="F7" i="1"/>
  <c r="G7" i="1"/>
  <c r="H7" i="1"/>
  <c r="I7" i="1"/>
  <c r="U5" i="3"/>
  <c r="X37" i="1"/>
  <c r="W37" i="1"/>
  <c r="V37" i="1"/>
  <c r="U37" i="1"/>
  <c r="T37" i="1"/>
  <c r="S37" i="1"/>
  <c r="R37" i="1"/>
  <c r="Q37" i="1"/>
  <c r="P37" i="1"/>
  <c r="O37" i="1"/>
  <c r="N37" i="1"/>
  <c r="L37" i="1"/>
  <c r="I37" i="1"/>
  <c r="H37" i="1"/>
  <c r="G37" i="1"/>
  <c r="F37" i="1"/>
  <c r="X23" i="1"/>
  <c r="W23" i="1"/>
  <c r="V23" i="1"/>
  <c r="U23" i="1"/>
  <c r="T23" i="1"/>
  <c r="S23" i="1"/>
  <c r="R23" i="1"/>
  <c r="Q23" i="1"/>
  <c r="P23" i="1"/>
  <c r="O23" i="1"/>
  <c r="N23" i="1"/>
  <c r="L23" i="1"/>
  <c r="I23" i="1"/>
  <c r="H23" i="1"/>
  <c r="G23" i="1"/>
  <c r="F23" i="1"/>
  <c r="F20" i="1"/>
  <c r="G20" i="1"/>
  <c r="H20" i="1"/>
  <c r="I20" i="1"/>
  <c r="L20" i="1"/>
  <c r="N20" i="1"/>
  <c r="O20" i="1"/>
  <c r="P20" i="1"/>
  <c r="Q20" i="1"/>
  <c r="R20" i="1"/>
  <c r="S20" i="1"/>
  <c r="T20" i="1"/>
  <c r="U20" i="1"/>
  <c r="V20" i="1"/>
  <c r="W20" i="1"/>
  <c r="X20" i="1"/>
  <c r="W26" i="1"/>
  <c r="V26" i="1"/>
  <c r="U26" i="1"/>
  <c r="T26" i="1"/>
  <c r="S26" i="1"/>
  <c r="R26" i="1"/>
  <c r="Q26" i="1"/>
  <c r="P26" i="1"/>
  <c r="O26" i="1"/>
  <c r="N26" i="1"/>
  <c r="L26" i="1"/>
  <c r="I26" i="1"/>
  <c r="H26" i="1"/>
  <c r="G26" i="1"/>
  <c r="F26" i="1"/>
  <c r="X26" i="1"/>
  <c r="S61" i="1"/>
  <c r="S46" i="1"/>
  <c r="S36" i="1"/>
  <c r="S35" i="1"/>
  <c r="S34" i="1"/>
  <c r="S33" i="1"/>
  <c r="S32" i="1"/>
  <c r="S31" i="1"/>
  <c r="S30" i="1"/>
  <c r="S29" i="1"/>
  <c r="S27" i="1"/>
  <c r="S18" i="1"/>
  <c r="S17" i="1"/>
  <c r="S7" i="1"/>
  <c r="R61" i="1"/>
  <c r="R46" i="1"/>
  <c r="R36" i="1"/>
  <c r="R35" i="1"/>
  <c r="R34" i="1"/>
  <c r="R33" i="1"/>
  <c r="R32" i="1"/>
  <c r="R31" i="1"/>
  <c r="R30" i="1"/>
  <c r="R29" i="1"/>
  <c r="R27" i="1"/>
  <c r="R18" i="1"/>
  <c r="R17" i="1"/>
  <c r="R7" i="1"/>
  <c r="I61" i="1"/>
  <c r="X46" i="1"/>
  <c r="W46" i="1"/>
  <c r="V46" i="1"/>
  <c r="U46" i="1"/>
  <c r="T46" i="1"/>
  <c r="Q46" i="1"/>
  <c r="P46" i="1"/>
  <c r="O46" i="1"/>
  <c r="N46" i="1"/>
  <c r="L46" i="1"/>
  <c r="I46" i="1"/>
  <c r="H46" i="1"/>
  <c r="G46" i="1"/>
  <c r="F46" i="1"/>
  <c r="M46" i="1"/>
  <c r="X34" i="1"/>
  <c r="W34" i="1"/>
  <c r="V34" i="1"/>
  <c r="U34" i="1"/>
  <c r="T34" i="1"/>
  <c r="Q34" i="1"/>
  <c r="P34" i="1"/>
  <c r="O34" i="1"/>
  <c r="N34" i="1"/>
  <c r="L34" i="1"/>
  <c r="I34" i="1"/>
  <c r="H34" i="1"/>
  <c r="G34" i="1"/>
  <c r="F34" i="1"/>
  <c r="M34" i="1"/>
  <c r="X36" i="1"/>
  <c r="W36" i="1"/>
  <c r="V36" i="1"/>
  <c r="U36" i="1"/>
  <c r="T36" i="1"/>
  <c r="Q36" i="1"/>
  <c r="P36" i="1"/>
  <c r="O36" i="1"/>
  <c r="N36" i="1"/>
  <c r="I36" i="1"/>
  <c r="H36" i="1"/>
  <c r="G36" i="1"/>
  <c r="F36" i="1"/>
  <c r="X35" i="1"/>
  <c r="W35" i="1"/>
  <c r="V35" i="1"/>
  <c r="U35" i="1"/>
  <c r="T35" i="1"/>
  <c r="Q35" i="1"/>
  <c r="P35" i="1"/>
  <c r="O35" i="1"/>
  <c r="N35" i="1"/>
  <c r="I35" i="1"/>
  <c r="H35" i="1"/>
  <c r="G35" i="1"/>
  <c r="F35" i="1"/>
  <c r="X61" i="1"/>
  <c r="W61" i="1"/>
  <c r="V61" i="1"/>
  <c r="U61" i="1"/>
  <c r="T61" i="1"/>
  <c r="Q61" i="1"/>
  <c r="P61" i="1"/>
  <c r="O61" i="1"/>
  <c r="N61" i="1"/>
  <c r="H61" i="1"/>
  <c r="G61" i="1"/>
  <c r="F61" i="1"/>
  <c r="X33" i="1"/>
  <c r="W33" i="1"/>
  <c r="V33" i="1"/>
  <c r="U33" i="1"/>
  <c r="T33" i="1"/>
  <c r="Q33" i="1"/>
  <c r="P33" i="1"/>
  <c r="O33" i="1"/>
  <c r="N33" i="1"/>
  <c r="I33" i="1"/>
  <c r="H33" i="1"/>
  <c r="G33" i="1"/>
  <c r="F33" i="1"/>
  <c r="F27" i="1"/>
  <c r="W29" i="1"/>
  <c r="V29" i="1"/>
  <c r="U29" i="1"/>
  <c r="T29" i="1"/>
  <c r="Q29" i="1"/>
  <c r="P29" i="1"/>
  <c r="O29" i="1"/>
  <c r="N29" i="1"/>
  <c r="I29" i="1"/>
  <c r="H29" i="1"/>
  <c r="G29" i="1"/>
  <c r="F29" i="1"/>
  <c r="X29" i="1"/>
  <c r="G31" i="1"/>
  <c r="F31" i="1"/>
  <c r="W27" i="1"/>
  <c r="V27" i="1"/>
  <c r="U27" i="1"/>
  <c r="T27" i="1"/>
  <c r="Q27" i="1"/>
  <c r="P27" i="1"/>
  <c r="O27" i="1"/>
  <c r="N27" i="1"/>
  <c r="I27" i="1"/>
  <c r="H27" i="1"/>
  <c r="G27" i="1"/>
  <c r="X27" i="1"/>
  <c r="W31" i="1"/>
  <c r="V31" i="1"/>
  <c r="U31" i="1"/>
  <c r="T31" i="1"/>
  <c r="Q31" i="1"/>
  <c r="P31" i="1"/>
  <c r="O31" i="1"/>
  <c r="N31" i="1"/>
  <c r="I31" i="1"/>
  <c r="H31" i="1"/>
  <c r="X31" i="1"/>
  <c r="M31" i="1"/>
  <c r="X30" i="1"/>
  <c r="W30" i="1"/>
  <c r="V30" i="1"/>
  <c r="U30" i="1"/>
  <c r="T30" i="1"/>
  <c r="Q30" i="1"/>
  <c r="P30" i="1"/>
  <c r="O30" i="1"/>
  <c r="N30" i="1"/>
  <c r="I30" i="1"/>
  <c r="H30" i="1"/>
  <c r="J6" i="2" s="1" a="1"/>
  <c r="J6" i="2" s="1"/>
  <c r="G30" i="1"/>
  <c r="F30" i="1"/>
  <c r="X32" i="1"/>
  <c r="W32" i="1"/>
  <c r="V32" i="1"/>
  <c r="U32" i="1"/>
  <c r="T32" i="1"/>
  <c r="Q32" i="1"/>
  <c r="P32" i="1"/>
  <c r="O32" i="1"/>
  <c r="N32" i="1"/>
  <c r="I32" i="1"/>
  <c r="H32" i="1"/>
  <c r="G32" i="1"/>
  <c r="F32" i="1"/>
  <c r="M20" i="1"/>
  <c r="X17" i="1"/>
  <c r="W17" i="1"/>
  <c r="V17" i="1"/>
  <c r="U17" i="1"/>
  <c r="T17" i="1"/>
  <c r="Q17" i="1"/>
  <c r="P17" i="1"/>
  <c r="O17" i="1"/>
  <c r="N17" i="1"/>
  <c r="I17" i="1"/>
  <c r="H17" i="1"/>
  <c r="G17" i="1"/>
  <c r="F17" i="1"/>
  <c r="X18" i="1"/>
  <c r="W18" i="1"/>
  <c r="V18" i="1"/>
  <c r="U18" i="1"/>
  <c r="T18" i="1"/>
  <c r="Q18" i="1"/>
  <c r="P18" i="1"/>
  <c r="O18" i="1"/>
  <c r="N18" i="1"/>
  <c r="I18" i="1"/>
  <c r="H18" i="1"/>
  <c r="G18" i="1"/>
  <c r="F18" i="1"/>
  <c r="N7" i="1"/>
  <c r="X7" i="1"/>
  <c r="W7" i="1"/>
  <c r="V7" i="1"/>
  <c r="U7" i="1"/>
  <c r="T7" i="1"/>
  <c r="Q7" i="1"/>
  <c r="P7" i="1"/>
  <c r="O7" i="1"/>
  <c r="M13" i="4"/>
  <c r="K13" i="4"/>
  <c r="S11" i="4"/>
  <c r="Q11" i="4"/>
  <c r="P11" i="4"/>
  <c r="O11" i="4"/>
  <c r="E10" i="4"/>
  <c r="F14" i="4" s="1"/>
  <c r="R11" i="3"/>
  <c r="S11" i="3"/>
  <c r="Q11" i="3"/>
  <c r="P11" i="3"/>
  <c r="O11" i="3"/>
  <c r="M13" i="3"/>
  <c r="K13" i="3"/>
  <c r="U6" i="3"/>
  <c r="O6" i="3" s="1"/>
  <c r="O5" i="3"/>
  <c r="M9" i="1" l="1"/>
  <c r="R11" i="76"/>
  <c r="M10" i="1"/>
  <c r="E18" i="76"/>
  <c r="E21" i="76"/>
  <c r="E16" i="76"/>
  <c r="E17" i="76"/>
  <c r="K14" i="76"/>
  <c r="E19" i="76"/>
  <c r="M21" i="76"/>
  <c r="M16" i="76"/>
  <c r="M19" i="76"/>
  <c r="M18" i="76"/>
  <c r="M17" i="76"/>
  <c r="F14" i="75"/>
  <c r="F21" i="75" s="1"/>
  <c r="E14" i="75"/>
  <c r="E21" i="75" s="1"/>
  <c r="E14" i="74"/>
  <c r="E19" i="74" s="1"/>
  <c r="F14" i="74"/>
  <c r="F18" i="74" s="1"/>
  <c r="L7" i="1"/>
  <c r="M37" i="1"/>
  <c r="L36" i="1"/>
  <c r="M27" i="1"/>
  <c r="L27" i="1"/>
  <c r="M23" i="1"/>
  <c r="L31" i="1"/>
  <c r="L35" i="1"/>
  <c r="L17" i="1"/>
  <c r="L18" i="1"/>
  <c r="L33" i="1"/>
  <c r="L30" i="1"/>
  <c r="L29" i="1"/>
  <c r="M61" i="1"/>
  <c r="L61" i="1"/>
  <c r="L32" i="1"/>
  <c r="M14" i="4"/>
  <c r="F19" i="4"/>
  <c r="F17" i="4"/>
  <c r="F21" i="4"/>
  <c r="F16" i="4"/>
  <c r="F18" i="4"/>
  <c r="F11" i="4"/>
  <c r="E14" i="4"/>
  <c r="E3" i="4" s="1"/>
  <c r="K21" i="76" l="1"/>
  <c r="K16" i="76"/>
  <c r="K19" i="76"/>
  <c r="K18" i="76"/>
  <c r="K17" i="76"/>
  <c r="F17" i="75"/>
  <c r="I3" i="75"/>
  <c r="F16" i="75"/>
  <c r="E16" i="75"/>
  <c r="M14" i="75"/>
  <c r="F19" i="75"/>
  <c r="E3" i="75"/>
  <c r="F18" i="75"/>
  <c r="E19" i="75"/>
  <c r="K14" i="75"/>
  <c r="E18" i="75"/>
  <c r="E17" i="75"/>
  <c r="K21" i="75"/>
  <c r="E18" i="74"/>
  <c r="E3" i="74"/>
  <c r="K14" i="74"/>
  <c r="K16" i="74" s="1"/>
  <c r="E16" i="74"/>
  <c r="M14" i="74"/>
  <c r="F17" i="74"/>
  <c r="E17" i="74"/>
  <c r="I3" i="74"/>
  <c r="F21" i="74"/>
  <c r="F16" i="74"/>
  <c r="E21" i="74"/>
  <c r="F19" i="74"/>
  <c r="K21" i="74"/>
  <c r="M26" i="1"/>
  <c r="R11" i="4"/>
  <c r="M7" i="1"/>
  <c r="I3" i="4"/>
  <c r="M36" i="1"/>
  <c r="M35" i="1"/>
  <c r="M17" i="1"/>
  <c r="M18" i="1"/>
  <c r="M33" i="1"/>
  <c r="M30" i="1"/>
  <c r="M29" i="1"/>
  <c r="M32" i="1"/>
  <c r="M19" i="4"/>
  <c r="M16" i="4"/>
  <c r="M18" i="4"/>
  <c r="M21" i="4"/>
  <c r="M17" i="4"/>
  <c r="K14" i="4"/>
  <c r="E19" i="4"/>
  <c r="E17" i="4"/>
  <c r="E21" i="4"/>
  <c r="E16" i="4"/>
  <c r="E18" i="4"/>
  <c r="K18" i="74" l="1"/>
  <c r="K19" i="74"/>
  <c r="K17" i="74"/>
  <c r="M19" i="75"/>
  <c r="M21" i="75"/>
  <c r="M16" i="75"/>
  <c r="M18" i="75"/>
  <c r="M17" i="75"/>
  <c r="K18" i="75"/>
  <c r="K16" i="75"/>
  <c r="K19" i="75"/>
  <c r="K17" i="75"/>
  <c r="M16" i="74"/>
  <c r="M18" i="74"/>
  <c r="M21" i="74"/>
  <c r="M19" i="74"/>
  <c r="M17" i="74"/>
  <c r="K19" i="4"/>
  <c r="K18" i="4"/>
  <c r="K21" i="4"/>
  <c r="K16" i="4"/>
  <c r="K17" i="4"/>
  <c r="E10" i="3" l="1"/>
  <c r="F14" i="3" l="1"/>
  <c r="F11" i="3"/>
  <c r="E14" i="3"/>
  <c r="I3" i="3" l="1"/>
  <c r="E21" i="3"/>
  <c r="E19" i="3"/>
  <c r="E17" i="3"/>
  <c r="E18" i="3"/>
  <c r="M14" i="3"/>
  <c r="F19" i="3"/>
  <c r="F18" i="3"/>
  <c r="F17" i="3"/>
  <c r="F16" i="3"/>
  <c r="F21" i="3"/>
  <c r="E3" i="3"/>
  <c r="E16" i="3"/>
  <c r="K14" i="3"/>
  <c r="K21" i="3" l="1"/>
  <c r="K18" i="3"/>
  <c r="K19" i="3"/>
  <c r="K17" i="3"/>
  <c r="K16" i="3"/>
  <c r="M19" i="3"/>
  <c r="M21" i="3"/>
  <c r="M18" i="3"/>
  <c r="M16" i="3"/>
  <c r="M17" i="3"/>
  <c r="O5" i="7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<sst xmlns="http://schemas.openxmlformats.org/spreadsheetml/2006/main" count="703" uniqueCount="301">
  <si>
    <t>Mussa</t>
  </si>
  <si>
    <t>DIALLO</t>
  </si>
  <si>
    <t>DEFENSEURS</t>
  </si>
  <si>
    <t>Babacar</t>
  </si>
  <si>
    <t>MBAYE</t>
  </si>
  <si>
    <t>Loïc</t>
  </si>
  <si>
    <t>OMBALA</t>
  </si>
  <si>
    <t>Romain</t>
  </si>
  <si>
    <t>KURSNER</t>
  </si>
  <si>
    <t>Mathis</t>
  </si>
  <si>
    <t>MAGNIN</t>
  </si>
  <si>
    <t>Vincent</t>
  </si>
  <si>
    <t>FELDER</t>
  </si>
  <si>
    <t>MILIEUX</t>
  </si>
  <si>
    <t>Bruno</t>
  </si>
  <si>
    <t>CASLEI</t>
  </si>
  <si>
    <t>Aurélien</t>
  </si>
  <si>
    <t>CHAPPUIS</t>
  </si>
  <si>
    <t>ATTAQUANTS</t>
  </si>
  <si>
    <t>Luca</t>
  </si>
  <si>
    <t>SESTITO</t>
  </si>
  <si>
    <t>Pied Appel
D/G</t>
  </si>
  <si>
    <t>Remarque</t>
  </si>
  <si>
    <t>Concierge</t>
  </si>
  <si>
    <t>Analyste
Vidéo</t>
  </si>
  <si>
    <t>Kévin</t>
  </si>
  <si>
    <t>JERONIMO</t>
  </si>
  <si>
    <t>Pyhsio</t>
  </si>
  <si>
    <t>Fabrice</t>
  </si>
  <si>
    <t>SANCHEZ</t>
  </si>
  <si>
    <t>Responsable
Pôle Médical</t>
  </si>
  <si>
    <t>Olivier</t>
  </si>
  <si>
    <t>TRIFIRO</t>
  </si>
  <si>
    <t>Médecin</t>
  </si>
  <si>
    <t>Jean-Luc</t>
  </si>
  <si>
    <t>ZILTENER</t>
  </si>
  <si>
    <t>German</t>
  </si>
  <si>
    <t xml:space="preserve"> GARCIA</t>
  </si>
  <si>
    <t>Yilma</t>
  </si>
  <si>
    <t>BELETE</t>
  </si>
  <si>
    <t>ETOILE-CAROUGE FOOTBALL CLUB</t>
  </si>
  <si>
    <t>Entraîneur</t>
  </si>
  <si>
    <t>Profil
Action</t>
  </si>
  <si>
    <t>MP1</t>
  </si>
  <si>
    <t>MP2</t>
  </si>
  <si>
    <t>R2</t>
  </si>
  <si>
    <t>Ui</t>
  </si>
  <si>
    <t>PMH</t>
  </si>
  <si>
    <t>H</t>
  </si>
  <si>
    <t>G</t>
  </si>
  <si>
    <t>Milieu
Droit</t>
  </si>
  <si>
    <t>FERNANDEZ</t>
  </si>
  <si>
    <t>R.</t>
  </si>
  <si>
    <t>Libéro</t>
  </si>
  <si>
    <t>Latéral
Gauche</t>
  </si>
  <si>
    <t>Nom</t>
  </si>
  <si>
    <t>Prénom</t>
  </si>
  <si>
    <t>Numéro</t>
  </si>
  <si>
    <t>D4</t>
  </si>
  <si>
    <t>D2</t>
  </si>
  <si>
    <t>D1</t>
  </si>
  <si>
    <t>D3</t>
  </si>
  <si>
    <t>ISTJ</t>
  </si>
  <si>
    <t>ISTP</t>
  </si>
  <si>
    <t>ESTP</t>
  </si>
  <si>
    <t>ESTJ</t>
  </si>
  <si>
    <t>G4</t>
  </si>
  <si>
    <t>G2</t>
  </si>
  <si>
    <t>G1</t>
  </si>
  <si>
    <t>G3</t>
  </si>
  <si>
    <t>R4</t>
  </si>
  <si>
    <t>R1</t>
  </si>
  <si>
    <t>R3</t>
  </si>
  <si>
    <t>C4</t>
  </si>
  <si>
    <t>C2</t>
  </si>
  <si>
    <t>C1</t>
  </si>
  <si>
    <t>C3</t>
  </si>
  <si>
    <t>ISFJ</t>
  </si>
  <si>
    <t>ISFP</t>
  </si>
  <si>
    <t>ESFP</t>
  </si>
  <si>
    <t>ESFJ</t>
  </si>
  <si>
    <t>INFJ</t>
  </si>
  <si>
    <t>INFP</t>
  </si>
  <si>
    <t>ENFP</t>
  </si>
  <si>
    <t>ENFJ</t>
  </si>
  <si>
    <t>INTJ</t>
  </si>
  <si>
    <t>INTP</t>
  </si>
  <si>
    <t>ENTP</t>
  </si>
  <si>
    <t>ENTJ</t>
  </si>
  <si>
    <t>Profil MBTI 
Principal</t>
  </si>
  <si>
    <t>Profil d'Action 
Principal</t>
  </si>
  <si>
    <t>PIED
D/G</t>
  </si>
  <si>
    <t>MAIN
D/G</t>
  </si>
  <si>
    <t>Motricité
D/G/R/C</t>
  </si>
  <si>
    <t>Observations</t>
  </si>
  <si>
    <t>V</t>
  </si>
  <si>
    <t>D</t>
  </si>
  <si>
    <t>C</t>
  </si>
  <si>
    <t>PMB</t>
  </si>
  <si>
    <t>Ue</t>
  </si>
  <si>
    <t>Ai</t>
  </si>
  <si>
    <t>Ae</t>
  </si>
  <si>
    <t>Ri</t>
  </si>
  <si>
    <t>Re</t>
  </si>
  <si>
    <t>Ci</t>
  </si>
  <si>
    <t>Ce</t>
  </si>
  <si>
    <t>Pi</t>
  </si>
  <si>
    <t>Pe</t>
  </si>
  <si>
    <t>L1 - Type 2</t>
  </si>
  <si>
    <t>L1 - Type 1</t>
  </si>
  <si>
    <t>L5 - Type 5</t>
  </si>
  <si>
    <t>L5 - Type 6</t>
  </si>
  <si>
    <t>L3 - Type 7</t>
  </si>
  <si>
    <t>L2 - Type 4</t>
  </si>
  <si>
    <t>L2 - Type 3</t>
  </si>
  <si>
    <t>L4 - Type 10</t>
  </si>
  <si>
    <t>L4 - Type 9</t>
  </si>
  <si>
    <t>L3 - Type 8</t>
  </si>
  <si>
    <t>R</t>
  </si>
  <si>
    <t>DGRC</t>
  </si>
  <si>
    <t>MP</t>
  </si>
  <si>
    <t>PM</t>
  </si>
  <si>
    <t>GD</t>
  </si>
  <si>
    <t>VH</t>
  </si>
  <si>
    <t>Si</t>
  </si>
  <si>
    <t>Se</t>
  </si>
  <si>
    <t>Ni</t>
  </si>
  <si>
    <t>Ne</t>
  </si>
  <si>
    <t>Te</t>
  </si>
  <si>
    <t>Fi</t>
  </si>
  <si>
    <t>Ti</t>
  </si>
  <si>
    <t>Fe</t>
  </si>
  <si>
    <t>Fonctions</t>
  </si>
  <si>
    <t>VERBES</t>
  </si>
  <si>
    <t>Imaginer</t>
  </si>
  <si>
    <t>Explorer</t>
  </si>
  <si>
    <t>Valoriser</t>
  </si>
  <si>
    <t>Harmoniser</t>
  </si>
  <si>
    <t>Expérimenter</t>
  </si>
  <si>
    <t>Se Remémorer</t>
  </si>
  <si>
    <t>Analyser</t>
  </si>
  <si>
    <t>Organiser</t>
  </si>
  <si>
    <t>MOTIVATIONS PROFONDES
FEU INTÉRIEUR</t>
  </si>
  <si>
    <t>Équilibre</t>
  </si>
  <si>
    <t>Énergise</t>
  </si>
  <si>
    <t>Crée</t>
  </si>
  <si>
    <t>Dynamise</t>
  </si>
  <si>
    <t>Profil MBTI
Complémentaire</t>
  </si>
  <si>
    <t>Profil d'Action
Complémentaire</t>
  </si>
  <si>
    <t>2023-2024</t>
  </si>
  <si>
    <t>Œil
Directeur</t>
  </si>
  <si>
    <t>Épaule
G/D</t>
  </si>
  <si>
    <t>Radar
G/D</t>
  </si>
  <si>
    <t>Sortie de
Stress</t>
  </si>
  <si>
    <t>Epaules</t>
  </si>
  <si>
    <t>Fonctions Jungiennes</t>
  </si>
  <si>
    <t>Listes de Référence</t>
  </si>
  <si>
    <t>Profils ATA - MBTI</t>
  </si>
  <si>
    <t>RGDP
Confidentiel</t>
  </si>
  <si>
    <t>Œil
Radar
G/D</t>
  </si>
  <si>
    <t>Point Mobile
PMH / PMB</t>
  </si>
  <si>
    <t>Organisation
V/H</t>
  </si>
  <si>
    <t>Retour Synthèse</t>
  </si>
  <si>
    <t>ANTONIO</t>
  </si>
  <si>
    <t>Signori</t>
  </si>
  <si>
    <t>PIED
G/D</t>
  </si>
  <si>
    <t>Main
G/D</t>
  </si>
  <si>
    <t>Point Mobile
PMH/PMB</t>
  </si>
  <si>
    <t>Date
Naissance</t>
  </si>
  <si>
    <t>Lieu
Naissance</t>
  </si>
  <si>
    <t>Heure
Naissance</t>
  </si>
  <si>
    <t>Milieu Offensif</t>
  </si>
  <si>
    <t>x</t>
  </si>
  <si>
    <t>Avant Centre</t>
  </si>
  <si>
    <t>Ailier Gauche</t>
  </si>
  <si>
    <t>COMITÉ</t>
  </si>
  <si>
    <t>Direction</t>
  </si>
  <si>
    <t>Président</t>
  </si>
  <si>
    <t>Vice-Président</t>
  </si>
  <si>
    <t>Trésorier</t>
  </si>
  <si>
    <t>Secrétaire Général</t>
  </si>
  <si>
    <t>Relations Internes</t>
  </si>
  <si>
    <t>Relations Institutionnelles</t>
  </si>
  <si>
    <t>COMMISSION</t>
  </si>
  <si>
    <t>COMITÉ
COMMISSION</t>
  </si>
  <si>
    <t>Direction
Finances</t>
  </si>
  <si>
    <t>Général</t>
  </si>
  <si>
    <t>Thomas</t>
  </si>
  <si>
    <t>ARBESU</t>
  </si>
  <si>
    <t>Patrick</t>
  </si>
  <si>
    <t>LA SPINA</t>
  </si>
  <si>
    <t>Katia</t>
  </si>
  <si>
    <t>SUKHANOVA</t>
  </si>
  <si>
    <t>Vitor</t>
  </si>
  <si>
    <t>PEREIRA</t>
  </si>
  <si>
    <t>Jérome</t>
  </si>
  <si>
    <t>DELAHAYE</t>
  </si>
  <si>
    <t>Tiago</t>
  </si>
  <si>
    <t>SPENCER</t>
  </si>
  <si>
    <t>Julien</t>
  </si>
  <si>
    <t>LUTZELSCHWAB</t>
  </si>
  <si>
    <t>Johan</t>
  </si>
  <si>
    <t>BLETON</t>
  </si>
  <si>
    <t>Daniele</t>
  </si>
  <si>
    <t>BERNARDI</t>
  </si>
  <si>
    <t>Jonathan</t>
  </si>
  <si>
    <t>COHEN</t>
  </si>
  <si>
    <t>Directeur
Finances</t>
  </si>
  <si>
    <t>Directeur
Admin Juridique - RH</t>
  </si>
  <si>
    <t>Sportive &amp; Technique</t>
  </si>
  <si>
    <t>Thierry</t>
  </si>
  <si>
    <t>COTTING</t>
  </si>
  <si>
    <t>Direction Sportive</t>
  </si>
  <si>
    <t>Direction Technique</t>
  </si>
  <si>
    <t>Dominique</t>
  </si>
  <si>
    <t>VERGNAUD</t>
  </si>
  <si>
    <t>COMITÉ
COMMISION</t>
  </si>
  <si>
    <t>Général
Méthode/Formation</t>
  </si>
  <si>
    <t>Directeur
Général
Admin Juridique - RH</t>
  </si>
  <si>
    <t>Général
Admin Juridique - RH</t>
  </si>
  <si>
    <t>Général
Mktg / Rel. Sponsor</t>
  </si>
  <si>
    <t>ÉQUIPE TECHNIQUE
COMMISSION</t>
  </si>
  <si>
    <t>ÉQUIPE TECHNIQUE</t>
  </si>
  <si>
    <t>ÉQUIPE MEDICALE</t>
  </si>
  <si>
    <t>STAFF</t>
  </si>
  <si>
    <t>Œil Visée
G/D</t>
  </si>
  <si>
    <t>Pied Appel
G/D</t>
  </si>
  <si>
    <t>xxx</t>
  </si>
  <si>
    <t>Ailier Droit</t>
  </si>
  <si>
    <t>SABORIO PEREZ</t>
  </si>
  <si>
    <t>Marco</t>
  </si>
  <si>
    <t>Gardien</t>
  </si>
  <si>
    <t>Bangui</t>
  </si>
  <si>
    <t>Taille
(m)</t>
  </si>
  <si>
    <t>Poids
(kg)</t>
  </si>
  <si>
    <t>Genève</t>
  </si>
  <si>
    <t>Recife</t>
  </si>
  <si>
    <t>Carouge</t>
  </si>
  <si>
    <t>Evreux</t>
  </si>
  <si>
    <t>Clarefontaine</t>
  </si>
  <si>
    <t>Malaise vagal en cours de profilage /hypogylcémie, sueur froide, vue trouble, poul à environ 60 pulsations</t>
  </si>
  <si>
    <t>Latéral Droit</t>
  </si>
  <si>
    <t>Latéral Gauche</t>
  </si>
  <si>
    <t>Milieu Défensif Gauche</t>
  </si>
  <si>
    <t>Milieu Défensif Droit</t>
  </si>
  <si>
    <t>Milieu Offensif Gauche</t>
  </si>
  <si>
    <t>Milieu Offensif Droit</t>
  </si>
  <si>
    <t>Attaquant d'Appui</t>
  </si>
  <si>
    <t>FONCTIONS</t>
  </si>
  <si>
    <t>POSTES</t>
  </si>
  <si>
    <t>Contrôle Interne</t>
  </si>
  <si>
    <t>Resp. Sécurité</t>
  </si>
  <si>
    <t>Comité Directeur</t>
  </si>
  <si>
    <t>Comité Général</t>
  </si>
  <si>
    <t>Présidence</t>
  </si>
  <si>
    <t>Comm. Administrative
&amp; Juridique</t>
  </si>
  <si>
    <t>Comm. Finances</t>
  </si>
  <si>
    <t>Comm. Sportive
&amp; Technique</t>
  </si>
  <si>
    <t>Comm. Mktg
&amp; Sponsor &amp; Communic.</t>
  </si>
  <si>
    <t>Intendance</t>
  </si>
  <si>
    <t>Intendant</t>
  </si>
  <si>
    <t>Joueur</t>
  </si>
  <si>
    <t>Resp. Financier</t>
  </si>
  <si>
    <t>Resp. Administratif</t>
  </si>
  <si>
    <t>Resp. Juridique</t>
  </si>
  <si>
    <t>Resp. Commercial</t>
  </si>
  <si>
    <t>Resp. Rel. Sponsoring</t>
  </si>
  <si>
    <t>Directeur Technique</t>
  </si>
  <si>
    <t>Méthodologie &amp; Formation</t>
  </si>
  <si>
    <t>H Ligues Masculines</t>
  </si>
  <si>
    <t>F Ligues Féminines</t>
  </si>
  <si>
    <t>JH Ligues Juniors Masculines</t>
  </si>
  <si>
    <t>JF Ligues Juniors Féminines</t>
  </si>
  <si>
    <t>École de Foot</t>
  </si>
  <si>
    <t>Équipe Médicale</t>
  </si>
  <si>
    <t>H1 1ère Équipe Masculine</t>
  </si>
  <si>
    <t>F1 1ère Équipe Féminine</t>
  </si>
  <si>
    <t>Physiothérapeute</t>
  </si>
  <si>
    <t>Massage</t>
  </si>
  <si>
    <t>H2 2ème Équipe Masculine</t>
  </si>
  <si>
    <t>F2 2ème Équipe Féminine</t>
  </si>
  <si>
    <t>FAI A Inter Femmes</t>
  </si>
  <si>
    <t>HAI A inter Hommes</t>
  </si>
  <si>
    <t>Équipes / Comités / Commisions</t>
  </si>
  <si>
    <t>Juniors E</t>
  </si>
  <si>
    <t>Buvette</t>
  </si>
  <si>
    <t>Restaurant</t>
  </si>
  <si>
    <t>Poste</t>
  </si>
  <si>
    <t>Fonction</t>
  </si>
  <si>
    <t>Entié</t>
  </si>
  <si>
    <t>=poste</t>
  </si>
  <si>
    <t>=fonction</t>
  </si>
  <si>
    <t>=entite</t>
  </si>
  <si>
    <t>Entité</t>
  </si>
  <si>
    <t>No</t>
  </si>
  <si>
    <t>Liste Nom Retour Synthèse</t>
  </si>
  <si>
    <t>=LIEN_HYPERTEXTE(CELLULE("adresse";RECHERCHEX(F5;tri_liste_retour[Column1];retoursynthese[Column1]));"Aller à…")</t>
  </si>
  <si>
    <t>URSE</t>
  </si>
  <si>
    <t>Pol</t>
  </si>
  <si>
    <t>nom = tri_liste_retour</t>
  </si>
  <si>
    <t>nom = retour-synthese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</si>
</sst>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</font>
    <font>
      <sz val="11"/>
      <color rgb="FF008000"/>
      <name val="Calibri"/>
      <family val="2"/>
    </font>
    <font>
      <sz val="9"/>
      <color rgb="FF008000"/>
      <name val="Calibri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rgb="FF61FFA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C6F2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8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3" borderId="1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24" xfId="0" applyBorder="1"/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5" borderId="0" xfId="0" applyFill="1"/>
    <xf numFmtId="0" fontId="2" fillId="5" borderId="23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0" fillId="0" borderId="47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8" fillId="6" borderId="48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9" fillId="7" borderId="42" xfId="0" applyFont="1" applyFill="1" applyBorder="1" applyAlignment="1">
      <alignment horizontal="center" vertical="center" wrapText="1"/>
    </xf>
    <xf numFmtId="0" fontId="9" fillId="7" borderId="18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9" fillId="7" borderId="38" xfId="0" applyFont="1" applyFill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9" fillId="7" borderId="50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Continuous" vertical="center" wrapText="1"/>
    </xf>
    <xf numFmtId="0" fontId="2" fillId="0" borderId="55" xfId="0" applyFont="1" applyBorder="1" applyAlignment="1">
      <alignment horizontal="center" vertical="center"/>
    </xf>
    <xf numFmtId="0" fontId="13" fillId="8" borderId="0" xfId="1" applyFill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3" xfId="0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Continuous" vertical="center"/>
    </xf>
    <xf numFmtId="0" fontId="3" fillId="0" borderId="5" xfId="0" applyFont="1" applyBorder="1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1" fillId="0" borderId="55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14" fillId="9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0" borderId="1" xfId="0" applyBorder="1" applyAlignment="1">
      <alignment horizontal="left" vertical="center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2" fillId="4" borderId="8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3" borderId="42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0" fillId="7" borderId="4" xfId="0" applyFont="1" applyFill="1" applyBorder="1" applyAlignment="1">
      <alignment horizontal="center"/>
    </xf>
    <xf numFmtId="0" fontId="10" fillId="7" borderId="6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4" fillId="9" borderId="8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9" borderId="8" xfId="0" applyFont="1" applyFill="1" applyBorder="1" applyAlignment="1">
      <alignment horizontal="center" vertical="center" wrapText="1"/>
    </xf>
    <xf numFmtId="0" fontId="14" fillId="9" borderId="2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6" fillId="5" borderId="52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9" fillId="7" borderId="28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0" fontId="9" fillId="7" borderId="31" xfId="0" applyFont="1" applyFill="1" applyBorder="1" applyAlignment="1">
      <alignment horizontal="center" vertical="center" wrapText="1"/>
    </xf>
    <xf numFmtId="0" fontId="2" fillId="3" borderId="40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4" fillId="3" borderId="6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6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14" fillId="3" borderId="61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Continuous" vertical="center"/>
    </xf>
    <xf numFmtId="0" fontId="13" fillId="3" borderId="1" xfId="1" applyFill="1" applyBorder="1" applyAlignment="1">
      <alignment horizontal="center" vertical="center"/>
    </xf>
    <xf numFmtId="0" fontId="13" fillId="3" borderId="1" xfId="1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/>
    </xf>
    <xf numFmtId="0" fontId="0" fillId="0" borderId="0" xfId="0" quotePrefix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5"/>
      <color rgb="FFFFCCCC"/>
      <color rgb="FF0000FF"/>
      <color rgb="FFFEC6F2"/>
      <color rgb="FF61FFA8"/>
      <color rgb="FFECDFF5"/>
      <color rgb="FFAE78D6"/>
      <color rgb="FFF6BE98"/>
      <color rgb="FF8FE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66675</xdr:rowOff>
        </xdr:from>
        <xdr:to>
          <xdr:col>5</xdr:col>
          <xdr:colOff>304800</xdr:colOff>
          <xdr:row>0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323850</xdr:rowOff>
        </xdr:from>
        <xdr:to>
          <xdr:col>6</xdr:col>
          <xdr:colOff>266700</xdr:colOff>
          <xdr:row>0</xdr:row>
          <xdr:rowOff>504825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66675</xdr:rowOff>
        </xdr:from>
        <xdr:to>
          <xdr:col>6</xdr:col>
          <xdr:colOff>266700</xdr:colOff>
          <xdr:row>0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323850</xdr:rowOff>
        </xdr:from>
        <xdr:to>
          <xdr:col>5</xdr:col>
          <xdr:colOff>304800</xdr:colOff>
          <xdr:row>0</xdr:row>
          <xdr:rowOff>504825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66675</xdr:rowOff>
        </xdr:from>
        <xdr:to>
          <xdr:col>7</xdr:col>
          <xdr:colOff>895350</xdr:colOff>
          <xdr:row>0</xdr:row>
          <xdr:rowOff>247650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2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4</xdr:col>
          <xdr:colOff>133350</xdr:colOff>
          <xdr:row>0</xdr:row>
          <xdr:rowOff>590550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DONNÉES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0</xdr:row>
          <xdr:rowOff>323850</xdr:rowOff>
        </xdr:from>
        <xdr:to>
          <xdr:col>7</xdr:col>
          <xdr:colOff>895350</xdr:colOff>
          <xdr:row>0</xdr:row>
          <xdr:rowOff>504825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66675</xdr:rowOff>
        </xdr:from>
        <xdr:to>
          <xdr:col>8</xdr:col>
          <xdr:colOff>1276350</xdr:colOff>
          <xdr:row>0</xdr:row>
          <xdr:rowOff>247650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2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323850</xdr:rowOff>
        </xdr:from>
        <xdr:to>
          <xdr:col>8</xdr:col>
          <xdr:colOff>1276350</xdr:colOff>
          <xdr:row>0</xdr:row>
          <xdr:rowOff>504825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2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95250</xdr:rowOff>
        </xdr:from>
        <xdr:to>
          <xdr:col>5</xdr:col>
          <xdr:colOff>304800</xdr:colOff>
          <xdr:row>1</xdr:row>
          <xdr:rowOff>276225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2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1</xdr:row>
          <xdr:rowOff>323850</xdr:rowOff>
        </xdr:from>
        <xdr:to>
          <xdr:col>6</xdr:col>
          <xdr:colOff>257175</xdr:colOff>
          <xdr:row>2</xdr:row>
          <xdr:rowOff>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2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1</xdr:row>
          <xdr:rowOff>66675</xdr:rowOff>
        </xdr:from>
        <xdr:to>
          <xdr:col>6</xdr:col>
          <xdr:colOff>257175</xdr:colOff>
          <xdr:row>1</xdr:row>
          <xdr:rowOff>247650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2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352425</xdr:rowOff>
        </xdr:from>
        <xdr:to>
          <xdr:col>5</xdr:col>
          <xdr:colOff>304800</xdr:colOff>
          <xdr:row>1</xdr:row>
          <xdr:rowOff>533400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2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1</xdr:row>
          <xdr:rowOff>66675</xdr:rowOff>
        </xdr:from>
        <xdr:to>
          <xdr:col>7</xdr:col>
          <xdr:colOff>885825</xdr:colOff>
          <xdr:row>1</xdr:row>
          <xdr:rowOff>247650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2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47625</xdr:rowOff>
        </xdr:from>
        <xdr:to>
          <xdr:col>4</xdr:col>
          <xdr:colOff>123825</xdr:colOff>
          <xdr:row>2</xdr:row>
          <xdr:rowOff>9525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2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MOTRICITÉ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</xdr:row>
          <xdr:rowOff>323850</xdr:rowOff>
        </xdr:from>
        <xdr:to>
          <xdr:col>7</xdr:col>
          <xdr:colOff>885825</xdr:colOff>
          <xdr:row>2</xdr:row>
          <xdr:rowOff>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2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66675</xdr:rowOff>
        </xdr:from>
        <xdr:to>
          <xdr:col>8</xdr:col>
          <xdr:colOff>1266825</xdr:colOff>
          <xdr:row>1</xdr:row>
          <xdr:rowOff>247650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2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323850</xdr:rowOff>
        </xdr:from>
        <xdr:to>
          <xdr:col>8</xdr:col>
          <xdr:colOff>1266825</xdr:colOff>
          <xdr:row>2</xdr:row>
          <xdr:rowOff>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2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161925</xdr:rowOff>
        </xdr:from>
        <xdr:to>
          <xdr:col>5</xdr:col>
          <xdr:colOff>304800</xdr:colOff>
          <xdr:row>2</xdr:row>
          <xdr:rowOff>342900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2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390525</xdr:rowOff>
        </xdr:from>
        <xdr:to>
          <xdr:col>6</xdr:col>
          <xdr:colOff>247650</xdr:colOff>
          <xdr:row>2</xdr:row>
          <xdr:rowOff>571500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2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133350</xdr:rowOff>
        </xdr:from>
        <xdr:to>
          <xdr:col>6</xdr:col>
          <xdr:colOff>247650</xdr:colOff>
          <xdr:row>2</xdr:row>
          <xdr:rowOff>314325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2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419100</xdr:rowOff>
        </xdr:from>
        <xdr:to>
          <xdr:col>5</xdr:col>
          <xdr:colOff>304800</xdr:colOff>
          <xdr:row>2</xdr:row>
          <xdr:rowOff>600075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2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133350</xdr:rowOff>
        </xdr:from>
        <xdr:to>
          <xdr:col>7</xdr:col>
          <xdr:colOff>876300</xdr:colOff>
          <xdr:row>2</xdr:row>
          <xdr:rowOff>314325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2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114300</xdr:rowOff>
        </xdr:from>
        <xdr:to>
          <xdr:col>4</xdr:col>
          <xdr:colOff>114300</xdr:colOff>
          <xdr:row>2</xdr:row>
          <xdr:rowOff>657225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2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2</xdr:row>
          <xdr:rowOff>390525</xdr:rowOff>
        </xdr:from>
        <xdr:to>
          <xdr:col>7</xdr:col>
          <xdr:colOff>866775</xdr:colOff>
          <xdr:row>2</xdr:row>
          <xdr:rowOff>571500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2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133350</xdr:rowOff>
        </xdr:from>
        <xdr:to>
          <xdr:col>8</xdr:col>
          <xdr:colOff>1257300</xdr:colOff>
          <xdr:row>2</xdr:row>
          <xdr:rowOff>314325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2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390525</xdr:rowOff>
        </xdr:from>
        <xdr:to>
          <xdr:col>8</xdr:col>
          <xdr:colOff>1257300</xdr:colOff>
          <xdr:row>2</xdr:row>
          <xdr:rowOff>571500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2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3</xdr:row>
          <xdr:rowOff>219075</xdr:rowOff>
        </xdr:from>
        <xdr:to>
          <xdr:col>5</xdr:col>
          <xdr:colOff>0</xdr:colOff>
          <xdr:row>3</xdr:row>
          <xdr:rowOff>419100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2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13500000">
          <a:off x="5230461" y="37941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13500000">
          <a:off x="5230461" y="426083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8" name="Arc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 rot="13500000">
          <a:off x="5230461" y="47085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9" name="Arc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 rot="2700000">
          <a:off x="5697186" y="38131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10" name="Arc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 rot="2700000">
          <a:off x="5697186" y="427988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11" name="Arc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 rot="2700000">
          <a:off x="5697186" y="47275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4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0179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4914901" y="89820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0007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0</xdr:row>
          <xdr:rowOff>57150</xdr:rowOff>
        </xdr:from>
        <xdr:to>
          <xdr:col>7</xdr:col>
          <xdr:colOff>47625</xdr:colOff>
          <xdr:row>0</xdr:row>
          <xdr:rowOff>257175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3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47625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4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13500000">
          <a:off x="3201636" y="5537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rot="13500000">
          <a:off x="3201636" y="60039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3500000">
          <a:off x="3201636" y="64515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 rot="2700000">
          <a:off x="3668361" y="5556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 rot="2700000">
          <a:off x="3668361" y="60229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 rot="2700000">
          <a:off x="3668361" y="64706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7418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4914901" y="97059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0</xdr:row>
          <xdr:rowOff>57150</xdr:rowOff>
        </xdr:from>
        <xdr:to>
          <xdr:col>7</xdr:col>
          <xdr:colOff>76200</xdr:colOff>
          <xdr:row>0</xdr:row>
          <xdr:rowOff>257175</xdr:rowOff>
        </xdr:to>
        <xdr:sp macro="" textlink="">
          <xdr:nvSpPr>
            <xdr:cNvPr id="55313" name="Button 17" hidden="1">
              <a:extLst>
                <a:ext uri="{63B3BB69-23CF-44E3-9099-C40C66FF867C}">
                  <a14:compatExt spid="_x0000_s55313"/>
                </a:ext>
                <a:ext uri="{FF2B5EF4-FFF2-40B4-BE49-F238E27FC236}">
                  <a16:creationId xmlns:a16="http://schemas.microsoft.com/office/drawing/2014/main" id="{00000000-0008-0000-0500-00001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13500000">
          <a:off x="3201636" y="56133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 rot="13500000">
          <a:off x="3201636" y="60801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 rot="13500000">
          <a:off x="3201636" y="6527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 rot="2700000">
          <a:off x="3668361" y="56324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 rot="2700000">
          <a:off x="3668361" y="60991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 rot="2700000">
          <a:off x="3668361" y="6546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8180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4914901" y="97821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0</xdr:row>
          <xdr:rowOff>57150</xdr:rowOff>
        </xdr:from>
        <xdr:to>
          <xdr:col>7</xdr:col>
          <xdr:colOff>47625</xdr:colOff>
          <xdr:row>0</xdr:row>
          <xdr:rowOff>257175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06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 rot="13500000">
          <a:off x="3201636" y="50990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 rot="13500000">
          <a:off x="3201636" y="55657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 rot="13500000">
          <a:off x="3201636" y="60134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 rot="2700000">
          <a:off x="3668361" y="51180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 rot="2700000">
          <a:off x="3668361" y="55848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 rot="2700000">
          <a:off x="3668361" y="60324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30366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4914901" y="926782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0</xdr:row>
          <xdr:rowOff>57150</xdr:rowOff>
        </xdr:from>
        <xdr:to>
          <xdr:col>7</xdr:col>
          <xdr:colOff>47625</xdr:colOff>
          <xdr:row>0</xdr:row>
          <xdr:rowOff>257175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07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E802765-831C-463F-911A-67F306C6EB4A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9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0.xml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1.xml"/><Relationship Id="rId4" Type="http://schemas.openxmlformats.org/officeDocument/2006/relationships/vmlDrawing" Target="../drawings/vmlDrawing7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2.xml"/><Relationship Id="rId4" Type="http://schemas.openxmlformats.org/officeDocument/2006/relationships/vmlDrawing" Target="../drawings/vmlDrawing9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33.xml"/><Relationship Id="rId4" Type="http://schemas.openxmlformats.org/officeDocument/2006/relationships/vmlDrawing" Target="../drawings/vmlDrawing1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7E3A6-D5C7-481E-A346-7090B1F30937}">
  <sheetPr codeName="Feuil1"/>
  <dimension ref="B2:AE210"/>
  <sheetViews>
    <sheetView tabSelected="1" workbookViewId="0">
      <selection activeCell="J6" sqref="J6"/>
    </sheetView>
  </sheetViews>
  <sheetFormatPr baseColWidth="10" defaultColWidth="10.85546875" defaultRowHeight="15" x14ac:dyDescent="0.25"/>
  <cols>
    <col min="2" max="2" width="21.85546875" customWidth="1"/>
    <col min="3" max="3" width="26.85546875" customWidth="1"/>
    <col min="4" max="4" width="29.85546875" customWidth="1"/>
    <col min="10" max="10" width="22.28515625" customWidth="1"/>
    <col min="31" max="31" width="20" customWidth="1"/>
  </cols>
  <sheetData>
    <row r="2" spans="2:31" x14ac:dyDescent="0.25">
      <c r="B2" t="s">
        <v>156</v>
      </c>
    </row>
    <row r="4" spans="2:31" x14ac:dyDescent="0.25">
      <c r="J4" t="s">
        <v>299</v>
      </c>
      <c r="R4" s="100" t="s">
        <v>154</v>
      </c>
      <c r="S4" s="100"/>
      <c r="W4" s="101" t="s">
        <v>155</v>
      </c>
      <c r="X4" s="101"/>
      <c r="Y4" s="101"/>
      <c r="Z4" s="101"/>
      <c r="AA4" s="101"/>
      <c r="AB4" s="59">
        <v>8</v>
      </c>
    </row>
    <row r="5" spans="2:31" ht="30" x14ac:dyDescent="0.25">
      <c r="B5" s="102" t="s">
        <v>157</v>
      </c>
      <c r="C5" s="103"/>
      <c r="D5" s="103"/>
      <c r="E5" s="104"/>
      <c r="G5" s="4" t="s">
        <v>120</v>
      </c>
      <c r="J5" s="168" t="s">
        <v>295</v>
      </c>
      <c r="M5" s="4" t="s">
        <v>119</v>
      </c>
      <c r="N5" s="4" t="s">
        <v>121</v>
      </c>
      <c r="O5" s="4" t="s">
        <v>122</v>
      </c>
      <c r="P5" s="4" t="s">
        <v>123</v>
      </c>
      <c r="Q5" s="59"/>
      <c r="R5" s="2" t="s">
        <v>58</v>
      </c>
      <c r="S5" s="11" t="s">
        <v>49</v>
      </c>
      <c r="T5" s="59"/>
      <c r="U5" s="59"/>
      <c r="W5" s="2" t="s">
        <v>62</v>
      </c>
      <c r="X5" s="38" t="s">
        <v>124</v>
      </c>
      <c r="Y5" s="38" t="s">
        <v>128</v>
      </c>
      <c r="Z5" s="38" t="s">
        <v>129</v>
      </c>
      <c r="AA5" s="38" t="s">
        <v>127</v>
      </c>
      <c r="AB5" s="38" t="s">
        <v>126</v>
      </c>
      <c r="AD5" s="4" t="s">
        <v>132</v>
      </c>
      <c r="AE5" s="4" t="s">
        <v>133</v>
      </c>
    </row>
    <row r="6" spans="2:31" x14ac:dyDescent="0.25">
      <c r="B6" s="2" t="s">
        <v>58</v>
      </c>
      <c r="C6" s="2" t="s">
        <v>62</v>
      </c>
      <c r="D6" s="2" t="s">
        <v>71</v>
      </c>
      <c r="E6" s="2" t="s">
        <v>83</v>
      </c>
      <c r="G6" s="2" t="s">
        <v>46</v>
      </c>
      <c r="H6" s="2" t="s">
        <v>108</v>
      </c>
      <c r="I6" s="167"/>
      <c r="J6" s="179" t="e" cm="1">
        <f t="array" ref="J6">_xlfn._xlws.SORT(_xlfn._xlws.FILTER(retour_synthese,retour_synthese&lt;&gt;""))</f>
        <v>#REF!</v>
      </c>
      <c r="K6" s="167"/>
      <c r="M6" s="2" t="s">
        <v>96</v>
      </c>
      <c r="N6" s="2" t="s">
        <v>47</v>
      </c>
      <c r="O6" s="2" t="s">
        <v>49</v>
      </c>
      <c r="P6" s="2" t="s">
        <v>95</v>
      </c>
      <c r="Q6" s="14"/>
      <c r="R6" s="2" t="s">
        <v>59</v>
      </c>
      <c r="S6" s="11" t="s">
        <v>96</v>
      </c>
      <c r="T6" s="14"/>
      <c r="U6" s="14"/>
      <c r="W6" s="2" t="s">
        <v>63</v>
      </c>
      <c r="X6" s="38" t="s">
        <v>130</v>
      </c>
      <c r="Y6" s="38" t="s">
        <v>125</v>
      </c>
      <c r="Z6" s="38" t="s">
        <v>126</v>
      </c>
      <c r="AA6" s="38" t="s">
        <v>131</v>
      </c>
      <c r="AB6" s="38" t="s">
        <v>129</v>
      </c>
      <c r="AD6" s="32" t="s">
        <v>126</v>
      </c>
      <c r="AE6" s="21" t="s">
        <v>134</v>
      </c>
    </row>
    <row r="7" spans="2:31" x14ac:dyDescent="0.25">
      <c r="B7" s="2" t="s">
        <v>59</v>
      </c>
      <c r="C7" s="2" t="s">
        <v>63</v>
      </c>
      <c r="D7" s="2" t="s">
        <v>72</v>
      </c>
      <c r="E7" s="2" t="s">
        <v>84</v>
      </c>
      <c r="G7" s="2" t="s">
        <v>99</v>
      </c>
      <c r="H7" s="2" t="s">
        <v>109</v>
      </c>
      <c r="I7" s="167"/>
      <c r="J7" s="179"/>
      <c r="K7" s="167"/>
      <c r="M7" s="2" t="s">
        <v>49</v>
      </c>
      <c r="N7" s="2" t="s">
        <v>98</v>
      </c>
      <c r="O7" s="2" t="s">
        <v>96</v>
      </c>
      <c r="P7" s="2" t="s">
        <v>48</v>
      </c>
      <c r="Q7" s="14"/>
      <c r="R7" s="2" t="s">
        <v>60</v>
      </c>
      <c r="S7" s="11" t="s">
        <v>49</v>
      </c>
      <c r="T7" s="14"/>
      <c r="U7" s="14"/>
      <c r="W7" s="2" t="s">
        <v>64</v>
      </c>
      <c r="X7" s="38" t="s">
        <v>125</v>
      </c>
      <c r="Y7" s="38" t="s">
        <v>130</v>
      </c>
      <c r="Z7" s="38" t="s">
        <v>131</v>
      </c>
      <c r="AA7" s="38" t="s">
        <v>126</v>
      </c>
      <c r="AB7" s="38" t="s">
        <v>127</v>
      </c>
      <c r="AD7" s="32" t="s">
        <v>127</v>
      </c>
      <c r="AE7" s="21" t="s">
        <v>135</v>
      </c>
    </row>
    <row r="8" spans="2:31" x14ac:dyDescent="0.25">
      <c r="B8" s="2" t="s">
        <v>60</v>
      </c>
      <c r="C8" s="2" t="s">
        <v>64</v>
      </c>
      <c r="D8" s="2" t="s">
        <v>70</v>
      </c>
      <c r="E8" s="2" t="s">
        <v>81</v>
      </c>
      <c r="G8" s="2" t="s">
        <v>100</v>
      </c>
      <c r="H8" s="2" t="s">
        <v>115</v>
      </c>
      <c r="I8" s="167"/>
      <c r="J8" s="179"/>
      <c r="K8" s="167"/>
      <c r="M8" s="2" t="s">
        <v>118</v>
      </c>
      <c r="R8" s="2" t="s">
        <v>61</v>
      </c>
      <c r="S8" s="11" t="s">
        <v>96</v>
      </c>
      <c r="W8" s="2" t="s">
        <v>65</v>
      </c>
      <c r="X8" s="38" t="s">
        <v>128</v>
      </c>
      <c r="Y8" s="38" t="s">
        <v>124</v>
      </c>
      <c r="Z8" s="38" t="s">
        <v>127</v>
      </c>
      <c r="AA8" s="38" t="s">
        <v>129</v>
      </c>
      <c r="AB8" s="38" t="s">
        <v>131</v>
      </c>
      <c r="AD8" s="32" t="s">
        <v>129</v>
      </c>
      <c r="AE8" s="21" t="s">
        <v>136</v>
      </c>
    </row>
    <row r="9" spans="2:31" x14ac:dyDescent="0.25">
      <c r="B9" s="2" t="s">
        <v>61</v>
      </c>
      <c r="C9" s="2" t="s">
        <v>65</v>
      </c>
      <c r="D9" s="2" t="s">
        <v>45</v>
      </c>
      <c r="E9" s="2" t="s">
        <v>82</v>
      </c>
      <c r="G9" s="2" t="s">
        <v>101</v>
      </c>
      <c r="H9" s="2" t="s">
        <v>116</v>
      </c>
      <c r="I9" s="167"/>
      <c r="J9" s="179"/>
      <c r="K9" s="167"/>
      <c r="M9" s="2" t="s">
        <v>97</v>
      </c>
      <c r="R9" s="2" t="s">
        <v>66</v>
      </c>
      <c r="S9" s="11" t="s">
        <v>96</v>
      </c>
      <c r="W9" s="2" t="s">
        <v>77</v>
      </c>
      <c r="X9" s="38" t="s">
        <v>124</v>
      </c>
      <c r="Y9" s="38" t="s">
        <v>131</v>
      </c>
      <c r="Z9" s="38" t="s">
        <v>130</v>
      </c>
      <c r="AA9" s="38" t="s">
        <v>127</v>
      </c>
      <c r="AB9" s="38" t="s">
        <v>126</v>
      </c>
      <c r="AD9" s="32" t="s">
        <v>131</v>
      </c>
      <c r="AE9" s="21" t="s">
        <v>137</v>
      </c>
    </row>
    <row r="10" spans="2:31" x14ac:dyDescent="0.25">
      <c r="B10" s="2" t="s">
        <v>66</v>
      </c>
      <c r="C10" s="2" t="s">
        <v>77</v>
      </c>
      <c r="D10" s="2" t="s">
        <v>75</v>
      </c>
      <c r="E10" s="2" t="s">
        <v>87</v>
      </c>
      <c r="G10" s="2" t="s">
        <v>102</v>
      </c>
      <c r="H10" s="2" t="s">
        <v>113</v>
      </c>
      <c r="I10" s="167"/>
      <c r="J10" s="179"/>
      <c r="K10" s="167"/>
      <c r="R10" s="2" t="s">
        <v>67</v>
      </c>
      <c r="S10" s="11" t="s">
        <v>49</v>
      </c>
      <c r="W10" s="2" t="s">
        <v>78</v>
      </c>
      <c r="X10" s="38" t="s">
        <v>129</v>
      </c>
      <c r="Y10" s="38" t="s">
        <v>125</v>
      </c>
      <c r="Z10" s="38" t="s">
        <v>126</v>
      </c>
      <c r="AA10" s="38" t="s">
        <v>128</v>
      </c>
      <c r="AB10" s="38" t="s">
        <v>130</v>
      </c>
      <c r="AD10" s="32" t="s">
        <v>124</v>
      </c>
      <c r="AE10" s="21" t="s">
        <v>139</v>
      </c>
    </row>
    <row r="11" spans="2:31" x14ac:dyDescent="0.25">
      <c r="B11" s="2" t="s">
        <v>67</v>
      </c>
      <c r="C11" s="2" t="s">
        <v>78</v>
      </c>
      <c r="D11" s="2" t="s">
        <v>76</v>
      </c>
      <c r="E11" s="2" t="s">
        <v>88</v>
      </c>
      <c r="G11" s="2" t="s">
        <v>103</v>
      </c>
      <c r="H11" s="2" t="s">
        <v>114</v>
      </c>
      <c r="I11" s="167"/>
      <c r="J11" s="179"/>
      <c r="K11" s="167"/>
      <c r="R11" s="2" t="s">
        <v>68</v>
      </c>
      <c r="S11" s="11" t="s">
        <v>96</v>
      </c>
      <c r="W11" s="2" t="s">
        <v>79</v>
      </c>
      <c r="X11" s="38" t="s">
        <v>125</v>
      </c>
      <c r="Y11" s="38" t="s">
        <v>129</v>
      </c>
      <c r="Z11" s="38" t="s">
        <v>128</v>
      </c>
      <c r="AA11" s="38" t="s">
        <v>126</v>
      </c>
      <c r="AB11" s="38" t="s">
        <v>127</v>
      </c>
      <c r="AD11" s="32" t="s">
        <v>125</v>
      </c>
      <c r="AE11" s="21" t="s">
        <v>138</v>
      </c>
    </row>
    <row r="12" spans="2:31" x14ac:dyDescent="0.25">
      <c r="B12" s="2" t="s">
        <v>68</v>
      </c>
      <c r="C12" s="2" t="s">
        <v>79</v>
      </c>
      <c r="D12" s="2" t="s">
        <v>73</v>
      </c>
      <c r="E12" s="2" t="s">
        <v>85</v>
      </c>
      <c r="G12" s="2" t="s">
        <v>104</v>
      </c>
      <c r="H12" s="2" t="s">
        <v>117</v>
      </c>
      <c r="I12" s="167"/>
      <c r="J12" s="179"/>
      <c r="K12" s="167"/>
      <c r="R12" s="2" t="s">
        <v>69</v>
      </c>
      <c r="S12" s="11" t="s">
        <v>49</v>
      </c>
      <c r="W12" s="2" t="s">
        <v>80</v>
      </c>
      <c r="X12" s="38" t="s">
        <v>131</v>
      </c>
      <c r="Y12" s="38" t="s">
        <v>124</v>
      </c>
      <c r="Z12" s="38" t="s">
        <v>127</v>
      </c>
      <c r="AA12" s="38" t="s">
        <v>130</v>
      </c>
      <c r="AB12" s="38" t="s">
        <v>128</v>
      </c>
      <c r="AD12" s="32" t="s">
        <v>130</v>
      </c>
      <c r="AE12" s="21" t="s">
        <v>140</v>
      </c>
    </row>
    <row r="13" spans="2:31" x14ac:dyDescent="0.25">
      <c r="B13" s="2" t="s">
        <v>69</v>
      </c>
      <c r="C13" s="2" t="s">
        <v>80</v>
      </c>
      <c r="D13" s="2" t="s">
        <v>74</v>
      </c>
      <c r="E13" s="2" t="s">
        <v>86</v>
      </c>
      <c r="G13" s="2" t="s">
        <v>105</v>
      </c>
      <c r="H13" s="2" t="s">
        <v>112</v>
      </c>
      <c r="I13" s="167"/>
      <c r="J13" s="179"/>
      <c r="K13" s="167"/>
      <c r="R13" s="2" t="s">
        <v>70</v>
      </c>
      <c r="S13" s="11" t="s">
        <v>96</v>
      </c>
      <c r="W13" s="2" t="s">
        <v>81</v>
      </c>
      <c r="X13" s="38" t="s">
        <v>126</v>
      </c>
      <c r="Y13" s="38" t="s">
        <v>131</v>
      </c>
      <c r="Z13" s="38" t="s">
        <v>130</v>
      </c>
      <c r="AA13" s="38" t="s">
        <v>125</v>
      </c>
      <c r="AB13" s="38" t="s">
        <v>124</v>
      </c>
      <c r="AD13" s="32" t="s">
        <v>128</v>
      </c>
      <c r="AE13" s="21" t="s">
        <v>141</v>
      </c>
    </row>
    <row r="14" spans="2:31" x14ac:dyDescent="0.25">
      <c r="B14" s="2" t="s">
        <v>70</v>
      </c>
      <c r="C14" s="2" t="s">
        <v>81</v>
      </c>
      <c r="D14" s="2" t="s">
        <v>60</v>
      </c>
      <c r="E14" s="2" t="s">
        <v>64</v>
      </c>
      <c r="G14" s="2" t="s">
        <v>106</v>
      </c>
      <c r="H14" s="2" t="s">
        <v>111</v>
      </c>
      <c r="I14" s="167"/>
      <c r="J14" s="179"/>
      <c r="K14" s="167"/>
      <c r="R14" s="2" t="s">
        <v>45</v>
      </c>
      <c r="S14" s="11" t="s">
        <v>49</v>
      </c>
      <c r="W14" s="2" t="s">
        <v>82</v>
      </c>
      <c r="X14" s="38" t="s">
        <v>129</v>
      </c>
      <c r="Y14" s="38" t="s">
        <v>127</v>
      </c>
      <c r="Z14" s="38" t="s">
        <v>124</v>
      </c>
      <c r="AA14" s="38" t="s">
        <v>128</v>
      </c>
      <c r="AB14" s="38" t="s">
        <v>130</v>
      </c>
    </row>
    <row r="15" spans="2:31" x14ac:dyDescent="0.25">
      <c r="B15" s="2" t="s">
        <v>45</v>
      </c>
      <c r="C15" s="2" t="s">
        <v>82</v>
      </c>
      <c r="D15" s="2" t="s">
        <v>61</v>
      </c>
      <c r="E15" s="2" t="s">
        <v>65</v>
      </c>
      <c r="G15" s="2" t="s">
        <v>107</v>
      </c>
      <c r="H15" s="2" t="s">
        <v>110</v>
      </c>
      <c r="I15" s="167"/>
      <c r="J15" s="179"/>
      <c r="K15" s="167"/>
      <c r="R15" s="2" t="s">
        <v>71</v>
      </c>
      <c r="S15" s="11" t="s">
        <v>96</v>
      </c>
      <c r="W15" s="2" t="s">
        <v>83</v>
      </c>
      <c r="X15" s="38" t="s">
        <v>127</v>
      </c>
      <c r="Y15" s="38" t="s">
        <v>129</v>
      </c>
      <c r="Z15" s="38" t="s">
        <v>128</v>
      </c>
      <c r="AA15" s="38" t="s">
        <v>124</v>
      </c>
      <c r="AB15" s="38" t="s">
        <v>125</v>
      </c>
    </row>
    <row r="16" spans="2:31" x14ac:dyDescent="0.25">
      <c r="B16" s="2" t="s">
        <v>71</v>
      </c>
      <c r="C16" s="2" t="s">
        <v>83</v>
      </c>
      <c r="D16" s="2" t="s">
        <v>58</v>
      </c>
      <c r="E16" s="2" t="s">
        <v>62</v>
      </c>
      <c r="J16" s="179"/>
      <c r="R16" s="2" t="s">
        <v>72</v>
      </c>
      <c r="S16" s="11" t="s">
        <v>49</v>
      </c>
      <c r="W16" s="2" t="s">
        <v>84</v>
      </c>
      <c r="X16" s="38" t="s">
        <v>131</v>
      </c>
      <c r="Y16" s="38" t="s">
        <v>126</v>
      </c>
      <c r="Z16" s="38" t="s">
        <v>125</v>
      </c>
      <c r="AA16" s="38" t="s">
        <v>130</v>
      </c>
      <c r="AB16" s="38" t="s">
        <v>128</v>
      </c>
    </row>
    <row r="17" spans="2:28" x14ac:dyDescent="0.25">
      <c r="B17" s="2" t="s">
        <v>72</v>
      </c>
      <c r="C17" s="2" t="s">
        <v>84</v>
      </c>
      <c r="D17" s="2" t="s">
        <v>59</v>
      </c>
      <c r="E17" s="2" t="s">
        <v>63</v>
      </c>
      <c r="J17" s="179"/>
      <c r="R17" s="2" t="s">
        <v>73</v>
      </c>
      <c r="S17" s="11" t="s">
        <v>49</v>
      </c>
      <c r="W17" s="2" t="s">
        <v>85</v>
      </c>
      <c r="X17" s="38" t="s">
        <v>126</v>
      </c>
      <c r="Y17" s="38" t="s">
        <v>128</v>
      </c>
      <c r="Z17" s="38" t="s">
        <v>129</v>
      </c>
      <c r="AA17" s="38" t="s">
        <v>125</v>
      </c>
      <c r="AB17" s="38" t="s">
        <v>124</v>
      </c>
    </row>
    <row r="18" spans="2:28" x14ac:dyDescent="0.25">
      <c r="B18" s="2" t="s">
        <v>73</v>
      </c>
      <c r="C18" s="2" t="s">
        <v>85</v>
      </c>
      <c r="D18" s="2" t="s">
        <v>68</v>
      </c>
      <c r="E18" s="2" t="s">
        <v>79</v>
      </c>
      <c r="J18" s="179"/>
      <c r="R18" s="2" t="s">
        <v>74</v>
      </c>
      <c r="S18" s="11" t="s">
        <v>96</v>
      </c>
      <c r="W18" s="2" t="s">
        <v>86</v>
      </c>
      <c r="X18" s="38" t="s">
        <v>130</v>
      </c>
      <c r="Y18" s="38" t="s">
        <v>127</v>
      </c>
      <c r="Z18" s="38" t="s">
        <v>124</v>
      </c>
      <c r="AA18" s="38" t="s">
        <v>131</v>
      </c>
      <c r="AB18" s="38" t="s">
        <v>129</v>
      </c>
    </row>
    <row r="19" spans="2:28" x14ac:dyDescent="0.25">
      <c r="B19" s="2" t="s">
        <v>74</v>
      </c>
      <c r="C19" s="2" t="s">
        <v>86</v>
      </c>
      <c r="D19" s="2" t="s">
        <v>69</v>
      </c>
      <c r="E19" s="2" t="s">
        <v>80</v>
      </c>
      <c r="J19" s="179"/>
      <c r="R19" s="2" t="s">
        <v>75</v>
      </c>
      <c r="S19" s="11" t="s">
        <v>49</v>
      </c>
      <c r="W19" s="2" t="s">
        <v>87</v>
      </c>
      <c r="X19" s="38" t="s">
        <v>127</v>
      </c>
      <c r="Y19" s="38" t="s">
        <v>130</v>
      </c>
      <c r="Z19" s="38" t="s">
        <v>131</v>
      </c>
      <c r="AA19" s="38" t="s">
        <v>124</v>
      </c>
      <c r="AB19" s="38" t="s">
        <v>125</v>
      </c>
    </row>
    <row r="20" spans="2:28" x14ac:dyDescent="0.25">
      <c r="B20" s="2" t="s">
        <v>75</v>
      </c>
      <c r="C20" s="2" t="s">
        <v>87</v>
      </c>
      <c r="D20" s="2" t="s">
        <v>66</v>
      </c>
      <c r="E20" s="2" t="s">
        <v>77</v>
      </c>
      <c r="J20" s="179"/>
      <c r="R20" s="2" t="s">
        <v>76</v>
      </c>
      <c r="S20" s="11" t="s">
        <v>96</v>
      </c>
      <c r="W20" s="2" t="s">
        <v>88</v>
      </c>
      <c r="X20" s="38" t="s">
        <v>128</v>
      </c>
      <c r="Y20" s="38" t="s">
        <v>126</v>
      </c>
      <c r="Z20" s="38" t="s">
        <v>125</v>
      </c>
      <c r="AA20" s="38" t="s">
        <v>129</v>
      </c>
      <c r="AB20" s="38" t="s">
        <v>131</v>
      </c>
    </row>
    <row r="21" spans="2:28" x14ac:dyDescent="0.25">
      <c r="B21" s="2" t="s">
        <v>76</v>
      </c>
      <c r="C21" s="2" t="s">
        <v>88</v>
      </c>
      <c r="D21" s="2" t="s">
        <v>67</v>
      </c>
      <c r="E21" s="2" t="s">
        <v>78</v>
      </c>
      <c r="J21" s="179"/>
    </row>
    <row r="22" spans="2:28" x14ac:dyDescent="0.25">
      <c r="J22" s="179"/>
    </row>
    <row r="23" spans="2:28" x14ac:dyDescent="0.25">
      <c r="J23" s="179"/>
    </row>
    <row r="24" spans="2:28" x14ac:dyDescent="0.25">
      <c r="J24" s="179"/>
    </row>
    <row r="25" spans="2:28" x14ac:dyDescent="0.25">
      <c r="B25" s="92" t="s">
        <v>290</v>
      </c>
      <c r="C25" s="92" t="s">
        <v>291</v>
      </c>
      <c r="D25" s="92" t="s">
        <v>292</v>
      </c>
      <c r="J25" s="179"/>
    </row>
    <row r="26" spans="2:28" x14ac:dyDescent="0.25">
      <c r="B26" s="94" t="s">
        <v>249</v>
      </c>
      <c r="C26" s="94" t="s">
        <v>248</v>
      </c>
      <c r="D26" s="94" t="s">
        <v>283</v>
      </c>
      <c r="J26" s="179"/>
    </row>
    <row r="27" spans="2:28" x14ac:dyDescent="0.25">
      <c r="B27" s="21" t="s">
        <v>231</v>
      </c>
      <c r="C27" s="21" t="s">
        <v>177</v>
      </c>
      <c r="D27" s="21" t="s">
        <v>252</v>
      </c>
      <c r="J27" s="179"/>
    </row>
    <row r="28" spans="2:28" x14ac:dyDescent="0.25">
      <c r="B28" s="21" t="s">
        <v>241</v>
      </c>
      <c r="C28" s="21" t="s">
        <v>178</v>
      </c>
      <c r="D28" s="21" t="s">
        <v>253</v>
      </c>
      <c r="J28" s="179"/>
    </row>
    <row r="29" spans="2:28" x14ac:dyDescent="0.25">
      <c r="B29" s="21" t="s">
        <v>242</v>
      </c>
      <c r="C29" s="21" t="s">
        <v>250</v>
      </c>
      <c r="D29" s="21" t="s">
        <v>254</v>
      </c>
      <c r="J29" s="179"/>
    </row>
    <row r="30" spans="2:28" ht="30" x14ac:dyDescent="0.25">
      <c r="B30" s="21" t="s">
        <v>243</v>
      </c>
      <c r="C30" s="21" t="s">
        <v>251</v>
      </c>
      <c r="D30" s="95" t="s">
        <v>257</v>
      </c>
      <c r="J30" s="179"/>
    </row>
    <row r="31" spans="2:28" x14ac:dyDescent="0.25">
      <c r="B31" s="21" t="s">
        <v>244</v>
      </c>
      <c r="C31" s="21" t="s">
        <v>41</v>
      </c>
      <c r="D31" s="21" t="s">
        <v>256</v>
      </c>
      <c r="J31" s="179"/>
    </row>
    <row r="32" spans="2:28" ht="32.25" customHeight="1" x14ac:dyDescent="0.25">
      <c r="B32" s="21" t="s">
        <v>171</v>
      </c>
      <c r="C32" s="21" t="s">
        <v>261</v>
      </c>
      <c r="D32" s="95" t="s">
        <v>255</v>
      </c>
      <c r="J32" s="179"/>
    </row>
    <row r="33" spans="2:10" ht="30" x14ac:dyDescent="0.25">
      <c r="B33" s="21" t="s">
        <v>245</v>
      </c>
      <c r="C33" s="21" t="s">
        <v>267</v>
      </c>
      <c r="D33" s="95" t="s">
        <v>258</v>
      </c>
      <c r="J33" s="179"/>
    </row>
    <row r="34" spans="2:10" x14ac:dyDescent="0.25">
      <c r="B34" s="21" t="s">
        <v>246</v>
      </c>
      <c r="C34" s="21" t="s">
        <v>268</v>
      </c>
      <c r="D34" s="21" t="s">
        <v>224</v>
      </c>
      <c r="J34" s="179"/>
    </row>
    <row r="35" spans="2:10" x14ac:dyDescent="0.25">
      <c r="B35" s="21" t="s">
        <v>174</v>
      </c>
      <c r="C35" s="21" t="s">
        <v>33</v>
      </c>
      <c r="D35" s="21" t="s">
        <v>275</v>
      </c>
      <c r="J35" s="179"/>
    </row>
    <row r="36" spans="2:10" x14ac:dyDescent="0.25">
      <c r="B36" s="21" t="s">
        <v>228</v>
      </c>
      <c r="C36" s="21" t="s">
        <v>277</v>
      </c>
      <c r="D36" s="21" t="s">
        <v>276</v>
      </c>
      <c r="J36" s="179"/>
    </row>
    <row r="37" spans="2:10" x14ac:dyDescent="0.25">
      <c r="B37" s="21" t="s">
        <v>173</v>
      </c>
      <c r="C37" s="21" t="s">
        <v>278</v>
      </c>
      <c r="D37" s="93" t="s">
        <v>279</v>
      </c>
      <c r="J37" s="179"/>
    </row>
    <row r="38" spans="2:10" x14ac:dyDescent="0.25">
      <c r="B38" s="21" t="s">
        <v>247</v>
      </c>
      <c r="C38" s="21" t="s">
        <v>180</v>
      </c>
      <c r="D38" s="93" t="s">
        <v>280</v>
      </c>
      <c r="J38" s="179"/>
    </row>
    <row r="39" spans="2:10" x14ac:dyDescent="0.25">
      <c r="B39" s="21"/>
      <c r="C39" s="21" t="s">
        <v>179</v>
      </c>
      <c r="D39" s="21" t="s">
        <v>282</v>
      </c>
      <c r="J39" s="179"/>
    </row>
    <row r="40" spans="2:10" x14ac:dyDescent="0.25">
      <c r="B40" s="21"/>
      <c r="C40" s="21" t="s">
        <v>181</v>
      </c>
      <c r="D40" s="21" t="s">
        <v>281</v>
      </c>
      <c r="J40" s="179"/>
    </row>
    <row r="41" spans="2:10" x14ac:dyDescent="0.25">
      <c r="B41" s="21"/>
      <c r="C41" s="21" t="s">
        <v>182</v>
      </c>
      <c r="D41" s="21" t="s">
        <v>284</v>
      </c>
      <c r="J41" s="179"/>
    </row>
    <row r="42" spans="2:10" x14ac:dyDescent="0.25">
      <c r="B42" s="21"/>
      <c r="C42" s="21" t="s">
        <v>262</v>
      </c>
      <c r="D42" s="21" t="s">
        <v>274</v>
      </c>
      <c r="J42" s="179"/>
    </row>
    <row r="43" spans="2:10" x14ac:dyDescent="0.25">
      <c r="B43" s="21"/>
      <c r="C43" s="21" t="s">
        <v>263</v>
      </c>
      <c r="D43" s="21" t="s">
        <v>269</v>
      </c>
      <c r="J43" s="179"/>
    </row>
    <row r="44" spans="2:10" x14ac:dyDescent="0.25">
      <c r="B44" s="21"/>
      <c r="C44" s="21" t="s">
        <v>264</v>
      </c>
      <c r="D44" s="21" t="s">
        <v>270</v>
      </c>
      <c r="J44" s="179"/>
    </row>
    <row r="45" spans="2:10" x14ac:dyDescent="0.25">
      <c r="B45" s="21"/>
      <c r="C45" s="21" t="s">
        <v>265</v>
      </c>
      <c r="D45" s="21" t="s">
        <v>271</v>
      </c>
      <c r="J45" s="179"/>
    </row>
    <row r="46" spans="2:10" x14ac:dyDescent="0.25">
      <c r="C46" s="21" t="s">
        <v>266</v>
      </c>
      <c r="D46" s="21" t="s">
        <v>272</v>
      </c>
      <c r="J46" s="179"/>
    </row>
    <row r="47" spans="2:10" x14ac:dyDescent="0.25">
      <c r="C47" s="21" t="s">
        <v>260</v>
      </c>
      <c r="D47" s="21" t="s">
        <v>273</v>
      </c>
      <c r="J47" s="179"/>
    </row>
    <row r="48" spans="2:10" x14ac:dyDescent="0.25">
      <c r="C48" s="21" t="s">
        <v>23</v>
      </c>
      <c r="D48" s="21" t="s">
        <v>259</v>
      </c>
      <c r="J48" s="179"/>
    </row>
    <row r="49" spans="3:10" x14ac:dyDescent="0.25">
      <c r="C49" s="21" t="s">
        <v>285</v>
      </c>
      <c r="J49" s="179"/>
    </row>
    <row r="50" spans="3:10" x14ac:dyDescent="0.25">
      <c r="C50" s="21" t="s">
        <v>286</v>
      </c>
      <c r="J50" s="179"/>
    </row>
    <row r="51" spans="3:10" x14ac:dyDescent="0.25">
      <c r="J51" s="179"/>
    </row>
    <row r="52" spans="3:10" x14ac:dyDescent="0.25">
      <c r="J52" s="179"/>
    </row>
    <row r="53" spans="3:10" x14ac:dyDescent="0.25">
      <c r="J53" s="179"/>
    </row>
    <row r="54" spans="3:10" x14ac:dyDescent="0.25">
      <c r="J54" s="179"/>
    </row>
    <row r="55" spans="3:10" x14ac:dyDescent="0.25">
      <c r="J55" s="179"/>
    </row>
    <row r="56" spans="3:10" x14ac:dyDescent="0.25">
      <c r="J56" s="179"/>
    </row>
    <row r="57" spans="3:10" x14ac:dyDescent="0.25">
      <c r="J57" s="179"/>
    </row>
    <row r="58" spans="3:10" x14ac:dyDescent="0.25">
      <c r="J58" s="179"/>
    </row>
    <row r="59" spans="3:10" x14ac:dyDescent="0.25">
      <c r="J59" s="179"/>
    </row>
    <row r="60" spans="3:10" x14ac:dyDescent="0.25">
      <c r="J60" s="179"/>
    </row>
    <row r="61" spans="3:10" x14ac:dyDescent="0.25">
      <c r="J61" s="179"/>
    </row>
    <row r="62" spans="3:10" x14ac:dyDescent="0.25">
      <c r="J62" s="179"/>
    </row>
    <row r="63" spans="3:10" x14ac:dyDescent="0.25">
      <c r="J63" s="179"/>
    </row>
    <row r="64" spans="3:10" x14ac:dyDescent="0.25">
      <c r="J64" s="179"/>
    </row>
    <row r="65" spans="10:10" x14ac:dyDescent="0.25">
      <c r="J65" s="179"/>
    </row>
    <row r="66" spans="10:10" x14ac:dyDescent="0.25">
      <c r="J66" s="179"/>
    </row>
    <row r="67" spans="10:10" x14ac:dyDescent="0.25">
      <c r="J67" s="179"/>
    </row>
    <row r="68" spans="10:10" x14ac:dyDescent="0.25">
      <c r="J68" s="179"/>
    </row>
    <row r="69" spans="10:10" x14ac:dyDescent="0.25">
      <c r="J69" s="179"/>
    </row>
    <row r="70" spans="10:10" x14ac:dyDescent="0.25">
      <c r="J70" s="179"/>
    </row>
    <row r="71" spans="10:10" x14ac:dyDescent="0.25">
      <c r="J71" s="179"/>
    </row>
    <row r="72" spans="10:10" x14ac:dyDescent="0.25">
      <c r="J72" s="179"/>
    </row>
    <row r="73" spans="10:10" x14ac:dyDescent="0.25">
      <c r="J73" s="179"/>
    </row>
    <row r="74" spans="10:10" x14ac:dyDescent="0.25">
      <c r="J74" s="179"/>
    </row>
    <row r="75" spans="10:10" x14ac:dyDescent="0.25">
      <c r="J75" s="179"/>
    </row>
    <row r="76" spans="10:10" x14ac:dyDescent="0.25">
      <c r="J76" s="179"/>
    </row>
    <row r="77" spans="10:10" x14ac:dyDescent="0.25">
      <c r="J77" s="179"/>
    </row>
    <row r="78" spans="10:10" x14ac:dyDescent="0.25">
      <c r="J78" s="179"/>
    </row>
    <row r="79" spans="10:10" x14ac:dyDescent="0.25">
      <c r="J79" s="179"/>
    </row>
    <row r="80" spans="10:10" x14ac:dyDescent="0.25">
      <c r="J80" s="179"/>
    </row>
    <row r="81" spans="10:10" x14ac:dyDescent="0.25">
      <c r="J81" s="179"/>
    </row>
    <row r="82" spans="10:10" x14ac:dyDescent="0.25">
      <c r="J82" s="179"/>
    </row>
    <row r="83" spans="10:10" x14ac:dyDescent="0.25">
      <c r="J83" s="179"/>
    </row>
    <row r="84" spans="10:10" x14ac:dyDescent="0.25">
      <c r="J84" s="179"/>
    </row>
    <row r="85" spans="10:10" x14ac:dyDescent="0.25">
      <c r="J85" s="179"/>
    </row>
    <row r="86" spans="10:10" x14ac:dyDescent="0.25">
      <c r="J86" s="179"/>
    </row>
    <row r="87" spans="10:10" x14ac:dyDescent="0.25">
      <c r="J87" s="179"/>
    </row>
    <row r="88" spans="10:10" x14ac:dyDescent="0.25">
      <c r="J88" s="179"/>
    </row>
    <row r="89" spans="10:10" x14ac:dyDescent="0.25">
      <c r="J89" s="179"/>
    </row>
    <row r="90" spans="10:10" x14ac:dyDescent="0.25">
      <c r="J90" s="179"/>
    </row>
    <row r="91" spans="10:10" x14ac:dyDescent="0.25">
      <c r="J91" s="179"/>
    </row>
    <row r="92" spans="10:10" x14ac:dyDescent="0.25">
      <c r="J92" s="179"/>
    </row>
    <row r="93" spans="10:10" x14ac:dyDescent="0.25">
      <c r="J93" s="179"/>
    </row>
    <row r="94" spans="10:10" x14ac:dyDescent="0.25">
      <c r="J94" s="179"/>
    </row>
    <row r="95" spans="10:10" x14ac:dyDescent="0.25">
      <c r="J95" s="179"/>
    </row>
    <row r="96" spans="10:10" x14ac:dyDescent="0.25">
      <c r="J96" s="179"/>
    </row>
    <row r="97" spans="10:10" x14ac:dyDescent="0.25">
      <c r="J97" s="179"/>
    </row>
    <row r="98" spans="10:10" x14ac:dyDescent="0.25">
      <c r="J98" s="179"/>
    </row>
    <row r="99" spans="10:10" x14ac:dyDescent="0.25">
      <c r="J99" s="179"/>
    </row>
    <row r="100" spans="10:10" x14ac:dyDescent="0.25">
      <c r="J100" s="179"/>
    </row>
    <row r="101" spans="10:10" x14ac:dyDescent="0.25">
      <c r="J101" s="179"/>
    </row>
    <row r="102" spans="10:10" x14ac:dyDescent="0.25">
      <c r="J102" s="179"/>
    </row>
    <row r="103" spans="10:10" x14ac:dyDescent="0.25">
      <c r="J103" s="179"/>
    </row>
    <row r="104" spans="10:10" x14ac:dyDescent="0.25">
      <c r="J104" s="179"/>
    </row>
    <row r="105" spans="10:10" x14ac:dyDescent="0.25">
      <c r="J105" s="179"/>
    </row>
    <row r="106" spans="10:10" x14ac:dyDescent="0.25">
      <c r="J106" s="179"/>
    </row>
    <row r="107" spans="10:10" x14ac:dyDescent="0.25">
      <c r="J107" s="179"/>
    </row>
    <row r="108" spans="10:10" x14ac:dyDescent="0.25">
      <c r="J108" s="179"/>
    </row>
    <row r="109" spans="10:10" x14ac:dyDescent="0.25">
      <c r="J109" s="179"/>
    </row>
    <row r="110" spans="10:10" x14ac:dyDescent="0.25">
      <c r="J110" s="179"/>
    </row>
    <row r="111" spans="10:10" x14ac:dyDescent="0.25">
      <c r="J111" s="179"/>
    </row>
    <row r="112" spans="10:10" x14ac:dyDescent="0.25">
      <c r="J112" s="179"/>
    </row>
    <row r="113" spans="10:10" x14ac:dyDescent="0.25">
      <c r="J113" s="179"/>
    </row>
    <row r="114" spans="10:10" x14ac:dyDescent="0.25">
      <c r="J114" s="179"/>
    </row>
    <row r="115" spans="10:10" x14ac:dyDescent="0.25">
      <c r="J115" s="179"/>
    </row>
    <row r="116" spans="10:10" x14ac:dyDescent="0.25">
      <c r="J116" s="179"/>
    </row>
    <row r="117" spans="10:10" x14ac:dyDescent="0.25">
      <c r="J117" s="179"/>
    </row>
    <row r="118" spans="10:10" x14ac:dyDescent="0.25">
      <c r="J118" s="179"/>
    </row>
    <row r="119" spans="10:10" x14ac:dyDescent="0.25">
      <c r="J119" s="179"/>
    </row>
    <row r="120" spans="10:10" x14ac:dyDescent="0.25">
      <c r="J120" s="179"/>
    </row>
    <row r="121" spans="10:10" x14ac:dyDescent="0.25">
      <c r="J121" s="179"/>
    </row>
    <row r="122" spans="10:10" x14ac:dyDescent="0.25">
      <c r="J122" s="179"/>
    </row>
    <row r="123" spans="10:10" x14ac:dyDescent="0.25">
      <c r="J123" s="179"/>
    </row>
    <row r="124" spans="10:10" x14ac:dyDescent="0.25">
      <c r="J124" s="179"/>
    </row>
    <row r="125" spans="10:10" x14ac:dyDescent="0.25">
      <c r="J125" s="179"/>
    </row>
    <row r="126" spans="10:10" x14ac:dyDescent="0.25">
      <c r="J126" s="179"/>
    </row>
    <row r="127" spans="10:10" x14ac:dyDescent="0.25">
      <c r="J127" s="179"/>
    </row>
    <row r="128" spans="10:10" x14ac:dyDescent="0.25">
      <c r="J128" s="179"/>
    </row>
    <row r="129" spans="10:10" x14ac:dyDescent="0.25">
      <c r="J129" s="179"/>
    </row>
    <row r="130" spans="10:10" x14ac:dyDescent="0.25">
      <c r="J130" s="179"/>
    </row>
    <row r="131" spans="10:10" x14ac:dyDescent="0.25">
      <c r="J131" s="179"/>
    </row>
    <row r="132" spans="10:10" x14ac:dyDescent="0.25">
      <c r="J132" s="179"/>
    </row>
    <row r="133" spans="10:10" x14ac:dyDescent="0.25">
      <c r="J133" s="179"/>
    </row>
    <row r="134" spans="10:10" x14ac:dyDescent="0.25">
      <c r="J134" s="179"/>
    </row>
    <row r="135" spans="10:10" x14ac:dyDescent="0.25">
      <c r="J135" s="179"/>
    </row>
    <row r="136" spans="10:10" x14ac:dyDescent="0.25">
      <c r="J136" s="179"/>
    </row>
    <row r="137" spans="10:10" x14ac:dyDescent="0.25">
      <c r="J137" s="179"/>
    </row>
    <row r="138" spans="10:10" x14ac:dyDescent="0.25">
      <c r="J138" s="179"/>
    </row>
    <row r="139" spans="10:10" x14ac:dyDescent="0.25">
      <c r="J139" s="179"/>
    </row>
    <row r="140" spans="10:10" x14ac:dyDescent="0.25">
      <c r="J140" s="179"/>
    </row>
    <row r="141" spans="10:10" x14ac:dyDescent="0.25">
      <c r="J141" s="179"/>
    </row>
    <row r="142" spans="10:10" x14ac:dyDescent="0.25">
      <c r="J142" s="179"/>
    </row>
    <row r="143" spans="10:10" x14ac:dyDescent="0.25">
      <c r="J143" s="179"/>
    </row>
    <row r="144" spans="10:10" x14ac:dyDescent="0.25">
      <c r="J144" s="179"/>
    </row>
    <row r="145" spans="10:10" x14ac:dyDescent="0.25">
      <c r="J145" s="179"/>
    </row>
    <row r="146" spans="10:10" x14ac:dyDescent="0.25">
      <c r="J146" s="179"/>
    </row>
    <row r="147" spans="10:10" x14ac:dyDescent="0.25">
      <c r="J147" s="179"/>
    </row>
    <row r="148" spans="10:10" x14ac:dyDescent="0.25">
      <c r="J148" s="179"/>
    </row>
    <row r="149" spans="10:10" x14ac:dyDescent="0.25">
      <c r="J149" s="179"/>
    </row>
    <row r="150" spans="10:10" x14ac:dyDescent="0.25">
      <c r="J150" s="179"/>
    </row>
    <row r="151" spans="10:10" x14ac:dyDescent="0.25">
      <c r="J151" s="179"/>
    </row>
    <row r="152" spans="10:10" x14ac:dyDescent="0.25">
      <c r="J152" s="179"/>
    </row>
    <row r="153" spans="10:10" x14ac:dyDescent="0.25">
      <c r="J153" s="179"/>
    </row>
    <row r="154" spans="10:10" x14ac:dyDescent="0.25">
      <c r="J154" s="179"/>
    </row>
    <row r="155" spans="10:10" x14ac:dyDescent="0.25">
      <c r="J155" s="179"/>
    </row>
    <row r="156" spans="10:10" x14ac:dyDescent="0.25">
      <c r="J156" s="179"/>
    </row>
    <row r="157" spans="10:10" x14ac:dyDescent="0.25">
      <c r="J157" s="179"/>
    </row>
    <row r="158" spans="10:10" x14ac:dyDescent="0.25">
      <c r="J158" s="179"/>
    </row>
    <row r="159" spans="10:10" x14ac:dyDescent="0.25">
      <c r="J159" s="179"/>
    </row>
    <row r="160" spans="10:10" x14ac:dyDescent="0.25">
      <c r="J160" s="179"/>
    </row>
    <row r="161" spans="10:10" x14ac:dyDescent="0.25">
      <c r="J161" s="179"/>
    </row>
    <row r="162" spans="10:10" x14ac:dyDescent="0.25">
      <c r="J162" s="179"/>
    </row>
    <row r="163" spans="10:10" x14ac:dyDescent="0.25">
      <c r="J163" s="179"/>
    </row>
    <row r="164" spans="10:10" x14ac:dyDescent="0.25">
      <c r="J164" s="179"/>
    </row>
    <row r="165" spans="10:10" x14ac:dyDescent="0.25">
      <c r="J165" s="179"/>
    </row>
    <row r="166" spans="10:10" x14ac:dyDescent="0.25">
      <c r="J166" s="179"/>
    </row>
    <row r="167" spans="10:10" x14ac:dyDescent="0.25">
      <c r="J167" s="179"/>
    </row>
    <row r="168" spans="10:10" x14ac:dyDescent="0.25">
      <c r="J168" s="179"/>
    </row>
    <row r="169" spans="10:10" x14ac:dyDescent="0.25">
      <c r="J169" s="179"/>
    </row>
    <row r="170" spans="10:10" x14ac:dyDescent="0.25">
      <c r="J170" s="179"/>
    </row>
    <row r="171" spans="10:10" x14ac:dyDescent="0.25">
      <c r="J171" s="179"/>
    </row>
    <row r="172" spans="10:10" x14ac:dyDescent="0.25">
      <c r="J172" s="179"/>
    </row>
    <row r="173" spans="10:10" x14ac:dyDescent="0.25">
      <c r="J173" s="179"/>
    </row>
    <row r="174" spans="10:10" x14ac:dyDescent="0.25">
      <c r="J174" s="179"/>
    </row>
    <row r="175" spans="10:10" x14ac:dyDescent="0.25">
      <c r="J175" s="179"/>
    </row>
    <row r="176" spans="10:10" x14ac:dyDescent="0.25">
      <c r="J176" s="179"/>
    </row>
    <row r="177" spans="10:10" x14ac:dyDescent="0.25">
      <c r="J177" s="179"/>
    </row>
    <row r="178" spans="10:10" x14ac:dyDescent="0.25">
      <c r="J178" s="179"/>
    </row>
    <row r="179" spans="10:10" x14ac:dyDescent="0.25">
      <c r="J179" s="179"/>
    </row>
    <row r="180" spans="10:10" x14ac:dyDescent="0.25">
      <c r="J180" s="179"/>
    </row>
    <row r="181" spans="10:10" x14ac:dyDescent="0.25">
      <c r="J181" s="179"/>
    </row>
    <row r="182" spans="10:10" x14ac:dyDescent="0.25">
      <c r="J182" s="179"/>
    </row>
    <row r="183" spans="10:10" x14ac:dyDescent="0.25">
      <c r="J183" s="179"/>
    </row>
    <row r="184" spans="10:10" x14ac:dyDescent="0.25">
      <c r="J184" s="179"/>
    </row>
    <row r="185" spans="10:10" x14ac:dyDescent="0.25">
      <c r="J185" s="179"/>
    </row>
    <row r="186" spans="10:10" x14ac:dyDescent="0.25">
      <c r="J186" s="179"/>
    </row>
    <row r="187" spans="10:10" x14ac:dyDescent="0.25">
      <c r="J187" s="179"/>
    </row>
    <row r="188" spans="10:10" x14ac:dyDescent="0.25">
      <c r="J188" s="179"/>
    </row>
    <row r="189" spans="10:10" x14ac:dyDescent="0.25">
      <c r="J189" s="179"/>
    </row>
    <row r="190" spans="10:10" x14ac:dyDescent="0.25">
      <c r="J190" s="179"/>
    </row>
    <row r="191" spans="10:10" x14ac:dyDescent="0.25">
      <c r="J191" s="179"/>
    </row>
    <row r="192" spans="10:10" x14ac:dyDescent="0.25">
      <c r="J192" s="179"/>
    </row>
    <row r="193" spans="10:10" x14ac:dyDescent="0.25">
      <c r="J193" s="179"/>
    </row>
    <row r="194" spans="10:10" x14ac:dyDescent="0.25">
      <c r="J194" s="179"/>
    </row>
    <row r="195" spans="10:10" x14ac:dyDescent="0.25">
      <c r="J195" s="179"/>
    </row>
    <row r="196" spans="10:10" x14ac:dyDescent="0.25">
      <c r="J196" s="179"/>
    </row>
    <row r="197" spans="10:10" x14ac:dyDescent="0.25">
      <c r="J197" s="179"/>
    </row>
    <row r="198" spans="10:10" x14ac:dyDescent="0.25">
      <c r="J198" s="179"/>
    </row>
    <row r="199" spans="10:10" x14ac:dyDescent="0.25">
      <c r="J199" s="179"/>
    </row>
    <row r="200" spans="10:10" x14ac:dyDescent="0.25">
      <c r="J200" s="179"/>
    </row>
    <row r="201" spans="10:10" x14ac:dyDescent="0.25">
      <c r="J201" s="179"/>
    </row>
    <row r="202" spans="10:10" x14ac:dyDescent="0.25">
      <c r="J202" s="179"/>
    </row>
    <row r="203" spans="10:10" x14ac:dyDescent="0.25">
      <c r="J203" s="179"/>
    </row>
    <row r="204" spans="10:10" x14ac:dyDescent="0.25">
      <c r="J204" s="179"/>
    </row>
    <row r="205" spans="10:10" x14ac:dyDescent="0.25">
      <c r="J205" s="179"/>
    </row>
    <row r="206" spans="10:10" x14ac:dyDescent="0.25">
      <c r="J206" s="179"/>
    </row>
    <row r="207" spans="10:10" x14ac:dyDescent="0.25">
      <c r="J207" s="179"/>
    </row>
    <row r="208" spans="10:10" x14ac:dyDescent="0.25">
      <c r="J208" s="179"/>
    </row>
    <row r="209" spans="10:10" x14ac:dyDescent="0.25">
      <c r="J209" s="179"/>
    </row>
    <row r="210" spans="10:10" x14ac:dyDescent="0.25">
      <c r="J210" s="179"/>
    </row>
  </sheetData>
  <mergeCells count="3">
    <mergeCell ref="R4:S4"/>
    <mergeCell ref="W4:AA4"/>
    <mergeCell ref="B5:E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FBD72-7A40-4B00-9CD5-1A25A01BB777}">
  <sheetPr codeName="Feuil2">
    <pageSetUpPr fitToPage="1"/>
  </sheetPr>
  <dimension ref="D1:AJ209"/>
  <sheetViews>
    <sheetView showGridLines="0" zoomScaleNormal="100" workbookViewId="0">
      <pane xSplit="9" ySplit="6" topLeftCell="J7" activePane="bottomRight" state="frozen"/>
      <selection pane="topRight" activeCell="J1" sqref="J1"/>
      <selection pane="bottomLeft" activeCell="A7" sqref="A7"/>
      <selection pane="bottomRight" activeCell="J4" sqref="J4"/>
    </sheetView>
  </sheetViews>
  <sheetFormatPr baseColWidth="10" defaultColWidth="10.85546875" defaultRowHeight="18.75" x14ac:dyDescent="0.25"/>
  <cols>
    <col min="1" max="3" width="2.7109375" customWidth="1"/>
    <col min="4" max="4" width="10.85546875" style="14"/>
    <col min="5" max="5" width="17.42578125" customWidth="1"/>
    <col min="6" max="6" width="21.28515625" style="1" customWidth="1"/>
    <col min="8" max="8" width="14.42578125" customWidth="1"/>
    <col min="9" max="9" width="20.140625" style="73" customWidth="1"/>
    <col min="10" max="10" width="5.7109375" style="73" customWidth="1"/>
    <col min="11" max="11" width="33.42578125" style="73" customWidth="1"/>
    <col min="12" max="21" width="10.85546875" customWidth="1"/>
    <col min="22" max="22" width="12.42578125" customWidth="1"/>
    <col min="23" max="25" width="10.85546875" customWidth="1"/>
    <col min="26" max="26" width="12.7109375" customWidth="1"/>
    <col min="27" max="36" width="10.85546875" customWidth="1"/>
  </cols>
  <sheetData>
    <row r="1" spans="4:36" ht="46.5" customHeight="1" x14ac:dyDescent="0.25"/>
    <row r="2" spans="4:36" ht="45.75" customHeight="1" x14ac:dyDescent="0.25"/>
    <row r="3" spans="4:36" ht="51.75" customHeight="1" x14ac:dyDescent="0.25"/>
    <row r="4" spans="4:36" ht="41.25" customHeight="1" x14ac:dyDescent="0.25"/>
    <row r="5" spans="4:36" ht="19.5" thickBot="1" x14ac:dyDescent="0.3">
      <c r="E5" s="67" t="s">
        <v>149</v>
      </c>
      <c r="H5" t="s">
        <v>300</v>
      </c>
      <c r="K5" s="98"/>
      <c r="L5" s="8"/>
      <c r="M5" s="8"/>
      <c r="N5" s="8"/>
      <c r="O5" s="8"/>
    </row>
    <row r="6" spans="4:36" ht="45.75" thickBot="1" x14ac:dyDescent="0.3">
      <c r="E6" s="76" t="s">
        <v>40</v>
      </c>
      <c r="F6" s="77"/>
      <c r="G6" s="77"/>
      <c r="H6" s="176"/>
      <c r="I6" s="6" t="s">
        <v>287</v>
      </c>
      <c r="J6" s="6" t="s">
        <v>294</v>
      </c>
      <c r="K6" s="6" t="s">
        <v>22</v>
      </c>
      <c r="L6" s="80" t="s">
        <v>42</v>
      </c>
      <c r="M6" s="81" t="s">
        <v>42</v>
      </c>
      <c r="N6" s="82" t="s">
        <v>43</v>
      </c>
      <c r="O6" s="83" t="s">
        <v>44</v>
      </c>
      <c r="P6" s="82" t="s">
        <v>165</v>
      </c>
      <c r="Q6" s="82" t="s">
        <v>166</v>
      </c>
      <c r="R6" s="81" t="s">
        <v>226</v>
      </c>
      <c r="S6" s="81" t="s">
        <v>225</v>
      </c>
      <c r="T6" s="82" t="s">
        <v>93</v>
      </c>
      <c r="U6" s="84" t="s">
        <v>167</v>
      </c>
      <c r="V6" s="84" t="s">
        <v>161</v>
      </c>
      <c r="W6" s="84" t="s">
        <v>151</v>
      </c>
      <c r="X6" s="83" t="s">
        <v>152</v>
      </c>
      <c r="Y6" s="85" t="s">
        <v>168</v>
      </c>
      <c r="Z6" s="86" t="s">
        <v>169</v>
      </c>
      <c r="AA6" s="86" t="s">
        <v>170</v>
      </c>
      <c r="AB6" s="86" t="s">
        <v>233</v>
      </c>
      <c r="AC6" s="90" t="s">
        <v>234</v>
      </c>
      <c r="AD6" s="88" t="s">
        <v>227</v>
      </c>
      <c r="AE6" s="87" t="s">
        <v>227</v>
      </c>
      <c r="AF6" s="87" t="s">
        <v>227</v>
      </c>
      <c r="AG6" s="87" t="s">
        <v>227</v>
      </c>
      <c r="AH6" s="87" t="s">
        <v>227</v>
      </c>
      <c r="AI6" s="87" t="s">
        <v>227</v>
      </c>
      <c r="AJ6" s="89" t="s">
        <v>227</v>
      </c>
    </row>
    <row r="7" spans="4:36" x14ac:dyDescent="0.25">
      <c r="D7" s="2">
        <v>1</v>
      </c>
      <c r="E7" s="74" t="str">
        <f>IF(URSE!$K$6="","",URSE!$K$6)</f>
        <v>STAFF</v>
      </c>
      <c r="F7" s="79" t="str">
        <f>IF(URSE!$F$6="","",URSE!$F$6)</f>
        <v>Entraîneur</v>
      </c>
      <c r="G7" s="169" t="str">
        <f>IF(URSE!$K$5="","",URSE!$K$5)</f>
        <v>Pol</v>
      </c>
      <c r="H7" s="177" t="str">
        <f>IF(URSE!$F$5="","",URSE!$F$5)</f>
        <v>URSE</v>
      </c>
      <c r="I7" s="172" t="str">
        <f>IF(URSE!$F$7="","",URSE!$F$7)</f>
        <v/>
      </c>
      <c r="J7" s="74" t="str">
        <f>IF(URSE!$K$7="","",URSE!$K$7)</f>
        <v/>
      </c>
      <c r="K7" s="74" t="str">
        <f>IF(URSE!$E$24="","",URSE!$E$24)</f>
        <v/>
      </c>
      <c r="L7" s="16" t="str">
        <f>IF(URSE!$E$10="","",URSE!$E$10)</f>
        <v>R2</v>
      </c>
      <c r="M7" s="71" t="str">
        <f>IF(URSE!$F$11="","",URSE!$F$11)</f>
        <v>D3</v>
      </c>
      <c r="N7" s="29" t="str">
        <f>IF(URSE!$H$10="","",URSE!$H$10)</f>
        <v>Ui</v>
      </c>
      <c r="O7" s="57" t="str">
        <f>IF(URSE!$I$10="","",URSE!$I$10)</f>
        <v>Re</v>
      </c>
      <c r="P7" s="60" t="str">
        <f>IF(URSE!$K$10="","",URSE!$K$10)</f>
        <v>G</v>
      </c>
      <c r="Q7" s="12" t="str">
        <f>IF(URSE!$L$10="","",URSE!$L$10)</f>
        <v>D</v>
      </c>
      <c r="R7" s="12" t="str">
        <f>IF(URSE!$M$10="","",URSE!$M$10)</f>
        <v>D</v>
      </c>
      <c r="S7" s="72" t="str">
        <f>IF(URSE!$S$14="","",URSE!$S$14)</f>
        <v>G</v>
      </c>
      <c r="T7" s="56" t="str">
        <f>IF(URSE!$O$10="","",URSE!$O$10)</f>
        <v>R</v>
      </c>
      <c r="U7" s="56" t="str">
        <f>IF(URSE!$P$10="","",URSE!$P$10)</f>
        <v>PMH</v>
      </c>
      <c r="V7" s="56" t="str">
        <f>IF(URSE!$Q$10="","",URSE!$Q$10)</f>
        <v>H</v>
      </c>
      <c r="W7" s="56" t="str">
        <f>IF(URSE!$R$10="","",URSE!$R$10)</f>
        <v>G</v>
      </c>
      <c r="X7" s="18" t="str">
        <f>IF(URSE!$S$10="","",URSE!$S$10)</f>
        <v>G</v>
      </c>
      <c r="Y7" s="75"/>
      <c r="Z7" s="2"/>
      <c r="AA7" s="2"/>
      <c r="AB7" s="91"/>
      <c r="AC7" s="10"/>
      <c r="AD7" s="9"/>
      <c r="AE7" s="2"/>
      <c r="AF7" s="2"/>
      <c r="AG7" s="2"/>
      <c r="AH7" s="2"/>
      <c r="AI7" s="2"/>
      <c r="AJ7" s="2"/>
    </row>
    <row r="8" spans="4:36" ht="30" x14ac:dyDescent="0.25">
      <c r="D8" s="2">
        <v>2</v>
      </c>
      <c r="E8" s="74" t="str">
        <f>IF(ANTONIO!$K$6="","",ANTONIO!$K$6)</f>
        <v>H1 1ère Équipe Masculine</v>
      </c>
      <c r="F8" s="79" t="str">
        <f>IF(ANTONIO!$F$6="","",ANTONIO!$F$6)</f>
        <v>Joueur</v>
      </c>
      <c r="G8" s="169" t="str">
        <f>IF(ANTONIO!$K$5="","",ANTONIO!$K$5)</f>
        <v>Signori</v>
      </c>
      <c r="H8" s="177" t="str">
        <f>IF(ANTONIO!$F$5="","",ANTONIO!$F$5)</f>
        <v>ANTONIO</v>
      </c>
      <c r="I8" s="172" t="str">
        <f>IF(ANTONIO!$F$7="","",ANTONIO!$F$7)</f>
        <v>Gardien</v>
      </c>
      <c r="J8" s="74">
        <f>IF(ANTONIO!$K$7="","",ANTONIO!$K$7)</f>
        <v>1</v>
      </c>
      <c r="K8" s="74" t="str">
        <f>IF(ANTONIO!$E$24="","",ANTONIO!$E$24)</f>
        <v/>
      </c>
      <c r="L8" s="16" t="str">
        <f>IF(ANTONIO!$E$10="","",ANTONIO!$E$10)</f>
        <v>C3</v>
      </c>
      <c r="M8" s="71" t="str">
        <f>IF(ANTONIO!$F$11="","",ANTONIO!$F$11)</f>
        <v>G2</v>
      </c>
      <c r="N8" s="29" t="str">
        <f>IF(ANTONIO!$H$10="","",ANTONIO!$H$10)</f>
        <v>Ci</v>
      </c>
      <c r="O8" s="57" t="str">
        <f>IF(ANTONIO!$I$10="","",ANTONIO!$I$10)</f>
        <v>Ae</v>
      </c>
      <c r="P8" s="60" t="str">
        <f>IF(ANTONIO!$K$10="","",ANTONIO!$K$10)</f>
        <v>D</v>
      </c>
      <c r="Q8" s="12" t="str">
        <f>IF(ANTONIO!$L$10="","",ANTONIO!$L$10)</f>
        <v>D</v>
      </c>
      <c r="R8" s="12" t="str">
        <f>IF(ANTONIO!$M$10="","",ANTONIO!$M$10)</f>
        <v>G</v>
      </c>
      <c r="S8" s="72" t="str">
        <f>IF(ANTONIO!$S$14="","",ANTONIO!$S$14)</f>
        <v>D</v>
      </c>
      <c r="T8" s="56" t="str">
        <f>IF(ANTONIO!$O$10="","",ANTONIO!$O$10)</f>
        <v>C</v>
      </c>
      <c r="U8" s="56" t="str">
        <f>IF(ANTONIO!$P$10="","",ANTONIO!$P$10)</f>
        <v>PMB</v>
      </c>
      <c r="V8" s="56" t="str">
        <f>IF(ANTONIO!$Q$10="","",ANTONIO!$Q$10)</f>
        <v>H</v>
      </c>
      <c r="W8" s="56" t="str">
        <f>IF(ANTONIO!$R$10="","",ANTONIO!$R$10)</f>
        <v>D</v>
      </c>
      <c r="X8" s="18" t="str">
        <f>IF(ANTONIO!$S$10="","",ANTONIO!$S$10)</f>
        <v>D</v>
      </c>
      <c r="Y8" s="75">
        <v>34540</v>
      </c>
      <c r="Z8" s="2"/>
      <c r="AA8" s="2"/>
      <c r="AB8" s="91">
        <v>1.87</v>
      </c>
      <c r="AC8" s="10">
        <v>82</v>
      </c>
      <c r="AD8" s="9"/>
      <c r="AE8" s="2"/>
      <c r="AF8" s="2"/>
      <c r="AG8" s="2"/>
      <c r="AH8" s="2"/>
      <c r="AI8" s="2"/>
      <c r="AJ8" s="2"/>
    </row>
    <row r="9" spans="4:36" ht="46.5" customHeight="1" x14ac:dyDescent="0.25">
      <c r="D9" s="2">
        <v>3</v>
      </c>
      <c r="E9" s="74" t="str">
        <f>IF(DIALLO!$K$6="","",DIALLO!$K$6)</f>
        <v>H1 1ère Équipe Masculine</v>
      </c>
      <c r="F9" s="79" t="str">
        <f>IF(DIALLO!$F$6="","",DIALLO!$F$6)</f>
        <v>Joueur</v>
      </c>
      <c r="G9" s="169" t="str">
        <f>IF(DIALLO!$K$5="","",DIALLO!$K$5)</f>
        <v>Mussa</v>
      </c>
      <c r="H9" s="177" t="str">
        <f>IF(DIALLO!$F$5="","",DIALLO!$F$5)</f>
        <v>DIALLO</v>
      </c>
      <c r="I9" s="172" t="str">
        <f>IF(DIALLO!$F$7="","",DIALLO!$F$7)</f>
        <v>Gardien</v>
      </c>
      <c r="J9" s="74">
        <f>IF(DIALLO!$K$7="","",DIALLO!$K$7)</f>
        <v>18</v>
      </c>
      <c r="K9" s="74" t="str">
        <f>IF(DIALLO!$E$24="","",DIALLO!$E$24)</f>
        <v>Malaise vagal en cours de profilage /hypogylcémie, sueur froide, vue trouble, poul à environ 60 pulsations</v>
      </c>
      <c r="L9" s="16" t="str">
        <f>IF(DIALLO!$E$10="","",DIALLO!$E$10)</f>
        <v>Erreur</v>
      </c>
      <c r="M9" s="71" t="str">
        <f>IF(DIALLO!$F$11="","",DIALLO!$F$11)</f>
        <v>Erreur</v>
      </c>
      <c r="N9" s="29" t="str">
        <f>IF(DIALLO!$H$10="","",DIALLO!$H$10)</f>
        <v/>
      </c>
      <c r="O9" s="57" t="str">
        <f>IF(DIALLO!$I$10="","",DIALLO!$I$10)</f>
        <v/>
      </c>
      <c r="P9" s="60" t="str">
        <f>IF(DIALLO!$K$10="","",DIALLO!$K$10)</f>
        <v>D</v>
      </c>
      <c r="Q9" s="12" t="str">
        <f>IF(DIALLO!$L$10="","",DIALLO!$L$10)</f>
        <v>D</v>
      </c>
      <c r="R9" s="12" t="str">
        <f>IF(DIALLO!$M$10="","",DIALLO!$M$10)</f>
        <v>G</v>
      </c>
      <c r="S9" s="72" t="str">
        <f>IF(DIALLO!$S$14="","",DIALLO!$S$14)</f>
        <v>D</v>
      </c>
      <c r="T9" s="56" t="str">
        <f>IF(DIALLO!$O$10="","",DIALLO!$O$10)</f>
        <v>R</v>
      </c>
      <c r="U9" s="56" t="str">
        <f>IF(DIALLO!$P$10="","",DIALLO!$P$10)</f>
        <v>PMH</v>
      </c>
      <c r="V9" s="56" t="str">
        <f>IF(DIALLO!$Q$10="","",DIALLO!$Q$10)</f>
        <v>H</v>
      </c>
      <c r="W9" s="56" t="str">
        <f>IF(DIALLO!$R$10="","",DIALLO!$R$10)</f>
        <v>G</v>
      </c>
      <c r="X9" s="18" t="str">
        <f>IF(DIALLO!$S$10="","",DIALLO!$S$10)</f>
        <v/>
      </c>
      <c r="Y9" s="75">
        <v>36678</v>
      </c>
      <c r="Z9" s="2"/>
      <c r="AA9" s="2"/>
      <c r="AB9" s="91"/>
      <c r="AC9" s="10"/>
      <c r="AD9" s="9"/>
      <c r="AE9" s="2"/>
      <c r="AF9" s="2"/>
      <c r="AG9" s="2"/>
      <c r="AH9" s="2"/>
      <c r="AI9" s="2"/>
      <c r="AJ9" s="2"/>
    </row>
    <row r="10" spans="4:36" ht="30" x14ac:dyDescent="0.25">
      <c r="E10" s="74" t="str">
        <f>IF(SABORIO_PEREZ!$K$6="","",SABORIO_PEREZ!$K$6)</f>
        <v>H1 1ère Équipe Masculine</v>
      </c>
      <c r="F10" s="79" t="str">
        <f>IF(SABORIO_PEREZ!$F$6="","",SABORIO_PEREZ!$F$6)</f>
        <v>Joueur</v>
      </c>
      <c r="G10" s="169" t="str">
        <f>IF(SABORIO_PEREZ!$K$5="","",SABORIO_PEREZ!$K$5)</f>
        <v>Marco</v>
      </c>
      <c r="H10" s="177" t="str">
        <f>IF(SABORIO_PEREZ!$F$5="","",SABORIO_PEREZ!$F$5)</f>
        <v>SABORIO PEREZ</v>
      </c>
      <c r="I10" s="172" t="str">
        <f>IF(SABORIO_PEREZ!$F$7="","",SABORIO_PEREZ!$F$7)</f>
        <v>Gardien</v>
      </c>
      <c r="J10" s="74" t="str">
        <f>IF(SABORIO_PEREZ!$K$7="","",SABORIO_PEREZ!$K$7)</f>
        <v/>
      </c>
      <c r="K10" s="74" t="str">
        <f>IF(SABORIO_PEREZ!$E$24="","",SABORIO_PEREZ!$E$24)</f>
        <v/>
      </c>
      <c r="L10" s="16" t="str">
        <f>IF(SABORIO_PEREZ!$E$10="","",SABORIO_PEREZ!$E$10)</f>
        <v>C2</v>
      </c>
      <c r="M10" s="71" t="str">
        <f>IF(SABORIO_PEREZ!$F$11="","",SABORIO_PEREZ!$F$11)</f>
        <v>G3</v>
      </c>
      <c r="N10" s="29" t="str">
        <f>IF(SABORIO_PEREZ!$H$10="","",SABORIO_PEREZ!$H$10)</f>
        <v>Ci</v>
      </c>
      <c r="O10" s="57" t="str">
        <f>IF(SABORIO_PEREZ!$I$10="","",SABORIO_PEREZ!$I$10)</f>
        <v>Ue</v>
      </c>
      <c r="P10" s="60" t="str">
        <f>IF(SABORIO_PEREZ!$K$10="","",SABORIO_PEREZ!$K$10)</f>
        <v>D</v>
      </c>
      <c r="Q10" s="12" t="str">
        <f>IF(SABORIO_PEREZ!$L$10="","",SABORIO_PEREZ!$L$10)</f>
        <v>D</v>
      </c>
      <c r="R10" s="12" t="str">
        <f>IF(SABORIO_PEREZ!$M$10="","",SABORIO_PEREZ!$M$10)</f>
        <v>D</v>
      </c>
      <c r="S10" s="72" t="str">
        <f>IF(SABORIO_PEREZ!$S$14="","",SABORIO_PEREZ!$S$14)</f>
        <v>G</v>
      </c>
      <c r="T10" s="56" t="str">
        <f>IF(SABORIO_PEREZ!$O$10="","",SABORIO_PEREZ!$O$10)</f>
        <v>C</v>
      </c>
      <c r="U10" s="56" t="str">
        <f>IF(SABORIO_PEREZ!$P$10="","",SABORIO_PEREZ!$P$10)</f>
        <v>PMB</v>
      </c>
      <c r="V10" s="56" t="str">
        <f>IF(SABORIO_PEREZ!$Q$10="","",SABORIO_PEREZ!$Q$10)</f>
        <v>H</v>
      </c>
      <c r="W10" s="56" t="str">
        <f>IF(SABORIO_PEREZ!$R$10="","",SABORIO_PEREZ!$R$10)</f>
        <v>D</v>
      </c>
      <c r="X10" s="18" t="str">
        <f>IF(SABORIO_PEREZ!$S$10="","",SABORIO_PEREZ!$S$10)</f>
        <v>G</v>
      </c>
      <c r="Y10" s="75">
        <v>36687</v>
      </c>
      <c r="Z10" s="2"/>
      <c r="AA10" s="2"/>
      <c r="AB10" s="91">
        <v>1.87</v>
      </c>
      <c r="AC10" s="10">
        <v>86</v>
      </c>
      <c r="AD10" s="9"/>
      <c r="AE10" s="2"/>
      <c r="AF10" s="2"/>
      <c r="AG10" s="2"/>
      <c r="AH10" s="2"/>
      <c r="AI10" s="2"/>
      <c r="AJ10" s="2"/>
    </row>
    <row r="11" spans="4:36" ht="30" x14ac:dyDescent="0.25">
      <c r="D11" s="2">
        <v>4</v>
      </c>
      <c r="E11" s="74" t="e">
        <f>IF(#REF!="","",#REF!)</f>
        <v>#REF!</v>
      </c>
      <c r="F11" s="79" t="e">
        <f>IF(#REF!="","",#REF!)</f>
        <v>#REF!</v>
      </c>
      <c r="G11" s="169" t="e">
        <f>IF(#REF!="","",#REF!)</f>
        <v>#REF!</v>
      </c>
      <c r="H11" s="177" t="e">
        <f>IF(#REF!="","",#REF!)</f>
        <v>#REF!</v>
      </c>
      <c r="I11" s="172" t="e">
        <f>IF(#REF!="","",#REF!)</f>
        <v>#REF!</v>
      </c>
      <c r="J11" s="74" t="e">
        <f>IF(#REF!="","",#REF!)</f>
        <v>#REF!</v>
      </c>
      <c r="K11" s="74" t="e">
        <f>IF(#REF!="","",#REF!)</f>
        <v>#REF!</v>
      </c>
      <c r="L11" s="16" t="e">
        <f>IF(#REF!="","",#REF!)</f>
        <v>#REF!</v>
      </c>
      <c r="M11" s="71" t="e">
        <f>IF(#REF!="","",#REF!)</f>
        <v>#REF!</v>
      </c>
      <c r="N11" s="29" t="e">
        <f>IF(#REF!="","",#REF!)</f>
        <v>#REF!</v>
      </c>
      <c r="O11" s="57" t="e">
        <f>IF(#REF!="","",#REF!)</f>
        <v>#REF!</v>
      </c>
      <c r="P11" s="60" t="e">
        <f>IF(#REF!="","",#REF!)</f>
        <v>#REF!</v>
      </c>
      <c r="Q11" s="12" t="e">
        <f>IF(#REF!="","",#REF!)</f>
        <v>#REF!</v>
      </c>
      <c r="R11" s="12" t="e">
        <f>IF(#REF!="","",#REF!)</f>
        <v>#REF!</v>
      </c>
      <c r="S11" s="72" t="e">
        <f>IF(#REF!="","",#REF!)</f>
        <v>#REF!</v>
      </c>
      <c r="T11" s="56" t="e">
        <f>IF(#REF!="","",#REF!)</f>
        <v>#REF!</v>
      </c>
      <c r="U11" s="56" t="e">
        <f>IF(#REF!="","",#REF!)</f>
        <v>#REF!</v>
      </c>
      <c r="V11" s="56" t="e">
        <f>IF(#REF!="","",#REF!)</f>
        <v>#REF!</v>
      </c>
      <c r="W11" s="56" t="e">
        <f>IF(#REF!="","",#REF!)</f>
        <v>#REF!</v>
      </c>
      <c r="X11" s="18" t="e">
        <f>IF(#REF!="","",#REF!)</f>
        <v>#REF!</v>
      </c>
      <c r="Y11" s="75"/>
      <c r="Z11" s="2"/>
      <c r="AA11" s="2"/>
      <c r="AB11" s="91"/>
      <c r="AC11" s="10"/>
      <c r="AD11" s="9"/>
      <c r="AE11" s="2"/>
      <c r="AF11" s="2"/>
      <c r="AG11" s="2"/>
      <c r="AH11" s="2"/>
      <c r="AI11" s="2"/>
      <c r="AJ11" s="2"/>
    </row>
    <row r="12" spans="4:36" x14ac:dyDescent="0.25">
      <c r="E12" s="5" t="s">
        <v>2</v>
      </c>
      <c r="F12" s="79">
        <v>19</v>
      </c>
      <c r="G12" s="170" t="s">
        <v>5</v>
      </c>
      <c r="H12" s="2" t="s">
        <v>6</v>
      </c>
      <c r="I12" s="173"/>
      <c r="J12" s="5"/>
      <c r="K12" s="5"/>
      <c r="L12" s="69"/>
      <c r="M12" s="70"/>
      <c r="N12" s="17"/>
      <c r="O12" s="7"/>
      <c r="P12" s="9"/>
      <c r="Q12" s="9"/>
      <c r="R12" s="2"/>
      <c r="S12" s="40"/>
      <c r="T12" s="9"/>
      <c r="U12" s="2"/>
      <c r="V12" s="2"/>
      <c r="W12" s="2"/>
      <c r="X12" s="10"/>
      <c r="Y12" s="75"/>
      <c r="Z12" s="2"/>
      <c r="AA12" s="2"/>
      <c r="AB12" s="91"/>
      <c r="AC12" s="10"/>
      <c r="AD12" s="9"/>
      <c r="AE12" s="2"/>
      <c r="AF12" s="2"/>
      <c r="AG12" s="2"/>
      <c r="AH12" s="2"/>
      <c r="AI12" s="2"/>
      <c r="AJ12" s="2"/>
    </row>
    <row r="13" spans="4:36" x14ac:dyDescent="0.25">
      <c r="E13" s="5" t="s">
        <v>2</v>
      </c>
      <c r="F13" s="79">
        <v>15</v>
      </c>
      <c r="G13" s="170" t="s">
        <v>3</v>
      </c>
      <c r="H13" s="2" t="s">
        <v>4</v>
      </c>
      <c r="I13" s="173"/>
      <c r="J13" s="5"/>
      <c r="K13" s="5"/>
      <c r="L13" s="69"/>
      <c r="M13" s="70"/>
      <c r="N13" s="17"/>
      <c r="O13" s="7"/>
      <c r="P13" s="9"/>
      <c r="Q13" s="9"/>
      <c r="R13" s="2"/>
      <c r="S13" s="40"/>
      <c r="T13" s="9"/>
      <c r="U13" s="2"/>
      <c r="V13" s="2"/>
      <c r="W13" s="2"/>
      <c r="X13" s="10"/>
      <c r="Y13" s="75"/>
      <c r="Z13" s="2"/>
      <c r="AA13" s="2"/>
      <c r="AB13" s="91"/>
      <c r="AC13" s="10"/>
      <c r="AD13" s="9"/>
      <c r="AE13" s="2"/>
      <c r="AF13" s="2"/>
      <c r="AG13" s="2"/>
      <c r="AH13" s="2"/>
      <c r="AI13" s="2"/>
      <c r="AJ13" s="2"/>
    </row>
    <row r="14" spans="4:36" x14ac:dyDescent="0.25">
      <c r="E14" s="5" t="s">
        <v>2</v>
      </c>
      <c r="F14" s="79">
        <v>24</v>
      </c>
      <c r="G14" s="170" t="s">
        <v>7</v>
      </c>
      <c r="H14" s="2" t="s">
        <v>8</v>
      </c>
      <c r="I14" s="173"/>
      <c r="J14" s="5"/>
      <c r="K14" s="5"/>
      <c r="L14" s="69"/>
      <c r="M14" s="70"/>
      <c r="N14" s="17"/>
      <c r="O14" s="7"/>
      <c r="P14" s="9"/>
      <c r="Q14" s="9"/>
      <c r="R14" s="2"/>
      <c r="S14" s="40"/>
      <c r="T14" s="9"/>
      <c r="U14" s="2"/>
      <c r="V14" s="2"/>
      <c r="W14" s="2"/>
      <c r="X14" s="10"/>
      <c r="Y14" s="75"/>
      <c r="Z14" s="2"/>
      <c r="AA14" s="2"/>
      <c r="AB14" s="91"/>
      <c r="AC14" s="10"/>
      <c r="AD14" s="9"/>
      <c r="AE14" s="2"/>
      <c r="AF14" s="2"/>
      <c r="AG14" s="2"/>
      <c r="AH14" s="2"/>
      <c r="AI14" s="2"/>
      <c r="AJ14" s="2"/>
    </row>
    <row r="15" spans="4:36" ht="30" x14ac:dyDescent="0.25">
      <c r="E15" s="5" t="s">
        <v>2</v>
      </c>
      <c r="F15" s="79">
        <v>4</v>
      </c>
      <c r="G15" s="170" t="s">
        <v>9</v>
      </c>
      <c r="H15" s="2" t="s">
        <v>10</v>
      </c>
      <c r="I15" s="173" t="s">
        <v>54</v>
      </c>
      <c r="J15" s="5"/>
      <c r="K15" s="74"/>
      <c r="L15" s="69"/>
      <c r="M15" s="70"/>
      <c r="N15" s="17"/>
      <c r="O15" s="7"/>
      <c r="P15" s="9"/>
      <c r="Q15" s="9"/>
      <c r="R15" s="2"/>
      <c r="S15" s="40"/>
      <c r="T15" s="9"/>
      <c r="U15" s="2"/>
      <c r="V15" s="2"/>
      <c r="W15" s="2"/>
      <c r="X15" s="10"/>
      <c r="Y15" s="75"/>
      <c r="Z15" s="2"/>
      <c r="AA15" s="2"/>
      <c r="AB15" s="91"/>
      <c r="AC15" s="10"/>
      <c r="AD15" s="9"/>
      <c r="AE15" s="2"/>
      <c r="AF15" s="2"/>
      <c r="AG15" s="2"/>
      <c r="AH15" s="2"/>
      <c r="AI15" s="2"/>
      <c r="AJ15" s="2"/>
    </row>
    <row r="16" spans="4:36" x14ac:dyDescent="0.25">
      <c r="E16" s="5" t="s">
        <v>2</v>
      </c>
      <c r="F16" s="79">
        <v>25</v>
      </c>
      <c r="G16" s="170" t="s">
        <v>11</v>
      </c>
      <c r="H16" s="2" t="s">
        <v>12</v>
      </c>
      <c r="I16" s="173" t="s">
        <v>53</v>
      </c>
      <c r="J16" s="5"/>
      <c r="K16" s="5"/>
      <c r="L16" s="69"/>
      <c r="M16" s="70"/>
      <c r="N16" s="17"/>
      <c r="O16" s="7"/>
      <c r="P16" s="9"/>
      <c r="Q16" s="9"/>
      <c r="R16" s="2"/>
      <c r="S16" s="40"/>
      <c r="T16" s="9"/>
      <c r="U16" s="2"/>
      <c r="V16" s="2"/>
      <c r="W16" s="2"/>
      <c r="X16" s="10"/>
      <c r="Y16" s="75"/>
      <c r="Z16" s="2"/>
      <c r="AA16" s="2"/>
      <c r="AB16" s="91"/>
      <c r="AC16" s="10"/>
      <c r="AD16" s="9"/>
      <c r="AE16" s="2"/>
      <c r="AF16" s="2"/>
      <c r="AG16" s="2"/>
      <c r="AH16" s="2"/>
      <c r="AI16" s="2"/>
      <c r="AJ16" s="2"/>
    </row>
    <row r="17" spans="4:36" ht="45" x14ac:dyDescent="0.25">
      <c r="D17" s="2">
        <v>5</v>
      </c>
      <c r="E17" s="5" t="s">
        <v>13</v>
      </c>
      <c r="F17" s="79" t="e">
        <f>IF(#REF!="","",#REF!)</f>
        <v>#REF!</v>
      </c>
      <c r="G17" s="169" t="e">
        <f>IF(#REF!="","",#REF!)</f>
        <v>#REF!</v>
      </c>
      <c r="H17" s="177" t="e">
        <f>IF(#REF!="","",#REF!)</f>
        <v>#REF!</v>
      </c>
      <c r="I17" s="172" t="e">
        <f>#REF!</f>
        <v>#REF!</v>
      </c>
      <c r="J17" s="74"/>
      <c r="K17" s="74"/>
      <c r="L17" s="16" t="e">
        <f>IF(#REF!="","",#REF!)</f>
        <v>#REF!</v>
      </c>
      <c r="M17" s="71" t="e">
        <f>IF(#REF!="","",#REF!)</f>
        <v>#REF!</v>
      </c>
      <c r="N17" s="29" t="e">
        <f>IF(#REF!="","",#REF!)</f>
        <v>#REF!</v>
      </c>
      <c r="O17" s="57" t="e">
        <f>IF(#REF!="","",#REF!)</f>
        <v>#REF!</v>
      </c>
      <c r="P17" s="60" t="e">
        <f>IF(#REF!="","",#REF!)</f>
        <v>#REF!</v>
      </c>
      <c r="Q17" s="12" t="e">
        <f>IF(#REF!="","",#REF!)</f>
        <v>#REF!</v>
      </c>
      <c r="R17" s="12" t="e">
        <f>IF(#REF!="","",#REF!)</f>
        <v>#REF!</v>
      </c>
      <c r="S17" s="72" t="e">
        <f>IF(#REF!="","",#REF!)</f>
        <v>#REF!</v>
      </c>
      <c r="T17" s="56" t="e">
        <f>IF(#REF!="","",#REF!)</f>
        <v>#REF!</v>
      </c>
      <c r="U17" s="56" t="e">
        <f>IF(#REF!="","",#REF!)</f>
        <v>#REF!</v>
      </c>
      <c r="V17" s="56" t="e">
        <f>IF(#REF!="","",#REF!)</f>
        <v>#REF!</v>
      </c>
      <c r="W17" s="56" t="e">
        <f>IF(#REF!="","",#REF!)</f>
        <v>#REF!</v>
      </c>
      <c r="X17" s="18" t="e">
        <f>IF(#REF!="","",#REF!)</f>
        <v>#REF!</v>
      </c>
      <c r="Y17" s="75">
        <v>37523</v>
      </c>
      <c r="Z17" s="2" t="s">
        <v>235</v>
      </c>
      <c r="AA17" s="2"/>
      <c r="AB17" s="91">
        <v>1.96</v>
      </c>
      <c r="AC17" s="10">
        <v>89</v>
      </c>
      <c r="AD17" s="9"/>
      <c r="AE17" s="2"/>
      <c r="AF17" s="2"/>
      <c r="AG17" s="2"/>
      <c r="AH17" s="2"/>
      <c r="AI17" s="2"/>
      <c r="AJ17" s="2"/>
    </row>
    <row r="18" spans="4:36" x14ac:dyDescent="0.25">
      <c r="D18" s="2">
        <v>6</v>
      </c>
      <c r="E18" s="5" t="s">
        <v>13</v>
      </c>
      <c r="F18" s="79" t="e">
        <f>IF(#REF!="","",#REF!)</f>
        <v>#REF!</v>
      </c>
      <c r="G18" s="169" t="e">
        <f>IF(#REF!="","",#REF!)</f>
        <v>#REF!</v>
      </c>
      <c r="H18" s="177" t="e">
        <f>IF(#REF!="","",#REF!)</f>
        <v>#REF!</v>
      </c>
      <c r="I18" s="172" t="e">
        <f>#REF!</f>
        <v>#REF!</v>
      </c>
      <c r="J18" s="74"/>
      <c r="K18" s="5"/>
      <c r="L18" s="16" t="e">
        <f>IF(#REF!="","",#REF!)</f>
        <v>#REF!</v>
      </c>
      <c r="M18" s="71" t="e">
        <f>IF(#REF!="","",#REF!)</f>
        <v>#REF!</v>
      </c>
      <c r="N18" s="29" t="e">
        <f>IF(#REF!="","",#REF!)</f>
        <v>#REF!</v>
      </c>
      <c r="O18" s="57" t="e">
        <f>IF(#REF!="","",#REF!)</f>
        <v>#REF!</v>
      </c>
      <c r="P18" s="60" t="e">
        <f>IF(#REF!="","",#REF!)</f>
        <v>#REF!</v>
      </c>
      <c r="Q18" s="12" t="e">
        <f>IF(#REF!="","",#REF!)</f>
        <v>#REF!</v>
      </c>
      <c r="R18" s="12" t="e">
        <f>IF(#REF!="","",#REF!)</f>
        <v>#REF!</v>
      </c>
      <c r="S18" s="72" t="e">
        <f>IF(#REF!="","",#REF!)</f>
        <v>#REF!</v>
      </c>
      <c r="T18" s="56" t="e">
        <f>IF(#REF!="","",#REF!)</f>
        <v>#REF!</v>
      </c>
      <c r="U18" s="56" t="e">
        <f>IF(#REF!="","",#REF!)</f>
        <v>#REF!</v>
      </c>
      <c r="V18" s="56" t="e">
        <f>IF(#REF!="","",#REF!)</f>
        <v>#REF!</v>
      </c>
      <c r="W18" s="56" t="e">
        <f>IF(#REF!="","",#REF!)</f>
        <v>#REF!</v>
      </c>
      <c r="X18" s="18" t="e">
        <f>IF(#REF!="","",#REF!)</f>
        <v>#REF!</v>
      </c>
      <c r="Y18" s="75"/>
      <c r="Z18" s="2"/>
      <c r="AA18" s="2"/>
      <c r="AB18" s="91"/>
      <c r="AC18" s="10"/>
      <c r="AD18" s="9"/>
      <c r="AE18" s="2"/>
      <c r="AF18" s="2"/>
      <c r="AG18" s="2"/>
      <c r="AH18" s="2"/>
      <c r="AI18" s="2"/>
      <c r="AJ18" s="2"/>
    </row>
    <row r="19" spans="4:36" x14ac:dyDescent="0.25">
      <c r="E19" s="5" t="s">
        <v>13</v>
      </c>
      <c r="F19" s="79">
        <v>10</v>
      </c>
      <c r="G19" s="170" t="s">
        <v>14</v>
      </c>
      <c r="H19" s="2" t="s">
        <v>15</v>
      </c>
      <c r="I19" s="173"/>
      <c r="J19" s="5"/>
      <c r="K19" s="5"/>
      <c r="L19" s="69"/>
      <c r="M19" s="70"/>
      <c r="N19" s="17"/>
      <c r="O19" s="7"/>
      <c r="P19" s="9"/>
      <c r="Q19" s="9"/>
      <c r="R19" s="2"/>
      <c r="S19" s="40"/>
      <c r="T19" s="9"/>
      <c r="U19" s="2"/>
      <c r="V19" s="2"/>
      <c r="W19" s="2"/>
      <c r="X19" s="10"/>
      <c r="Y19" s="75"/>
      <c r="Z19" s="2"/>
      <c r="AA19" s="2"/>
      <c r="AB19" s="91"/>
      <c r="AC19" s="10"/>
      <c r="AD19" s="9"/>
      <c r="AE19" s="2"/>
      <c r="AF19" s="2"/>
      <c r="AG19" s="2"/>
      <c r="AH19" s="2"/>
      <c r="AI19" s="2"/>
      <c r="AJ19" s="2"/>
    </row>
    <row r="20" spans="4:36" x14ac:dyDescent="0.25">
      <c r="D20" s="2">
        <v>7</v>
      </c>
      <c r="E20" s="5" t="s">
        <v>13</v>
      </c>
      <c r="F20" s="79" t="e">
        <f>IF(#REF!="","",#REF!)</f>
        <v>#REF!</v>
      </c>
      <c r="G20" s="169" t="e">
        <f>IF(#REF!="","",#REF!)</f>
        <v>#REF!</v>
      </c>
      <c r="H20" s="177" t="e">
        <f>IF(#REF!="","",#REF!)</f>
        <v>#REF!</v>
      </c>
      <c r="I20" s="172" t="e">
        <f>#REF!</f>
        <v>#REF!</v>
      </c>
      <c r="J20" s="74"/>
      <c r="K20" s="5"/>
      <c r="L20" s="16" t="e">
        <f>IF(#REF!="","",#REF!)</f>
        <v>#REF!</v>
      </c>
      <c r="M20" s="71" t="e">
        <f>IF(#REF!="","",#REF!)</f>
        <v>#REF!</v>
      </c>
      <c r="N20" s="29" t="e">
        <f>IF(#REF!="","",#REF!)</f>
        <v>#REF!</v>
      </c>
      <c r="O20" s="57" t="e">
        <f>IF(#REF!="","",#REF!)</f>
        <v>#REF!</v>
      </c>
      <c r="P20" s="60" t="e">
        <f>IF(#REF!="","",#REF!)</f>
        <v>#REF!</v>
      </c>
      <c r="Q20" s="12" t="e">
        <f>IF(#REF!="","",#REF!)</f>
        <v>#REF!</v>
      </c>
      <c r="R20" s="12" t="e">
        <f>IF(#REF!="","",#REF!)</f>
        <v>#REF!</v>
      </c>
      <c r="S20" s="72" t="e">
        <f>IF(#REF!="","",#REF!)</f>
        <v>#REF!</v>
      </c>
      <c r="T20" s="56" t="e">
        <f>IF(#REF!="","",#REF!)</f>
        <v>#REF!</v>
      </c>
      <c r="U20" s="56" t="e">
        <f>IF(#REF!="","",#REF!)</f>
        <v>#REF!</v>
      </c>
      <c r="V20" s="56" t="e">
        <f>IF(#REF!="","",#REF!)</f>
        <v>#REF!</v>
      </c>
      <c r="W20" s="56" t="e">
        <f>IF(#REF!="","",#REF!)</f>
        <v>#REF!</v>
      </c>
      <c r="X20" s="18" t="e">
        <f>IF(#REF!="","",#REF!)</f>
        <v>#REF!</v>
      </c>
      <c r="Y20" s="75">
        <v>36235</v>
      </c>
      <c r="Z20" s="2"/>
      <c r="AA20" s="2"/>
      <c r="AB20" s="91">
        <v>1.8</v>
      </c>
      <c r="AC20" s="10">
        <v>73</v>
      </c>
      <c r="AD20" s="9"/>
      <c r="AE20" s="2"/>
      <c r="AF20" s="2"/>
      <c r="AG20" s="2"/>
      <c r="AH20" s="2"/>
      <c r="AI20" s="2"/>
      <c r="AJ20" s="2"/>
    </row>
    <row r="21" spans="4:36" x14ac:dyDescent="0.25">
      <c r="E21" s="5" t="s">
        <v>13</v>
      </c>
      <c r="F21" s="79">
        <v>8</v>
      </c>
      <c r="G21" s="170" t="s">
        <v>16</v>
      </c>
      <c r="H21" s="2" t="s">
        <v>17</v>
      </c>
      <c r="I21" s="173"/>
      <c r="J21" s="5"/>
      <c r="K21" s="5"/>
      <c r="L21" s="69"/>
      <c r="M21" s="70"/>
      <c r="N21" s="17"/>
      <c r="O21" s="7"/>
      <c r="P21" s="9"/>
      <c r="Q21" s="9"/>
      <c r="R21" s="2"/>
      <c r="S21" s="40"/>
      <c r="T21" s="9"/>
      <c r="U21" s="2"/>
      <c r="V21" s="2"/>
      <c r="W21" s="2"/>
      <c r="X21" s="10"/>
      <c r="Y21" s="75"/>
      <c r="Z21" s="2"/>
      <c r="AA21" s="2"/>
      <c r="AB21" s="91"/>
      <c r="AC21" s="10"/>
      <c r="AD21" s="9"/>
      <c r="AE21" s="2"/>
      <c r="AF21" s="2"/>
      <c r="AG21" s="2"/>
      <c r="AH21" s="2"/>
      <c r="AI21" s="2"/>
      <c r="AJ21" s="2"/>
    </row>
    <row r="22" spans="4:36" x14ac:dyDescent="0.25">
      <c r="E22" s="5" t="s">
        <v>13</v>
      </c>
      <c r="F22" s="79"/>
      <c r="G22" s="170"/>
      <c r="H22" s="2"/>
      <c r="I22" s="173"/>
      <c r="J22" s="5"/>
      <c r="K22" s="74"/>
      <c r="L22" s="69"/>
      <c r="M22" s="70"/>
      <c r="N22" s="17"/>
      <c r="O22" s="7"/>
      <c r="P22" s="9"/>
      <c r="Q22" s="9"/>
      <c r="R22" s="2"/>
      <c r="S22" s="40"/>
      <c r="T22" s="9"/>
      <c r="U22" s="2"/>
      <c r="V22" s="2"/>
      <c r="W22" s="2"/>
      <c r="X22" s="10"/>
      <c r="Y22" s="75"/>
      <c r="Z22" s="2"/>
      <c r="AA22" s="2"/>
      <c r="AB22" s="91"/>
      <c r="AC22" s="10"/>
      <c r="AD22" s="9"/>
      <c r="AE22" s="2"/>
      <c r="AF22" s="2"/>
      <c r="AG22" s="2"/>
      <c r="AH22" s="2"/>
      <c r="AI22" s="2"/>
      <c r="AJ22" s="2"/>
    </row>
    <row r="23" spans="4:36" x14ac:dyDescent="0.25">
      <c r="E23" s="5" t="s">
        <v>13</v>
      </c>
      <c r="F23" s="79" t="e">
        <f>IF(#REF!="","",#REF!)</f>
        <v>#REF!</v>
      </c>
      <c r="G23" s="169" t="e">
        <f>IF(#REF!="","",#REF!)</f>
        <v>#REF!</v>
      </c>
      <c r="H23" s="177" t="e">
        <f>IF(#REF!="","",#REF!)</f>
        <v>#REF!</v>
      </c>
      <c r="I23" s="172" t="e">
        <f>#REF!</f>
        <v>#REF!</v>
      </c>
      <c r="J23" s="74"/>
      <c r="K23" s="74"/>
      <c r="L23" s="16" t="e">
        <f>IF(#REF!="","",#REF!)</f>
        <v>#REF!</v>
      </c>
      <c r="M23" s="71" t="e">
        <f>IF(#REF!="","",#REF!)</f>
        <v>#REF!</v>
      </c>
      <c r="N23" s="29" t="e">
        <f>IF(#REF!="","",#REF!)</f>
        <v>#REF!</v>
      </c>
      <c r="O23" s="57" t="e">
        <f>IF(#REF!="","",#REF!)</f>
        <v>#REF!</v>
      </c>
      <c r="P23" s="60" t="e">
        <f>IF(#REF!="","",#REF!)</f>
        <v>#REF!</v>
      </c>
      <c r="Q23" s="12" t="e">
        <f>IF(#REF!="","",#REF!)</f>
        <v>#REF!</v>
      </c>
      <c r="R23" s="12" t="e">
        <f>IF(#REF!="","",#REF!)</f>
        <v>#REF!</v>
      </c>
      <c r="S23" s="72" t="e">
        <f>IF(#REF!="","",#REF!)</f>
        <v>#REF!</v>
      </c>
      <c r="T23" s="56" t="e">
        <f>IF(#REF!="","",#REF!)</f>
        <v>#REF!</v>
      </c>
      <c r="U23" s="56" t="e">
        <f>IF(#REF!="","",#REF!)</f>
        <v>#REF!</v>
      </c>
      <c r="V23" s="56" t="e">
        <f>IF(#REF!="","",#REF!)</f>
        <v>#REF!</v>
      </c>
      <c r="W23" s="56" t="e">
        <f>IF(#REF!="","",#REF!)</f>
        <v>#REF!</v>
      </c>
      <c r="X23" s="18" t="e">
        <f>IF(#REF!="","",#REF!)</f>
        <v>#REF!</v>
      </c>
      <c r="Y23" s="75">
        <v>38161</v>
      </c>
      <c r="Z23" s="2"/>
      <c r="AA23" s="2"/>
      <c r="AB23" s="91">
        <v>1.73</v>
      </c>
      <c r="AC23" s="10"/>
      <c r="AD23" s="9"/>
      <c r="AE23" s="2"/>
      <c r="AF23" s="2"/>
      <c r="AG23" s="2"/>
      <c r="AH23" s="2"/>
      <c r="AI23" s="2"/>
      <c r="AJ23" s="2"/>
    </row>
    <row r="24" spans="4:36" ht="30" x14ac:dyDescent="0.25">
      <c r="E24" s="5" t="s">
        <v>13</v>
      </c>
      <c r="F24" s="79">
        <v>21</v>
      </c>
      <c r="G24" s="170" t="s">
        <v>52</v>
      </c>
      <c r="H24" s="2" t="s">
        <v>51</v>
      </c>
      <c r="I24" s="173" t="s">
        <v>50</v>
      </c>
      <c r="J24" s="5"/>
      <c r="K24" s="5"/>
      <c r="L24" s="69"/>
      <c r="M24" s="70"/>
      <c r="N24" s="17"/>
      <c r="O24" s="7"/>
      <c r="P24" s="9"/>
      <c r="Q24" s="9"/>
      <c r="R24" s="2"/>
      <c r="S24" s="40"/>
      <c r="T24" s="9"/>
      <c r="U24" s="2"/>
      <c r="V24" s="2"/>
      <c r="W24" s="2"/>
      <c r="X24" s="10"/>
      <c r="Y24" s="75"/>
      <c r="Z24" s="2"/>
      <c r="AA24" s="2"/>
      <c r="AB24" s="91"/>
      <c r="AC24" s="10"/>
      <c r="AD24" s="9"/>
      <c r="AE24" s="2"/>
      <c r="AF24" s="2"/>
      <c r="AG24" s="2"/>
      <c r="AH24" s="2"/>
      <c r="AI24" s="2"/>
      <c r="AJ24" s="2"/>
    </row>
    <row r="25" spans="4:36" x14ac:dyDescent="0.25">
      <c r="E25" s="5"/>
      <c r="F25" s="79"/>
      <c r="G25" s="170"/>
      <c r="H25" s="2"/>
      <c r="I25" s="173"/>
      <c r="J25" s="5"/>
      <c r="K25" s="74"/>
      <c r="L25" s="69"/>
      <c r="M25" s="70"/>
      <c r="N25" s="17"/>
      <c r="O25" s="7"/>
      <c r="P25" s="9"/>
      <c r="Q25" s="9"/>
      <c r="R25" s="2"/>
      <c r="S25" s="40"/>
      <c r="T25" s="9"/>
      <c r="U25" s="2"/>
      <c r="V25" s="2"/>
      <c r="W25" s="2"/>
      <c r="X25" s="10"/>
      <c r="Y25" s="75"/>
      <c r="Z25" s="2"/>
      <c r="AA25" s="2"/>
      <c r="AB25" s="91"/>
      <c r="AC25" s="10"/>
      <c r="AD25" s="9"/>
      <c r="AE25" s="2"/>
      <c r="AF25" s="2"/>
      <c r="AG25" s="2"/>
      <c r="AH25" s="2"/>
      <c r="AI25" s="2"/>
      <c r="AJ25" s="2"/>
    </row>
    <row r="26" spans="4:36" x14ac:dyDescent="0.25">
      <c r="E26" s="5" t="s">
        <v>18</v>
      </c>
      <c r="F26" s="79" t="e">
        <f>IF(#REF!="","",#REF!)</f>
        <v>#REF!</v>
      </c>
      <c r="G26" s="169" t="e">
        <f>IF(#REF!="","",#REF!)</f>
        <v>#REF!</v>
      </c>
      <c r="H26" s="177" t="e">
        <f>IF(#REF!="","",#REF!)</f>
        <v>#REF!</v>
      </c>
      <c r="I26" s="172" t="e">
        <f>#REF!</f>
        <v>#REF!</v>
      </c>
      <c r="J26" s="74"/>
      <c r="K26" s="74"/>
      <c r="L26" s="16" t="e">
        <f>IF(#REF!="","",#REF!)</f>
        <v>#REF!</v>
      </c>
      <c r="M26" s="71" t="e">
        <f>IF(#REF!="","",#REF!)</f>
        <v>#REF!</v>
      </c>
      <c r="N26" s="29" t="e">
        <f>IF(#REF!="","",#REF!)</f>
        <v>#REF!</v>
      </c>
      <c r="O26" s="57" t="e">
        <f>IF(#REF!="","",#REF!)</f>
        <v>#REF!</v>
      </c>
      <c r="P26" s="60" t="e">
        <f>IF(#REF!="","",#REF!)</f>
        <v>#REF!</v>
      </c>
      <c r="Q26" s="12" t="e">
        <f>IF(#REF!="","",#REF!)</f>
        <v>#REF!</v>
      </c>
      <c r="R26" s="12" t="e">
        <f>IF(#REF!="","",#REF!)</f>
        <v>#REF!</v>
      </c>
      <c r="S26" s="72" t="e">
        <f>IF(#REF!="","",#REF!)</f>
        <v>#REF!</v>
      </c>
      <c r="T26" s="56" t="e">
        <f>IF(#REF!="","",#REF!)</f>
        <v>#REF!</v>
      </c>
      <c r="U26" s="56" t="e">
        <f>IF(#REF!="","",#REF!)</f>
        <v>#REF!</v>
      </c>
      <c r="V26" s="56" t="e">
        <f>IF(#REF!="","",#REF!)</f>
        <v>#REF!</v>
      </c>
      <c r="W26" s="56" t="e">
        <f>IF(#REF!="","",#REF!)</f>
        <v>#REF!</v>
      </c>
      <c r="X26" s="18" t="e">
        <f>IF(#REF!="","",#REF!)</f>
        <v>#REF!</v>
      </c>
      <c r="Y26" s="75">
        <v>35701</v>
      </c>
      <c r="Z26" s="2"/>
      <c r="AA26" s="2"/>
      <c r="AB26" s="91">
        <v>1.8</v>
      </c>
      <c r="AC26" s="10">
        <v>77</v>
      </c>
      <c r="AD26" s="9"/>
      <c r="AE26" s="2"/>
      <c r="AF26" s="2"/>
      <c r="AG26" s="2"/>
      <c r="AH26" s="2"/>
      <c r="AI26" s="2"/>
      <c r="AJ26" s="2"/>
    </row>
    <row r="27" spans="4:36" x14ac:dyDescent="0.25">
      <c r="D27" s="2">
        <v>8</v>
      </c>
      <c r="E27" s="5" t="s">
        <v>18</v>
      </c>
      <c r="F27" s="79" t="e">
        <f>IF(#REF!="","",#REF!)</f>
        <v>#REF!</v>
      </c>
      <c r="G27" s="169" t="e">
        <f>IF(#REF!="","",#REF!)</f>
        <v>#REF!</v>
      </c>
      <c r="H27" s="177" t="e">
        <f>IF(#REF!="","",#REF!)</f>
        <v>#REF!</v>
      </c>
      <c r="I27" s="172" t="e">
        <f>#REF!</f>
        <v>#REF!</v>
      </c>
      <c r="J27" s="74"/>
      <c r="K27" s="74"/>
      <c r="L27" s="16" t="e">
        <f>IF(#REF!="","",#REF!)</f>
        <v>#REF!</v>
      </c>
      <c r="M27" s="71" t="e">
        <f>IF(#REF!="","",#REF!)</f>
        <v>#REF!</v>
      </c>
      <c r="N27" s="29" t="e">
        <f>IF(#REF!="","",#REF!)</f>
        <v>#REF!</v>
      </c>
      <c r="O27" s="57" t="e">
        <f>IF(#REF!="","",#REF!)</f>
        <v>#REF!</v>
      </c>
      <c r="P27" s="60" t="e">
        <f>IF(#REF!="","",#REF!)</f>
        <v>#REF!</v>
      </c>
      <c r="Q27" s="12" t="e">
        <f>IF(#REF!="","",#REF!)</f>
        <v>#REF!</v>
      </c>
      <c r="R27" s="12" t="e">
        <f>IF(#REF!="","",#REF!)</f>
        <v>#REF!</v>
      </c>
      <c r="S27" s="72" t="e">
        <f>IF(#REF!="","",#REF!)</f>
        <v>#REF!</v>
      </c>
      <c r="T27" s="56" t="e">
        <f>IF(#REF!="","",#REF!)</f>
        <v>#REF!</v>
      </c>
      <c r="U27" s="56" t="e">
        <f>IF(#REF!="","",#REF!)</f>
        <v>#REF!</v>
      </c>
      <c r="V27" s="56" t="e">
        <f>IF(#REF!="","",#REF!)</f>
        <v>#REF!</v>
      </c>
      <c r="W27" s="56" t="e">
        <f>IF(#REF!="","",#REF!)</f>
        <v>#REF!</v>
      </c>
      <c r="X27" s="18" t="e">
        <f>IF(#REF!="","",#REF!)</f>
        <v>#REF!</v>
      </c>
      <c r="Y27" s="75">
        <v>37829</v>
      </c>
      <c r="Z27" s="2"/>
      <c r="AA27" s="2"/>
      <c r="AB27" s="91">
        <v>1.94</v>
      </c>
      <c r="AC27" s="10">
        <v>90</v>
      </c>
      <c r="AD27" s="9"/>
      <c r="AE27" s="2"/>
      <c r="AF27" s="2"/>
      <c r="AG27" s="2"/>
      <c r="AH27" s="2"/>
      <c r="AI27" s="2"/>
      <c r="AJ27" s="2"/>
    </row>
    <row r="28" spans="4:36" x14ac:dyDescent="0.25">
      <c r="E28" s="5" t="s">
        <v>18</v>
      </c>
      <c r="F28" s="79">
        <v>99</v>
      </c>
      <c r="G28" s="170" t="s">
        <v>19</v>
      </c>
      <c r="H28" s="2" t="s">
        <v>20</v>
      </c>
      <c r="I28" s="173"/>
      <c r="J28" s="5"/>
      <c r="K28" s="74"/>
      <c r="L28" s="69"/>
      <c r="M28" s="70"/>
      <c r="N28" s="17"/>
      <c r="O28" s="7"/>
      <c r="P28" s="9"/>
      <c r="Q28" s="9"/>
      <c r="R28" s="2"/>
      <c r="S28" s="40"/>
      <c r="T28" s="9"/>
      <c r="U28" s="2"/>
      <c r="V28" s="2"/>
      <c r="W28" s="2"/>
      <c r="X28" s="10"/>
      <c r="Y28" s="75"/>
      <c r="Z28" s="2"/>
      <c r="AA28" s="2"/>
      <c r="AB28" s="91"/>
      <c r="AC28" s="10"/>
      <c r="AD28" s="9"/>
      <c r="AE28" s="2"/>
      <c r="AF28" s="2"/>
      <c r="AG28" s="2"/>
      <c r="AH28" s="2"/>
      <c r="AI28" s="2"/>
      <c r="AJ28" s="2"/>
    </row>
    <row r="29" spans="4:36" x14ac:dyDescent="0.25">
      <c r="D29" s="2">
        <v>9</v>
      </c>
      <c r="E29" s="5" t="s">
        <v>18</v>
      </c>
      <c r="F29" s="79" t="e">
        <f>IF(#REF!="","",#REF!)</f>
        <v>#REF!</v>
      </c>
      <c r="G29" s="169" t="e">
        <f>IF(#REF!="","",#REF!)</f>
        <v>#REF!</v>
      </c>
      <c r="H29" s="177" t="e">
        <f>IF(#REF!="","",#REF!)</f>
        <v>#REF!</v>
      </c>
      <c r="I29" s="172" t="e">
        <f>#REF!</f>
        <v>#REF!</v>
      </c>
      <c r="J29" s="74"/>
      <c r="K29" s="5"/>
      <c r="L29" s="16" t="e">
        <f>IF(#REF!="","",#REF!)</f>
        <v>#REF!</v>
      </c>
      <c r="M29" s="71" t="e">
        <f>IF(#REF!="","",#REF!)</f>
        <v>#REF!</v>
      </c>
      <c r="N29" s="29" t="e">
        <f>IF(#REF!="","",#REF!)</f>
        <v>#REF!</v>
      </c>
      <c r="O29" s="57" t="e">
        <f>IF(#REF!="","",#REF!)</f>
        <v>#REF!</v>
      </c>
      <c r="P29" s="60" t="e">
        <f>IF(#REF!="","",#REF!)</f>
        <v>#REF!</v>
      </c>
      <c r="Q29" s="12" t="e">
        <f>IF(#REF!="","",#REF!)</f>
        <v>#REF!</v>
      </c>
      <c r="R29" s="12" t="e">
        <f>IF(#REF!="","",#REF!)</f>
        <v>#REF!</v>
      </c>
      <c r="S29" s="72" t="e">
        <f>IF(#REF!="","",#REF!)</f>
        <v>#REF!</v>
      </c>
      <c r="T29" s="56" t="e">
        <f>IF(#REF!="","",#REF!)</f>
        <v>#REF!</v>
      </c>
      <c r="U29" s="56" t="e">
        <f>IF(#REF!="","",#REF!)</f>
        <v>#REF!</v>
      </c>
      <c r="V29" s="56" t="e">
        <f>IF(#REF!="","",#REF!)</f>
        <v>#REF!</v>
      </c>
      <c r="W29" s="56" t="e">
        <f>IF(#REF!="","",#REF!)</f>
        <v>#REF!</v>
      </c>
      <c r="X29" s="18" t="e">
        <f>IF(#REF!="","",#REF!)</f>
        <v>#REF!</v>
      </c>
      <c r="Y29" s="75">
        <v>37023</v>
      </c>
      <c r="Z29" s="2" t="s">
        <v>238</v>
      </c>
      <c r="AA29" s="2"/>
      <c r="AB29" s="91">
        <v>1.9</v>
      </c>
      <c r="AC29" s="10">
        <v>83</v>
      </c>
      <c r="AD29" s="9"/>
      <c r="AE29" s="2"/>
      <c r="AF29" s="2"/>
      <c r="AG29" s="2"/>
      <c r="AH29" s="2"/>
      <c r="AI29" s="2"/>
      <c r="AJ29" s="2"/>
    </row>
    <row r="30" spans="4:36" ht="30" x14ac:dyDescent="0.25">
      <c r="D30" s="2">
        <v>10</v>
      </c>
      <c r="E30" s="5" t="s">
        <v>18</v>
      </c>
      <c r="F30" s="79" t="e">
        <f>IF(#REF!="","",#REF!)</f>
        <v>#REF!</v>
      </c>
      <c r="G30" s="169" t="e">
        <f>IF(#REF!="","",#REF!)</f>
        <v>#REF!</v>
      </c>
      <c r="H30" s="178" t="e">
        <f>IF(#REF!="","",#REF!)</f>
        <v>#REF!</v>
      </c>
      <c r="I30" s="172" t="e">
        <f>#REF!</f>
        <v>#REF!</v>
      </c>
      <c r="J30" s="74"/>
      <c r="K30" s="74"/>
      <c r="L30" s="16" t="e">
        <f>IF(#REF!="","",#REF!)</f>
        <v>#REF!</v>
      </c>
      <c r="M30" s="71" t="e">
        <f>IF(#REF!="","",#REF!)</f>
        <v>#REF!</v>
      </c>
      <c r="N30" s="29" t="e">
        <f>IF(#REF!="","",#REF!)</f>
        <v>#REF!</v>
      </c>
      <c r="O30" s="57" t="e">
        <f>IF(#REF!="","",#REF!)</f>
        <v>#REF!</v>
      </c>
      <c r="P30" s="60" t="e">
        <f>IF(#REF!="","",#REF!)</f>
        <v>#REF!</v>
      </c>
      <c r="Q30" s="12" t="e">
        <f>IF(#REF!="","",#REF!)</f>
        <v>#REF!</v>
      </c>
      <c r="R30" s="12" t="e">
        <f>IF(#REF!="","",#REF!)</f>
        <v>#REF!</v>
      </c>
      <c r="S30" s="72" t="e">
        <f>IF(#REF!="","",#REF!)</f>
        <v>#REF!</v>
      </c>
      <c r="T30" s="56" t="e">
        <f>IF(#REF!="","",#REF!)</f>
        <v>#REF!</v>
      </c>
      <c r="U30" s="56" t="e">
        <f>IF(#REF!="","",#REF!)</f>
        <v>#REF!</v>
      </c>
      <c r="V30" s="56" t="e">
        <f>IF(#REF!="","",#REF!)</f>
        <v>#REF!</v>
      </c>
      <c r="W30" s="56" t="e">
        <f>IF(#REF!="","",#REF!)</f>
        <v>#REF!</v>
      </c>
      <c r="X30" s="18" t="e">
        <f>IF(#REF!="","",#REF!)</f>
        <v>#REF!</v>
      </c>
      <c r="Y30" s="75">
        <v>37237</v>
      </c>
      <c r="Z30" s="2" t="s">
        <v>232</v>
      </c>
      <c r="AA30" s="2"/>
      <c r="AB30" s="91">
        <v>1.82</v>
      </c>
      <c r="AC30" s="10">
        <v>79</v>
      </c>
      <c r="AD30" s="9"/>
      <c r="AE30" s="2"/>
      <c r="AF30" s="2"/>
      <c r="AG30" s="2"/>
      <c r="AH30" s="2"/>
      <c r="AI30" s="2"/>
      <c r="AJ30" s="2"/>
    </row>
    <row r="31" spans="4:36" x14ac:dyDescent="0.25">
      <c r="D31" s="2">
        <v>11</v>
      </c>
      <c r="E31" s="5" t="s">
        <v>18</v>
      </c>
      <c r="F31" s="79" t="e">
        <f>IF(#REF!="","",#REF!)</f>
        <v>#REF!</v>
      </c>
      <c r="G31" s="169" t="e">
        <f>IF(#REF!="","",#REF!)</f>
        <v>#REF!</v>
      </c>
      <c r="H31" s="177" t="e">
        <f>IF(#REF!="","",#REF!)</f>
        <v>#REF!</v>
      </c>
      <c r="I31" s="172" t="e">
        <f>#REF!</f>
        <v>#REF!</v>
      </c>
      <c r="J31" s="74"/>
      <c r="K31" s="74"/>
      <c r="L31" s="16" t="e">
        <f>IF(#REF!="","",#REF!)</f>
        <v>#REF!</v>
      </c>
      <c r="M31" s="71" t="e">
        <f>IF(#REF!="","",#REF!)</f>
        <v>#REF!</v>
      </c>
      <c r="N31" s="29" t="e">
        <f>IF(#REF!="","",#REF!)</f>
        <v>#REF!</v>
      </c>
      <c r="O31" s="57" t="e">
        <f>IF(#REF!="","",#REF!)</f>
        <v>#REF!</v>
      </c>
      <c r="P31" s="60" t="e">
        <f>IF(#REF!="","",#REF!)</f>
        <v>#REF!</v>
      </c>
      <c r="Q31" s="12" t="e">
        <f>IF(#REF!="","",#REF!)</f>
        <v>#REF!</v>
      </c>
      <c r="R31" s="12" t="e">
        <f>IF(#REF!="","",#REF!)</f>
        <v>#REF!</v>
      </c>
      <c r="S31" s="72" t="e">
        <f>IF(#REF!="","",#REF!)</f>
        <v>#REF!</v>
      </c>
      <c r="T31" s="56" t="e">
        <f>IF(#REF!="","",#REF!)</f>
        <v>#REF!</v>
      </c>
      <c r="U31" s="56" t="e">
        <f>IF(#REF!="","",#REF!)</f>
        <v>#REF!</v>
      </c>
      <c r="V31" s="56" t="e">
        <f>IF(#REF!="","",#REF!)</f>
        <v>#REF!</v>
      </c>
      <c r="W31" s="56" t="e">
        <f>IF(#REF!="","",#REF!)</f>
        <v>#REF!</v>
      </c>
      <c r="X31" s="18" t="e">
        <f>IF(#REF!="","",#REF!)</f>
        <v>#REF!</v>
      </c>
      <c r="Y31" s="75">
        <v>37463</v>
      </c>
      <c r="Z31" s="2"/>
      <c r="AA31" s="2"/>
      <c r="AB31" s="91">
        <v>1.82</v>
      </c>
      <c r="AC31" s="10">
        <v>71</v>
      </c>
      <c r="AD31" s="9"/>
      <c r="AE31" s="2"/>
      <c r="AF31" s="2"/>
      <c r="AG31" s="2"/>
      <c r="AH31" s="2"/>
      <c r="AI31" s="2"/>
      <c r="AJ31" s="2"/>
    </row>
    <row r="32" spans="4:36" ht="43.5" customHeight="1" x14ac:dyDescent="0.25">
      <c r="D32" s="2">
        <v>12</v>
      </c>
      <c r="E32" s="5" t="s">
        <v>18</v>
      </c>
      <c r="F32" s="79" t="e">
        <f>IF(#REF!="","",#REF!)</f>
        <v>#REF!</v>
      </c>
      <c r="G32" s="169" t="e">
        <f>IF(#REF!="","",#REF!)</f>
        <v>#REF!</v>
      </c>
      <c r="H32" s="177" t="e">
        <f>IF(#REF!="","",#REF!)</f>
        <v>#REF!</v>
      </c>
      <c r="I32" s="172" t="e">
        <f>#REF!</f>
        <v>#REF!</v>
      </c>
      <c r="J32" s="74"/>
      <c r="K32" s="74"/>
      <c r="L32" s="16" t="e">
        <f>IF(#REF!="","",#REF!)</f>
        <v>#REF!</v>
      </c>
      <c r="M32" s="71" t="e">
        <f>IF(#REF!="","",#REF!)</f>
        <v>#REF!</v>
      </c>
      <c r="N32" s="29" t="e">
        <f>IF(#REF!="","",#REF!)</f>
        <v>#REF!</v>
      </c>
      <c r="O32" s="57" t="e">
        <f>IF(#REF!="","",#REF!)</f>
        <v>#REF!</v>
      </c>
      <c r="P32" s="60" t="e">
        <f>IF(#REF!="","",#REF!)</f>
        <v>#REF!</v>
      </c>
      <c r="Q32" s="12" t="e">
        <f>IF(#REF!="","",#REF!)</f>
        <v>#REF!</v>
      </c>
      <c r="R32" s="12" t="e">
        <f>IF(#REF!="","",#REF!)</f>
        <v>#REF!</v>
      </c>
      <c r="S32" s="72" t="e">
        <f>IF(#REF!="","",#REF!)</f>
        <v>#REF!</v>
      </c>
      <c r="T32" s="56" t="e">
        <f>IF(#REF!="","",#REF!)</f>
        <v>#REF!</v>
      </c>
      <c r="U32" s="56" t="e">
        <f>IF(#REF!="","",#REF!)</f>
        <v>#REF!</v>
      </c>
      <c r="V32" s="56" t="e">
        <f>IF(#REF!="","",#REF!)</f>
        <v>#REF!</v>
      </c>
      <c r="W32" s="56" t="e">
        <f>IF(#REF!="","",#REF!)</f>
        <v>#REF!</v>
      </c>
      <c r="X32" s="18" t="e">
        <f>IF(#REF!="","",#REF!)</f>
        <v>#REF!</v>
      </c>
      <c r="Y32" s="75">
        <v>34544</v>
      </c>
      <c r="Z32" s="2"/>
      <c r="AA32" s="2"/>
      <c r="AB32" s="91">
        <v>1.75</v>
      </c>
      <c r="AC32" s="10">
        <v>75</v>
      </c>
      <c r="AD32" s="9"/>
      <c r="AE32" s="2"/>
      <c r="AF32" s="2"/>
      <c r="AG32" s="2"/>
      <c r="AH32" s="2"/>
      <c r="AI32" s="2"/>
      <c r="AJ32" s="2"/>
    </row>
    <row r="33" spans="4:36" ht="30" x14ac:dyDescent="0.25">
      <c r="D33" s="2">
        <v>13</v>
      </c>
      <c r="E33" s="5" t="s">
        <v>222</v>
      </c>
      <c r="F33" s="79" t="e">
        <f>IF(#REF!="","",#REF!)</f>
        <v>#REF!</v>
      </c>
      <c r="G33" s="169" t="e">
        <f>IF(#REF!="","",#REF!)</f>
        <v>#REF!</v>
      </c>
      <c r="H33" s="177" t="e">
        <f>IF(#REF!="","",#REF!)</f>
        <v>#REF!</v>
      </c>
      <c r="I33" s="172" t="e">
        <f>#REF!</f>
        <v>#REF!</v>
      </c>
      <c r="J33" s="74"/>
      <c r="K33" s="74"/>
      <c r="L33" s="16" t="e">
        <f>IF(#REF!="","",#REF!)</f>
        <v>#REF!</v>
      </c>
      <c r="M33" s="71" t="e">
        <f>IF(#REF!="","",#REF!)</f>
        <v>#REF!</v>
      </c>
      <c r="N33" s="29" t="e">
        <f>IF(#REF!="","",#REF!)</f>
        <v>#REF!</v>
      </c>
      <c r="O33" s="57" t="e">
        <f>IF(#REF!="","",#REF!)</f>
        <v>#REF!</v>
      </c>
      <c r="P33" s="60" t="e">
        <f>IF(#REF!="","",#REF!)</f>
        <v>#REF!</v>
      </c>
      <c r="Q33" s="12" t="e">
        <f>IF(#REF!="","",#REF!)</f>
        <v>#REF!</v>
      </c>
      <c r="R33" s="12" t="e">
        <f>IF(#REF!="","",#REF!)</f>
        <v>#REF!</v>
      </c>
      <c r="S33" s="72" t="e">
        <f>IF(#REF!="","",#REF!)</f>
        <v>#REF!</v>
      </c>
      <c r="T33" s="56" t="e">
        <f>IF(#REF!="","",#REF!)</f>
        <v>#REF!</v>
      </c>
      <c r="U33" s="56" t="e">
        <f>IF(#REF!="","",#REF!)</f>
        <v>#REF!</v>
      </c>
      <c r="V33" s="56" t="e">
        <f>IF(#REF!="","",#REF!)</f>
        <v>#REF!</v>
      </c>
      <c r="W33" s="56" t="e">
        <f>IF(#REF!="","",#REF!)</f>
        <v>#REF!</v>
      </c>
      <c r="X33" s="18" t="e">
        <f>IF(#REF!="","",#REF!)</f>
        <v>#REF!</v>
      </c>
      <c r="Y33" s="75">
        <v>31990</v>
      </c>
      <c r="Z33" s="2" t="s">
        <v>236</v>
      </c>
      <c r="AA33" s="2"/>
      <c r="AB33" s="91">
        <v>1.81</v>
      </c>
      <c r="AC33" s="10">
        <v>85</v>
      </c>
      <c r="AD33" s="9"/>
      <c r="AE33" s="2"/>
      <c r="AF33" s="2"/>
      <c r="AG33" s="2"/>
      <c r="AH33" s="2"/>
      <c r="AI33" s="2"/>
      <c r="AJ33" s="2"/>
    </row>
    <row r="34" spans="4:36" ht="30" x14ac:dyDescent="0.25">
      <c r="D34" s="2">
        <v>14</v>
      </c>
      <c r="E34" s="5" t="s">
        <v>222</v>
      </c>
      <c r="F34" s="79" t="e">
        <f>IF(#REF!="","",#REF!)</f>
        <v>#REF!</v>
      </c>
      <c r="G34" s="169" t="e">
        <f>IF(#REF!="","",#REF!)</f>
        <v>#REF!</v>
      </c>
      <c r="H34" s="177" t="e">
        <f>IF(#REF!="","",#REF!)</f>
        <v>#REF!</v>
      </c>
      <c r="I34" s="172" t="e">
        <f>#REF!</f>
        <v>#REF!</v>
      </c>
      <c r="J34" s="74"/>
      <c r="K34" s="5"/>
      <c r="L34" s="16" t="e">
        <f>IF(#REF!="","",#REF!)</f>
        <v>#REF!</v>
      </c>
      <c r="M34" s="71" t="e">
        <f>IF(#REF!="","",#REF!)</f>
        <v>#REF!</v>
      </c>
      <c r="N34" s="29" t="e">
        <f>IF(#REF!="","",#REF!)</f>
        <v>#REF!</v>
      </c>
      <c r="O34" s="57" t="e">
        <f>IF(#REF!="","",#REF!)</f>
        <v>#REF!</v>
      </c>
      <c r="P34" s="60" t="e">
        <f>IF(#REF!="","",#REF!)</f>
        <v>#REF!</v>
      </c>
      <c r="Q34" s="12" t="e">
        <f>IF(#REF!="","",#REF!)</f>
        <v>#REF!</v>
      </c>
      <c r="R34" s="12" t="e">
        <f>IF(#REF!="","",#REF!)</f>
        <v>#REF!</v>
      </c>
      <c r="S34" s="72" t="e">
        <f>IF(#REF!="","",#REF!)</f>
        <v>#REF!</v>
      </c>
      <c r="T34" s="56" t="e">
        <f>IF(#REF!="","",#REF!)</f>
        <v>#REF!</v>
      </c>
      <c r="U34" s="56" t="e">
        <f>IF(#REF!="","",#REF!)</f>
        <v>#REF!</v>
      </c>
      <c r="V34" s="56" t="e">
        <f>IF(#REF!="","",#REF!)</f>
        <v>#REF!</v>
      </c>
      <c r="W34" s="56" t="e">
        <f>IF(#REF!="","",#REF!)</f>
        <v>#REF!</v>
      </c>
      <c r="X34" s="18" t="e">
        <f>IF(#REF!="","",#REF!)</f>
        <v>#REF!</v>
      </c>
      <c r="Y34" s="75"/>
      <c r="Z34" s="2"/>
      <c r="AA34" s="2"/>
      <c r="AB34" s="91"/>
      <c r="AC34" s="10"/>
      <c r="AD34" s="9"/>
      <c r="AE34" s="2"/>
      <c r="AF34" s="2"/>
      <c r="AG34" s="2"/>
      <c r="AH34" s="2"/>
      <c r="AI34" s="2"/>
      <c r="AJ34" s="2"/>
    </row>
    <row r="35" spans="4:36" ht="30" x14ac:dyDescent="0.25">
      <c r="D35" s="2">
        <v>15</v>
      </c>
      <c r="E35" s="5" t="s">
        <v>222</v>
      </c>
      <c r="F35" s="79" t="e">
        <f>IF(#REF!="","",#REF!)</f>
        <v>#REF!</v>
      </c>
      <c r="G35" s="169" t="e">
        <f>IF(#REF!="","",#REF!)</f>
        <v>#REF!</v>
      </c>
      <c r="H35" s="177" t="e">
        <f>IF(#REF!="","",#REF!)</f>
        <v>#REF!</v>
      </c>
      <c r="I35" s="172" t="e">
        <f>#REF!</f>
        <v>#REF!</v>
      </c>
      <c r="J35" s="74"/>
      <c r="K35" s="5"/>
      <c r="L35" s="16" t="e">
        <f>IF(#REF!="","",#REF!)</f>
        <v>#REF!</v>
      </c>
      <c r="M35" s="71" t="e">
        <f>IF(#REF!="","",#REF!)</f>
        <v>#REF!</v>
      </c>
      <c r="N35" s="29" t="e">
        <f>IF(#REF!="","",#REF!)</f>
        <v>#REF!</v>
      </c>
      <c r="O35" s="57" t="e">
        <f>IF(#REF!="","",#REF!)</f>
        <v>#REF!</v>
      </c>
      <c r="P35" s="60" t="e">
        <f>IF(#REF!="","",#REF!)</f>
        <v>#REF!</v>
      </c>
      <c r="Q35" s="12" t="e">
        <f>IF(#REF!="","",#REF!)</f>
        <v>#REF!</v>
      </c>
      <c r="R35" s="12" t="e">
        <f>IF(#REF!="","",#REF!)</f>
        <v>#REF!</v>
      </c>
      <c r="S35" s="72" t="e">
        <f>IF(#REF!="","",#REF!)</f>
        <v>#REF!</v>
      </c>
      <c r="T35" s="56" t="e">
        <f>IF(#REF!="","",#REF!)</f>
        <v>#REF!</v>
      </c>
      <c r="U35" s="56" t="e">
        <f>IF(#REF!="","",#REF!)</f>
        <v>#REF!</v>
      </c>
      <c r="V35" s="56" t="e">
        <f>IF(#REF!="","",#REF!)</f>
        <v>#REF!</v>
      </c>
      <c r="W35" s="56" t="e">
        <f>IF(#REF!="","",#REF!)</f>
        <v>#REF!</v>
      </c>
      <c r="X35" s="18" t="e">
        <f>IF(#REF!="","",#REF!)</f>
        <v>#REF!</v>
      </c>
      <c r="Y35" s="75">
        <v>31538</v>
      </c>
      <c r="Z35" s="2"/>
      <c r="AA35" s="2"/>
      <c r="AB35" s="91">
        <v>1.82</v>
      </c>
      <c r="AC35" s="10">
        <v>78</v>
      </c>
      <c r="AD35" s="9"/>
      <c r="AE35" s="2"/>
      <c r="AF35" s="2"/>
      <c r="AG35" s="2"/>
      <c r="AH35" s="2"/>
      <c r="AI35" s="2"/>
      <c r="AJ35" s="2"/>
    </row>
    <row r="36" spans="4:36" ht="30" x14ac:dyDescent="0.25">
      <c r="D36" s="2">
        <v>16</v>
      </c>
      <c r="E36" s="5" t="s">
        <v>222</v>
      </c>
      <c r="F36" s="79" t="e">
        <f>IF(#REF!="","",#REF!)</f>
        <v>#REF!</v>
      </c>
      <c r="G36" s="169" t="e">
        <f>IF(#REF!="","",#REF!)</f>
        <v>#REF!</v>
      </c>
      <c r="H36" s="177" t="e">
        <f>IF(#REF!="","",#REF!)</f>
        <v>#REF!</v>
      </c>
      <c r="I36" s="172" t="e">
        <f>#REF!</f>
        <v>#REF!</v>
      </c>
      <c r="J36" s="74"/>
      <c r="K36" s="5"/>
      <c r="L36" s="16" t="e">
        <f>IF(#REF!="","",#REF!)</f>
        <v>#REF!</v>
      </c>
      <c r="M36" s="71" t="e">
        <f>IF(#REF!="","",#REF!)</f>
        <v>#REF!</v>
      </c>
      <c r="N36" s="29" t="e">
        <f>IF(#REF!="","",#REF!)</f>
        <v>#REF!</v>
      </c>
      <c r="O36" s="57" t="e">
        <f>IF(#REF!="","",#REF!)</f>
        <v>#REF!</v>
      </c>
      <c r="P36" s="60" t="e">
        <f>IF(#REF!="","",#REF!)</f>
        <v>#REF!</v>
      </c>
      <c r="Q36" s="12" t="e">
        <f>IF(#REF!="","",#REF!)</f>
        <v>#REF!</v>
      </c>
      <c r="R36" s="12" t="e">
        <f>IF(#REF!="","",#REF!)</f>
        <v>#REF!</v>
      </c>
      <c r="S36" s="72" t="e">
        <f>IF(#REF!="","",#REF!)</f>
        <v>#REF!</v>
      </c>
      <c r="T36" s="56" t="e">
        <f>IF(#REF!="","",#REF!)</f>
        <v>#REF!</v>
      </c>
      <c r="U36" s="56" t="e">
        <f>IF(#REF!="","",#REF!)</f>
        <v>#REF!</v>
      </c>
      <c r="V36" s="56" t="e">
        <f>IF(#REF!="","",#REF!)</f>
        <v>#REF!</v>
      </c>
      <c r="W36" s="56" t="e">
        <f>IF(#REF!="","",#REF!)</f>
        <v>#REF!</v>
      </c>
      <c r="X36" s="18" t="e">
        <f>IF(#REF!="","",#REF!)</f>
        <v>#REF!</v>
      </c>
      <c r="Y36" s="75">
        <v>33168</v>
      </c>
      <c r="Z36" s="2" t="s">
        <v>239</v>
      </c>
      <c r="AA36" s="2"/>
      <c r="AB36" s="91">
        <v>1.78</v>
      </c>
      <c r="AC36" s="10">
        <v>76</v>
      </c>
      <c r="AD36" s="9"/>
      <c r="AE36" s="2"/>
      <c r="AF36" s="2"/>
      <c r="AG36" s="2"/>
      <c r="AH36" s="2"/>
      <c r="AI36" s="2"/>
      <c r="AJ36" s="2"/>
    </row>
    <row r="37" spans="4:36" ht="30" x14ac:dyDescent="0.25">
      <c r="E37" s="5" t="s">
        <v>222</v>
      </c>
      <c r="F37" s="79" t="e">
        <f>IF(#REF!="","",#REF!)</f>
        <v>#REF!</v>
      </c>
      <c r="G37" s="169" t="e">
        <f>IF(#REF!="","",#REF!)</f>
        <v>#REF!</v>
      </c>
      <c r="H37" s="177" t="e">
        <f>IF(#REF!="","",#REF!)</f>
        <v>#REF!</v>
      </c>
      <c r="I37" s="172" t="e">
        <f>#REF!</f>
        <v>#REF!</v>
      </c>
      <c r="J37" s="74"/>
      <c r="K37" s="5"/>
      <c r="L37" s="16" t="e">
        <f>IF(#REF!="","",#REF!)</f>
        <v>#REF!</v>
      </c>
      <c r="M37" s="71" t="e">
        <f>IF(#REF!="","",#REF!)</f>
        <v>#REF!</v>
      </c>
      <c r="N37" s="29" t="e">
        <f>IF(#REF!="","",#REF!)</f>
        <v>#REF!</v>
      </c>
      <c r="O37" s="57" t="e">
        <f>IF(#REF!="","",#REF!)</f>
        <v>#REF!</v>
      </c>
      <c r="P37" s="60" t="e">
        <f>IF(#REF!="","",#REF!)</f>
        <v>#REF!</v>
      </c>
      <c r="Q37" s="12" t="e">
        <f>IF(#REF!="","",#REF!)</f>
        <v>#REF!</v>
      </c>
      <c r="R37" s="12" t="e">
        <f>IF(#REF!="","",#REF!)</f>
        <v>#REF!</v>
      </c>
      <c r="S37" s="72" t="e">
        <f>IF(#REF!="","",#REF!)</f>
        <v>#REF!</v>
      </c>
      <c r="T37" s="56" t="e">
        <f>IF(#REF!="","",#REF!)</f>
        <v>#REF!</v>
      </c>
      <c r="U37" s="56" t="e">
        <f>IF(#REF!="","",#REF!)</f>
        <v>#REF!</v>
      </c>
      <c r="V37" s="56" t="e">
        <f>IF(#REF!="","",#REF!)</f>
        <v>#REF!</v>
      </c>
      <c r="W37" s="56" t="e">
        <f>IF(#REF!="","",#REF!)</f>
        <v>#REF!</v>
      </c>
      <c r="X37" s="18" t="e">
        <f>IF(#REF!="","",#REF!)</f>
        <v>#REF!</v>
      </c>
      <c r="Y37" s="75">
        <v>24532</v>
      </c>
      <c r="Z37" s="2" t="s">
        <v>237</v>
      </c>
      <c r="AA37" s="2"/>
      <c r="AB37" s="91">
        <v>1.83</v>
      </c>
      <c r="AC37" s="10">
        <v>75</v>
      </c>
      <c r="AD37" s="9"/>
      <c r="AE37" s="2"/>
      <c r="AF37" s="2"/>
      <c r="AG37" s="2"/>
      <c r="AH37" s="2"/>
      <c r="AI37" s="2"/>
      <c r="AJ37" s="2"/>
    </row>
    <row r="38" spans="4:36" ht="30" x14ac:dyDescent="0.25">
      <c r="E38" s="5" t="s">
        <v>222</v>
      </c>
      <c r="F38" s="5" t="s">
        <v>24</v>
      </c>
      <c r="G38" s="170"/>
      <c r="H38" s="2"/>
      <c r="I38" s="173"/>
      <c r="J38" s="5"/>
      <c r="K38" s="5"/>
      <c r="L38" s="69"/>
      <c r="M38" s="70"/>
      <c r="N38" s="17"/>
      <c r="O38" s="7"/>
      <c r="P38" s="9"/>
      <c r="Q38" s="9"/>
      <c r="R38" s="2"/>
      <c r="S38" s="40"/>
      <c r="T38" s="9"/>
      <c r="U38" s="2"/>
      <c r="V38" s="2"/>
      <c r="W38" s="2"/>
      <c r="X38" s="10"/>
      <c r="Y38" s="75"/>
      <c r="Z38" s="2"/>
      <c r="AA38" s="2"/>
      <c r="AB38" s="91"/>
      <c r="AC38" s="10"/>
      <c r="AD38" s="9"/>
      <c r="AE38" s="2"/>
      <c r="AF38" s="2"/>
      <c r="AG38" s="2"/>
      <c r="AH38" s="2"/>
      <c r="AI38" s="2"/>
      <c r="AJ38" s="2"/>
    </row>
    <row r="39" spans="4:36" x14ac:dyDescent="0.25">
      <c r="E39" s="5"/>
      <c r="F39" s="5"/>
      <c r="G39" s="170"/>
      <c r="H39" s="2"/>
      <c r="I39" s="173"/>
      <c r="J39" s="5"/>
      <c r="K39" s="5"/>
      <c r="L39" s="69"/>
      <c r="M39" s="70"/>
      <c r="N39" s="17"/>
      <c r="O39" s="7"/>
      <c r="P39" s="9"/>
      <c r="Q39" s="9"/>
      <c r="R39" s="2"/>
      <c r="S39" s="40"/>
      <c r="T39" s="9"/>
      <c r="U39" s="2"/>
      <c r="V39" s="2"/>
      <c r="W39" s="2"/>
      <c r="X39" s="10"/>
      <c r="Y39" s="75"/>
      <c r="Z39" s="2"/>
      <c r="AA39" s="2"/>
      <c r="AB39" s="91"/>
      <c r="AC39" s="10"/>
      <c r="AD39" s="9"/>
      <c r="AE39" s="2"/>
      <c r="AF39" s="2"/>
      <c r="AG39" s="2"/>
      <c r="AH39" s="2"/>
      <c r="AI39" s="2"/>
      <c r="AJ39" s="2"/>
    </row>
    <row r="40" spans="4:36" ht="30" x14ac:dyDescent="0.25">
      <c r="E40" s="5" t="s">
        <v>223</v>
      </c>
      <c r="F40" s="5" t="s">
        <v>30</v>
      </c>
      <c r="G40" s="170" t="s">
        <v>31</v>
      </c>
      <c r="H40" s="2" t="s">
        <v>32</v>
      </c>
      <c r="I40" s="173"/>
      <c r="J40" s="5"/>
      <c r="K40" s="5"/>
      <c r="L40" s="69"/>
      <c r="M40" s="70"/>
      <c r="N40" s="17"/>
      <c r="O40" s="7"/>
      <c r="P40" s="9"/>
      <c r="Q40" s="9"/>
      <c r="R40" s="2"/>
      <c r="S40" s="40"/>
      <c r="T40" s="9"/>
      <c r="U40" s="2"/>
      <c r="V40" s="2"/>
      <c r="W40" s="2"/>
      <c r="X40" s="10"/>
      <c r="Y40" s="75"/>
      <c r="Z40" s="2"/>
      <c r="AA40" s="2"/>
      <c r="AB40" s="91"/>
      <c r="AC40" s="10"/>
      <c r="AD40" s="9"/>
      <c r="AE40" s="2"/>
      <c r="AF40" s="2"/>
      <c r="AG40" s="2"/>
      <c r="AH40" s="2"/>
      <c r="AI40" s="2"/>
      <c r="AJ40" s="2"/>
    </row>
    <row r="41" spans="4:36" x14ac:dyDescent="0.25">
      <c r="E41" s="5" t="s">
        <v>223</v>
      </c>
      <c r="F41" s="5" t="s">
        <v>33</v>
      </c>
      <c r="G41" s="170" t="s">
        <v>34</v>
      </c>
      <c r="H41" s="2" t="s">
        <v>35</v>
      </c>
      <c r="I41" s="173"/>
      <c r="J41" s="5"/>
      <c r="K41" s="5"/>
      <c r="L41" s="69"/>
      <c r="M41" s="70"/>
      <c r="N41" s="17"/>
      <c r="O41" s="7"/>
      <c r="P41" s="9"/>
      <c r="Q41" s="9"/>
      <c r="R41" s="2"/>
      <c r="S41" s="40"/>
      <c r="T41" s="9"/>
      <c r="U41" s="2"/>
      <c r="V41" s="2"/>
      <c r="W41" s="2"/>
      <c r="X41" s="10"/>
      <c r="Y41" s="75"/>
      <c r="Z41" s="2"/>
      <c r="AA41" s="2"/>
      <c r="AB41" s="91"/>
      <c r="AC41" s="10"/>
      <c r="AD41" s="9"/>
      <c r="AE41" s="2"/>
      <c r="AF41" s="2"/>
      <c r="AG41" s="2"/>
      <c r="AH41" s="2"/>
      <c r="AI41" s="2"/>
      <c r="AJ41" s="2"/>
    </row>
    <row r="42" spans="4:36" x14ac:dyDescent="0.25">
      <c r="E42" s="5" t="s">
        <v>223</v>
      </c>
      <c r="F42" s="5" t="s">
        <v>27</v>
      </c>
      <c r="G42" s="170" t="s">
        <v>36</v>
      </c>
      <c r="H42" s="2" t="s">
        <v>37</v>
      </c>
      <c r="I42" s="173"/>
      <c r="J42" s="5"/>
      <c r="K42" s="74"/>
      <c r="L42" s="69"/>
      <c r="M42" s="70"/>
      <c r="N42" s="17"/>
      <c r="O42" s="7"/>
      <c r="P42" s="9"/>
      <c r="Q42" s="9"/>
      <c r="R42" s="2"/>
      <c r="S42" s="40"/>
      <c r="T42" s="9"/>
      <c r="U42" s="2"/>
      <c r="V42" s="2"/>
      <c r="W42" s="2"/>
      <c r="X42" s="10"/>
      <c r="Y42" s="75"/>
      <c r="Z42" s="2"/>
      <c r="AA42" s="2"/>
      <c r="AB42" s="91"/>
      <c r="AC42" s="10"/>
      <c r="AD42" s="9"/>
      <c r="AE42" s="2"/>
      <c r="AF42" s="2"/>
      <c r="AG42" s="2"/>
      <c r="AH42" s="2"/>
      <c r="AI42" s="2"/>
      <c r="AJ42" s="2"/>
    </row>
    <row r="43" spans="4:36" x14ac:dyDescent="0.25">
      <c r="E43" s="5" t="s">
        <v>223</v>
      </c>
      <c r="F43" s="5" t="s">
        <v>27</v>
      </c>
      <c r="G43" s="170" t="s">
        <v>38</v>
      </c>
      <c r="H43" s="2" t="s">
        <v>39</v>
      </c>
      <c r="I43" s="173"/>
      <c r="J43" s="5"/>
      <c r="K43" s="5"/>
      <c r="L43" s="69"/>
      <c r="M43" s="70"/>
      <c r="N43" s="17"/>
      <c r="O43" s="7"/>
      <c r="P43" s="9"/>
      <c r="Q43" s="9"/>
      <c r="R43" s="2"/>
      <c r="S43" s="40"/>
      <c r="T43" s="9"/>
      <c r="U43" s="2"/>
      <c r="V43" s="2"/>
      <c r="W43" s="2"/>
      <c r="X43" s="10"/>
      <c r="Y43" s="75"/>
      <c r="Z43" s="2"/>
      <c r="AA43" s="2"/>
      <c r="AB43" s="91"/>
      <c r="AC43" s="10"/>
      <c r="AD43" s="9"/>
      <c r="AE43" s="2"/>
      <c r="AF43" s="2"/>
      <c r="AG43" s="2"/>
      <c r="AH43" s="2"/>
      <c r="AI43" s="2"/>
      <c r="AJ43" s="2"/>
    </row>
    <row r="44" spans="4:36" x14ac:dyDescent="0.25">
      <c r="E44" s="5" t="s">
        <v>223</v>
      </c>
      <c r="F44" s="5" t="s">
        <v>27</v>
      </c>
      <c r="G44" s="170" t="s">
        <v>25</v>
      </c>
      <c r="H44" s="2" t="s">
        <v>26</v>
      </c>
      <c r="I44" s="173"/>
      <c r="J44" s="5"/>
      <c r="K44" s="5"/>
      <c r="L44" s="69"/>
      <c r="M44" s="70"/>
      <c r="N44" s="17"/>
      <c r="O44" s="7"/>
      <c r="P44" s="9"/>
      <c r="Q44" s="9"/>
      <c r="R44" s="2"/>
      <c r="S44" s="40"/>
      <c r="T44" s="9"/>
      <c r="U44" s="2"/>
      <c r="V44" s="2"/>
      <c r="W44" s="2"/>
      <c r="X44" s="10"/>
      <c r="Y44" s="75"/>
      <c r="Z44" s="2"/>
      <c r="AA44" s="2"/>
      <c r="AB44" s="91"/>
      <c r="AC44" s="10"/>
      <c r="AD44" s="9"/>
      <c r="AE44" s="2"/>
      <c r="AF44" s="2"/>
      <c r="AG44" s="2"/>
      <c r="AH44" s="2"/>
      <c r="AI44" s="2"/>
      <c r="AJ44" s="2"/>
    </row>
    <row r="45" spans="4:36" x14ac:dyDescent="0.25">
      <c r="E45" s="5"/>
      <c r="F45" s="5"/>
      <c r="G45" s="170"/>
      <c r="H45" s="2"/>
      <c r="I45" s="173"/>
      <c r="J45" s="5"/>
      <c r="K45" s="5"/>
      <c r="L45" s="69"/>
      <c r="M45" s="70"/>
      <c r="N45" s="17"/>
      <c r="O45" s="7"/>
      <c r="P45" s="9"/>
      <c r="Q45" s="9"/>
      <c r="R45" s="2"/>
      <c r="S45" s="40"/>
      <c r="T45" s="9"/>
      <c r="U45" s="2"/>
      <c r="V45" s="2"/>
      <c r="W45" s="2"/>
      <c r="X45" s="10"/>
      <c r="Y45" s="75"/>
      <c r="Z45" s="2"/>
      <c r="AA45" s="2"/>
      <c r="AB45" s="91"/>
      <c r="AC45" s="10"/>
      <c r="AD45" s="9"/>
      <c r="AE45" s="2"/>
      <c r="AF45" s="2"/>
      <c r="AG45" s="2"/>
      <c r="AH45" s="2"/>
      <c r="AI45" s="2"/>
      <c r="AJ45" s="2"/>
    </row>
    <row r="46" spans="4:36" x14ac:dyDescent="0.25">
      <c r="D46" s="2">
        <v>17</v>
      </c>
      <c r="E46" s="5" t="s">
        <v>175</v>
      </c>
      <c r="F46" s="79" t="e">
        <f>IF(#REF!="","",#REF!)</f>
        <v>#REF!</v>
      </c>
      <c r="G46" s="169" t="e">
        <f>IF(#REF!="","",#REF!)</f>
        <v>#REF!</v>
      </c>
      <c r="H46" s="177" t="e">
        <f>IF(#REF!="","",#REF!)</f>
        <v>#REF!</v>
      </c>
      <c r="I46" s="172" t="e">
        <f>#REF!</f>
        <v>#REF!</v>
      </c>
      <c r="J46" s="74"/>
      <c r="K46" s="5"/>
      <c r="L46" s="16" t="e">
        <f>IF(#REF!="","",#REF!)</f>
        <v>#REF!</v>
      </c>
      <c r="M46" s="71" t="e">
        <f>IF(#REF!="","",#REF!)</f>
        <v>#REF!</v>
      </c>
      <c r="N46" s="29" t="e">
        <f>IF(#REF!="","",#REF!)</f>
        <v>#REF!</v>
      </c>
      <c r="O46" s="57" t="e">
        <f>IF(#REF!="","",#REF!)</f>
        <v>#REF!</v>
      </c>
      <c r="P46" s="60" t="e">
        <f>IF(#REF!="","",#REF!)</f>
        <v>#REF!</v>
      </c>
      <c r="Q46" s="12" t="e">
        <f>IF(#REF!="","",#REF!)</f>
        <v>#REF!</v>
      </c>
      <c r="R46" s="12" t="e">
        <f>IF(#REF!="","",#REF!)</f>
        <v>#REF!</v>
      </c>
      <c r="S46" s="72" t="e">
        <f>IF(#REF!="","",#REF!)</f>
        <v>#REF!</v>
      </c>
      <c r="T46" s="56" t="e">
        <f>IF(#REF!="","",#REF!)</f>
        <v>#REF!</v>
      </c>
      <c r="U46" s="56" t="e">
        <f>IF(#REF!="","",#REF!)</f>
        <v>#REF!</v>
      </c>
      <c r="V46" s="56" t="e">
        <f>IF(#REF!="","",#REF!)</f>
        <v>#REF!</v>
      </c>
      <c r="W46" s="56" t="e">
        <f>IF(#REF!="","",#REF!)</f>
        <v>#REF!</v>
      </c>
      <c r="X46" s="18" t="e">
        <f>IF(#REF!="","",#REF!)</f>
        <v>#REF!</v>
      </c>
      <c r="Y46" s="75"/>
      <c r="Z46" s="2"/>
      <c r="AA46" s="2"/>
      <c r="AB46" s="91"/>
      <c r="AC46" s="10"/>
      <c r="AD46" s="9"/>
      <c r="AE46" s="2"/>
      <c r="AF46" s="2"/>
      <c r="AG46" s="2"/>
      <c r="AH46" s="2"/>
      <c r="AI46" s="2"/>
      <c r="AJ46" s="2"/>
    </row>
    <row r="47" spans="4:36" ht="30" x14ac:dyDescent="0.25">
      <c r="E47" s="5" t="s">
        <v>184</v>
      </c>
      <c r="F47" s="5" t="s">
        <v>208</v>
      </c>
      <c r="G47" s="170" t="s">
        <v>195</v>
      </c>
      <c r="H47" s="2" t="s">
        <v>196</v>
      </c>
      <c r="I47" s="173" t="s">
        <v>178</v>
      </c>
      <c r="J47" s="5"/>
      <c r="K47" s="5"/>
      <c r="L47" s="69"/>
      <c r="M47" s="70"/>
      <c r="N47" s="17"/>
      <c r="O47" s="7"/>
      <c r="P47" s="9"/>
      <c r="Q47" s="9"/>
      <c r="R47" s="2"/>
      <c r="S47" s="40"/>
      <c r="T47" s="9"/>
      <c r="U47" s="2"/>
      <c r="V47" s="2"/>
      <c r="W47" s="2"/>
      <c r="X47" s="10"/>
      <c r="Y47" s="75"/>
      <c r="Z47" s="2"/>
      <c r="AA47" s="2"/>
      <c r="AB47" s="91"/>
      <c r="AC47" s="10"/>
      <c r="AD47" s="9"/>
      <c r="AE47" s="2"/>
      <c r="AF47" s="2"/>
      <c r="AG47" s="2"/>
      <c r="AH47" s="2"/>
      <c r="AI47" s="2"/>
      <c r="AJ47" s="2"/>
    </row>
    <row r="48" spans="4:36" ht="30" x14ac:dyDescent="0.25">
      <c r="E48" s="5" t="s">
        <v>184</v>
      </c>
      <c r="F48" s="5" t="s">
        <v>207</v>
      </c>
      <c r="G48" s="170" t="s">
        <v>197</v>
      </c>
      <c r="H48" s="2" t="s">
        <v>198</v>
      </c>
      <c r="I48" s="173" t="s">
        <v>179</v>
      </c>
      <c r="J48" s="5"/>
      <c r="K48" s="99"/>
      <c r="L48" s="69"/>
      <c r="M48" s="70"/>
      <c r="N48" s="17"/>
      <c r="O48" s="7"/>
      <c r="P48" s="9"/>
      <c r="Q48" s="9"/>
      <c r="R48" s="2"/>
      <c r="S48" s="40"/>
      <c r="T48" s="9"/>
      <c r="U48" s="2"/>
      <c r="V48" s="2"/>
      <c r="W48" s="2"/>
      <c r="X48" s="10"/>
      <c r="Y48" s="75"/>
      <c r="Z48" s="2"/>
      <c r="AA48" s="2"/>
      <c r="AB48" s="91"/>
      <c r="AC48" s="10"/>
      <c r="AD48" s="9"/>
      <c r="AE48" s="2"/>
      <c r="AF48" s="2"/>
      <c r="AG48" s="2"/>
      <c r="AH48" s="2"/>
      <c r="AI48" s="2"/>
      <c r="AJ48" s="2"/>
    </row>
    <row r="49" spans="4:36" ht="45" x14ac:dyDescent="0.25">
      <c r="E49" s="5" t="s">
        <v>184</v>
      </c>
      <c r="F49" s="5" t="s">
        <v>218</v>
      </c>
      <c r="G49" s="170" t="s">
        <v>199</v>
      </c>
      <c r="H49" s="2" t="s">
        <v>200</v>
      </c>
      <c r="I49" s="173" t="s">
        <v>180</v>
      </c>
      <c r="J49" s="5"/>
      <c r="K49" s="99"/>
      <c r="L49" s="69"/>
      <c r="M49" s="70"/>
      <c r="N49" s="17"/>
      <c r="O49" s="7"/>
      <c r="P49" s="9"/>
      <c r="Q49" s="9"/>
      <c r="R49" s="2"/>
      <c r="S49" s="40"/>
      <c r="T49" s="9"/>
      <c r="U49" s="2"/>
      <c r="V49" s="2"/>
      <c r="W49" s="2"/>
      <c r="X49" s="10"/>
      <c r="Y49" s="75"/>
      <c r="Z49" s="2"/>
      <c r="AA49" s="2"/>
      <c r="AB49" s="91"/>
      <c r="AC49" s="10"/>
      <c r="AD49" s="9"/>
      <c r="AE49" s="2"/>
      <c r="AF49" s="2"/>
      <c r="AG49" s="2"/>
      <c r="AH49" s="2"/>
      <c r="AI49" s="2"/>
      <c r="AJ49" s="2"/>
    </row>
    <row r="50" spans="4:36" ht="30" x14ac:dyDescent="0.25">
      <c r="E50" s="5" t="s">
        <v>184</v>
      </c>
      <c r="F50" s="5" t="s">
        <v>185</v>
      </c>
      <c r="G50" s="170" t="s">
        <v>201</v>
      </c>
      <c r="H50" s="2" t="s">
        <v>202</v>
      </c>
      <c r="I50" s="173" t="s">
        <v>181</v>
      </c>
      <c r="J50" s="5"/>
      <c r="K50" s="99"/>
      <c r="L50" s="69"/>
      <c r="M50" s="70"/>
      <c r="N50" s="17"/>
      <c r="O50" s="7"/>
      <c r="P50" s="9"/>
      <c r="Q50" s="9"/>
      <c r="R50" s="2"/>
      <c r="S50" s="40"/>
      <c r="T50" s="9"/>
      <c r="U50" s="2"/>
      <c r="V50" s="2"/>
      <c r="W50" s="2"/>
      <c r="X50" s="10"/>
      <c r="Y50" s="75"/>
      <c r="Z50" s="2"/>
      <c r="AA50" s="2"/>
      <c r="AB50" s="91"/>
      <c r="AC50" s="10"/>
      <c r="AD50" s="9"/>
      <c r="AE50" s="2"/>
      <c r="AF50" s="2"/>
      <c r="AG50" s="2"/>
      <c r="AH50" s="2"/>
      <c r="AI50" s="2"/>
      <c r="AJ50" s="2"/>
    </row>
    <row r="51" spans="4:36" ht="30" x14ac:dyDescent="0.25">
      <c r="E51" s="5" t="s">
        <v>175</v>
      </c>
      <c r="F51" s="5" t="s">
        <v>176</v>
      </c>
      <c r="G51" s="170" t="s">
        <v>203</v>
      </c>
      <c r="H51" s="2" t="s">
        <v>204</v>
      </c>
      <c r="I51" s="173" t="s">
        <v>182</v>
      </c>
      <c r="J51" s="5"/>
      <c r="K51" s="99"/>
      <c r="L51" s="69"/>
      <c r="M51" s="70"/>
      <c r="N51" s="17"/>
      <c r="O51" s="7"/>
      <c r="P51" s="9"/>
      <c r="Q51" s="9"/>
      <c r="R51" s="2"/>
      <c r="S51" s="40"/>
      <c r="T51" s="9"/>
      <c r="U51" s="2"/>
      <c r="V51" s="2"/>
      <c r="W51" s="2"/>
      <c r="X51" s="10"/>
      <c r="Y51" s="75"/>
      <c r="Z51" s="2"/>
      <c r="AA51" s="2"/>
      <c r="AB51" s="91"/>
      <c r="AC51" s="10"/>
      <c r="AD51" s="9"/>
      <c r="AE51" s="2"/>
      <c r="AF51" s="2"/>
      <c r="AG51" s="2"/>
      <c r="AH51" s="2"/>
      <c r="AI51" s="2"/>
      <c r="AJ51" s="2"/>
    </row>
    <row r="52" spans="4:36" ht="30" x14ac:dyDescent="0.25">
      <c r="E52" s="5" t="s">
        <v>184</v>
      </c>
      <c r="F52" s="5" t="s">
        <v>220</v>
      </c>
      <c r="G52" s="170" t="s">
        <v>187</v>
      </c>
      <c r="H52" s="2" t="s">
        <v>188</v>
      </c>
      <c r="I52" s="174"/>
      <c r="J52" s="11"/>
      <c r="K52" s="99"/>
      <c r="L52" s="69"/>
      <c r="M52" s="70"/>
      <c r="N52" s="17"/>
      <c r="O52" s="7"/>
      <c r="P52" s="9"/>
      <c r="Q52" s="9"/>
      <c r="R52" s="2"/>
      <c r="S52" s="40"/>
      <c r="T52" s="9"/>
      <c r="U52" s="2"/>
      <c r="V52" s="2"/>
      <c r="W52" s="2"/>
      <c r="X52" s="10"/>
      <c r="Y52" s="75"/>
      <c r="Z52" s="2"/>
      <c r="AA52" s="2"/>
      <c r="AB52" s="91"/>
      <c r="AC52" s="10"/>
      <c r="AD52" s="9"/>
      <c r="AE52" s="2"/>
      <c r="AF52" s="2"/>
      <c r="AG52" s="2"/>
      <c r="AH52" s="2"/>
      <c r="AI52" s="2"/>
      <c r="AJ52" s="2"/>
    </row>
    <row r="53" spans="4:36" ht="30" x14ac:dyDescent="0.25">
      <c r="E53" s="5" t="s">
        <v>216</v>
      </c>
      <c r="F53" s="5" t="s">
        <v>217</v>
      </c>
      <c r="G53" s="171" t="s">
        <v>189</v>
      </c>
      <c r="H53" s="78" t="s">
        <v>190</v>
      </c>
      <c r="I53" s="174"/>
      <c r="J53" s="11"/>
      <c r="K53" s="99"/>
      <c r="L53" s="69"/>
      <c r="M53" s="70"/>
      <c r="N53" s="17"/>
      <c r="O53" s="7"/>
      <c r="P53" s="9"/>
      <c r="Q53" s="9"/>
      <c r="R53" s="2"/>
      <c r="S53" s="40"/>
      <c r="T53" s="9"/>
      <c r="U53" s="2"/>
      <c r="V53" s="2"/>
      <c r="W53" s="2"/>
      <c r="X53" s="10"/>
      <c r="Y53" s="75"/>
      <c r="Z53" s="2"/>
      <c r="AA53" s="2"/>
      <c r="AB53" s="91"/>
      <c r="AC53" s="10"/>
      <c r="AD53" s="9"/>
      <c r="AE53" s="2"/>
      <c r="AF53" s="2"/>
      <c r="AG53" s="2"/>
      <c r="AH53" s="2"/>
      <c r="AI53" s="2"/>
      <c r="AJ53" s="2"/>
    </row>
    <row r="54" spans="4:36" x14ac:dyDescent="0.25">
      <c r="E54" s="5" t="s">
        <v>175</v>
      </c>
      <c r="F54" s="5" t="s">
        <v>186</v>
      </c>
      <c r="G54" s="170" t="s">
        <v>31</v>
      </c>
      <c r="H54" s="2" t="s">
        <v>32</v>
      </c>
      <c r="I54" s="174"/>
      <c r="J54" s="11"/>
      <c r="K54" s="5"/>
      <c r="L54" s="69"/>
      <c r="M54" s="70"/>
      <c r="N54" s="17"/>
      <c r="O54" s="7"/>
      <c r="P54" s="9"/>
      <c r="Q54" s="9"/>
      <c r="R54" s="2"/>
      <c r="S54" s="40"/>
      <c r="T54" s="9"/>
      <c r="U54" s="2"/>
      <c r="V54" s="2"/>
      <c r="W54" s="2"/>
      <c r="X54" s="10"/>
      <c r="Y54" s="75"/>
      <c r="Z54" s="2"/>
      <c r="AA54" s="2"/>
      <c r="AB54" s="91"/>
      <c r="AC54" s="10"/>
      <c r="AD54" s="9"/>
      <c r="AE54" s="2"/>
      <c r="AF54" s="2"/>
      <c r="AG54" s="2"/>
      <c r="AH54" s="2"/>
      <c r="AI54" s="2"/>
      <c r="AJ54" s="2"/>
    </row>
    <row r="55" spans="4:36" ht="30" x14ac:dyDescent="0.25">
      <c r="E55" s="5" t="s">
        <v>175</v>
      </c>
      <c r="F55" s="5" t="s">
        <v>220</v>
      </c>
      <c r="G55" s="170" t="s">
        <v>191</v>
      </c>
      <c r="H55" s="2" t="s">
        <v>192</v>
      </c>
      <c r="I55" s="174"/>
      <c r="J55" s="11"/>
      <c r="K55" s="5"/>
      <c r="L55" s="69"/>
      <c r="M55" s="70"/>
      <c r="N55" s="17"/>
      <c r="O55" s="7"/>
      <c r="P55" s="9"/>
      <c r="Q55" s="9"/>
      <c r="R55" s="2"/>
      <c r="S55" s="40"/>
      <c r="T55" s="9"/>
      <c r="U55" s="2"/>
      <c r="V55" s="2"/>
      <c r="W55" s="2"/>
      <c r="X55" s="10"/>
      <c r="Y55" s="75"/>
      <c r="Z55" s="2"/>
      <c r="AA55" s="2"/>
      <c r="AB55" s="91"/>
      <c r="AC55" s="10"/>
      <c r="AD55" s="9"/>
      <c r="AE55" s="2"/>
      <c r="AF55" s="2"/>
      <c r="AG55" s="2"/>
      <c r="AH55" s="2"/>
      <c r="AI55" s="2"/>
      <c r="AJ55" s="2"/>
    </row>
    <row r="56" spans="4:36" ht="30" x14ac:dyDescent="0.25">
      <c r="E56" s="5" t="s">
        <v>184</v>
      </c>
      <c r="F56" s="5" t="s">
        <v>186</v>
      </c>
      <c r="G56" s="170" t="s">
        <v>193</v>
      </c>
      <c r="H56" s="2" t="s">
        <v>194</v>
      </c>
      <c r="I56" s="174"/>
      <c r="J56" s="11"/>
      <c r="K56" s="5"/>
      <c r="L56" s="69"/>
      <c r="M56" s="70"/>
      <c r="N56" s="17"/>
      <c r="O56" s="7"/>
      <c r="P56" s="9"/>
      <c r="Q56" s="9"/>
      <c r="R56" s="2"/>
      <c r="S56" s="40"/>
      <c r="T56" s="9"/>
      <c r="U56" s="2"/>
      <c r="V56" s="2"/>
      <c r="W56" s="2"/>
      <c r="X56" s="10"/>
      <c r="Y56" s="75"/>
      <c r="Z56" s="2"/>
      <c r="AA56" s="2"/>
      <c r="AB56" s="91"/>
      <c r="AC56" s="10"/>
      <c r="AD56" s="9"/>
      <c r="AE56" s="2"/>
      <c r="AF56" s="2"/>
      <c r="AG56" s="2"/>
      <c r="AH56" s="2"/>
      <c r="AI56" s="2"/>
      <c r="AJ56" s="2"/>
    </row>
    <row r="57" spans="4:36" ht="30" x14ac:dyDescent="0.25">
      <c r="E57" s="5" t="s">
        <v>184</v>
      </c>
      <c r="F57" s="5" t="s">
        <v>219</v>
      </c>
      <c r="G57" s="170" t="s">
        <v>205</v>
      </c>
      <c r="H57" s="2" t="s">
        <v>206</v>
      </c>
      <c r="I57" s="174"/>
      <c r="J57" s="11"/>
      <c r="K57" s="79"/>
      <c r="L57" s="69"/>
      <c r="M57" s="70"/>
      <c r="N57" s="17"/>
      <c r="O57" s="7"/>
      <c r="P57" s="9"/>
      <c r="Q57" s="9"/>
      <c r="R57" s="2"/>
      <c r="S57" s="40"/>
      <c r="T57" s="9"/>
      <c r="U57" s="2"/>
      <c r="V57" s="2"/>
      <c r="W57" s="2"/>
      <c r="X57" s="10"/>
      <c r="Y57" s="75"/>
      <c r="Z57" s="2"/>
      <c r="AA57" s="2"/>
      <c r="AB57" s="91"/>
      <c r="AC57" s="10"/>
      <c r="AD57" s="9"/>
      <c r="AE57" s="2"/>
      <c r="AF57" s="2"/>
      <c r="AG57" s="2"/>
      <c r="AH57" s="2"/>
      <c r="AI57" s="2"/>
      <c r="AJ57" s="2"/>
    </row>
    <row r="58" spans="4:36" x14ac:dyDescent="0.25">
      <c r="E58" s="5" t="s">
        <v>183</v>
      </c>
      <c r="F58" s="5" t="s">
        <v>209</v>
      </c>
      <c r="G58" s="171" t="s">
        <v>210</v>
      </c>
      <c r="H58" s="78" t="s">
        <v>211</v>
      </c>
      <c r="I58" s="173" t="s">
        <v>212</v>
      </c>
      <c r="J58" s="5"/>
      <c r="K58" s="5"/>
      <c r="L58" s="69"/>
      <c r="M58" s="70"/>
      <c r="N58" s="17"/>
      <c r="O58" s="7"/>
      <c r="P58" s="9"/>
      <c r="Q58" s="9"/>
      <c r="R58" s="2"/>
      <c r="S58" s="40"/>
      <c r="T58" s="9"/>
      <c r="U58" s="2"/>
      <c r="V58" s="2"/>
      <c r="W58" s="2"/>
      <c r="X58" s="10"/>
      <c r="Y58" s="75"/>
      <c r="Z58" s="2"/>
      <c r="AA58" s="2"/>
      <c r="AB58" s="91"/>
      <c r="AC58" s="10"/>
      <c r="AD58" s="9"/>
      <c r="AE58" s="2"/>
      <c r="AF58" s="2"/>
      <c r="AG58" s="2"/>
      <c r="AH58" s="2"/>
      <c r="AI58" s="2"/>
      <c r="AJ58" s="2"/>
    </row>
    <row r="59" spans="4:36" x14ac:dyDescent="0.25">
      <c r="E59" s="5" t="s">
        <v>183</v>
      </c>
      <c r="F59" s="5" t="s">
        <v>209</v>
      </c>
      <c r="G59" s="171" t="s">
        <v>28</v>
      </c>
      <c r="H59" s="78" t="s">
        <v>29</v>
      </c>
      <c r="I59" s="173" t="s">
        <v>212</v>
      </c>
      <c r="J59" s="5"/>
      <c r="K59" s="5"/>
      <c r="L59" s="69"/>
      <c r="M59" s="70"/>
      <c r="N59" s="17"/>
      <c r="O59" s="7"/>
      <c r="P59" s="9"/>
      <c r="Q59" s="9"/>
      <c r="R59" s="2"/>
      <c r="S59" s="40"/>
      <c r="T59" s="9"/>
      <c r="U59" s="2"/>
      <c r="V59" s="2"/>
      <c r="W59" s="2"/>
      <c r="X59" s="10"/>
      <c r="Y59" s="75"/>
      <c r="Z59" s="2"/>
      <c r="AA59" s="2"/>
      <c r="AB59" s="91"/>
      <c r="AC59" s="10"/>
      <c r="AD59" s="9"/>
      <c r="AE59" s="2"/>
      <c r="AF59" s="2"/>
      <c r="AG59" s="2"/>
      <c r="AH59" s="2"/>
      <c r="AI59" s="2"/>
      <c r="AJ59" s="2"/>
    </row>
    <row r="60" spans="4:36" x14ac:dyDescent="0.25">
      <c r="E60" s="5" t="s">
        <v>183</v>
      </c>
      <c r="F60" s="5" t="s">
        <v>209</v>
      </c>
      <c r="G60" s="171" t="s">
        <v>214</v>
      </c>
      <c r="H60" s="78" t="s">
        <v>215</v>
      </c>
      <c r="I60" s="173" t="s">
        <v>213</v>
      </c>
      <c r="J60" s="5"/>
      <c r="K60" s="5"/>
      <c r="L60" s="69"/>
      <c r="M60" s="70"/>
      <c r="N60" s="17"/>
      <c r="O60" s="7"/>
      <c r="P60" s="9"/>
      <c r="Q60" s="9"/>
      <c r="R60" s="2"/>
      <c r="S60" s="40"/>
      <c r="T60" s="9"/>
      <c r="U60" s="2"/>
      <c r="V60" s="2"/>
      <c r="W60" s="2"/>
      <c r="X60" s="10"/>
      <c r="Y60" s="75"/>
      <c r="Z60" s="2"/>
      <c r="AA60" s="2"/>
      <c r="AB60" s="91"/>
      <c r="AC60" s="10"/>
      <c r="AD60" s="9"/>
      <c r="AE60" s="2"/>
      <c r="AF60" s="2"/>
      <c r="AG60" s="2"/>
      <c r="AH60" s="2"/>
      <c r="AI60" s="2"/>
      <c r="AJ60" s="2"/>
    </row>
    <row r="61" spans="4:36" ht="47.25" x14ac:dyDescent="0.25">
      <c r="D61" s="2">
        <v>18</v>
      </c>
      <c r="E61" s="5" t="s">
        <v>221</v>
      </c>
      <c r="F61" s="79" t="e">
        <f>IF(#REF!="","",#REF!)</f>
        <v>#REF!</v>
      </c>
      <c r="G61" s="169" t="e">
        <f>IF(#REF!="","",#REF!)</f>
        <v>#REF!</v>
      </c>
      <c r="H61" s="177" t="e">
        <f>IF(#REF!="","",#REF!)</f>
        <v>#REF!</v>
      </c>
      <c r="I61" s="175" t="e">
        <f>#REF!</f>
        <v>#REF!</v>
      </c>
      <c r="J61" s="79"/>
      <c r="K61" s="99" t="s">
        <v>172</v>
      </c>
      <c r="L61" s="16" t="e">
        <f>IF(#REF!="","",#REF!)</f>
        <v>#REF!</v>
      </c>
      <c r="M61" s="71" t="e">
        <f>IF(#REF!="","",#REF!)</f>
        <v>#REF!</v>
      </c>
      <c r="N61" s="29" t="e">
        <f>IF(#REF!="","",#REF!)</f>
        <v>#REF!</v>
      </c>
      <c r="O61" s="57" t="e">
        <f>IF(#REF!="","",#REF!)</f>
        <v>#REF!</v>
      </c>
      <c r="P61" s="60" t="e">
        <f>IF(#REF!="","",#REF!)</f>
        <v>#REF!</v>
      </c>
      <c r="Q61" s="12" t="e">
        <f>IF(#REF!="","",#REF!)</f>
        <v>#REF!</v>
      </c>
      <c r="R61" s="12" t="e">
        <f>IF(#REF!="","",#REF!)</f>
        <v>#REF!</v>
      </c>
      <c r="S61" s="72" t="e">
        <f>IF(#REF!="","",#REF!)</f>
        <v>#REF!</v>
      </c>
      <c r="T61" s="56" t="e">
        <f>IF(#REF!="","",#REF!)</f>
        <v>#REF!</v>
      </c>
      <c r="U61" s="56" t="e">
        <f>IF(#REF!="","",#REF!)</f>
        <v>#REF!</v>
      </c>
      <c r="V61" s="56" t="e">
        <f>IF(#REF!="","",#REF!)</f>
        <v>#REF!</v>
      </c>
      <c r="W61" s="56" t="e">
        <f>IF(#REF!="","",#REF!)</f>
        <v>#REF!</v>
      </c>
      <c r="X61" s="18" t="e">
        <f>IF(#REF!="","",#REF!)</f>
        <v>#REF!</v>
      </c>
      <c r="Y61" s="75"/>
      <c r="Z61" s="2"/>
      <c r="AA61" s="2"/>
      <c r="AB61" s="91"/>
      <c r="AC61" s="10"/>
      <c r="AD61" s="9"/>
      <c r="AE61" s="2"/>
      <c r="AF61" s="2"/>
      <c r="AG61" s="2"/>
      <c r="AH61" s="2"/>
      <c r="AI61" s="2"/>
      <c r="AJ61" s="2"/>
    </row>
    <row r="62" spans="4:36" x14ac:dyDescent="0.25">
      <c r="E62" s="5"/>
      <c r="F62" s="5"/>
      <c r="G62" s="170"/>
      <c r="H62" s="2"/>
      <c r="I62" s="173"/>
      <c r="J62" s="5"/>
      <c r="K62" s="99"/>
      <c r="L62" s="69"/>
      <c r="M62" s="70"/>
      <c r="N62" s="17"/>
      <c r="O62" s="7"/>
      <c r="P62" s="9"/>
      <c r="Q62" s="9"/>
      <c r="R62" s="2"/>
      <c r="S62" s="40"/>
      <c r="T62" s="9"/>
      <c r="U62" s="2"/>
      <c r="V62" s="2"/>
      <c r="W62" s="2"/>
      <c r="X62" s="10"/>
      <c r="Y62" s="75"/>
      <c r="Z62" s="2"/>
      <c r="AA62" s="2"/>
      <c r="AB62" s="91"/>
      <c r="AC62" s="10"/>
      <c r="AD62" s="9"/>
      <c r="AE62" s="2"/>
      <c r="AF62" s="2"/>
      <c r="AG62" s="2"/>
      <c r="AH62" s="2"/>
      <c r="AI62" s="2"/>
      <c r="AJ62" s="2"/>
    </row>
    <row r="63" spans="4:36" x14ac:dyDescent="0.25">
      <c r="E63" s="5"/>
      <c r="F63" s="5"/>
      <c r="G63" s="170"/>
      <c r="H63" s="2"/>
      <c r="I63" s="173"/>
      <c r="J63" s="5"/>
      <c r="K63" s="99"/>
      <c r="L63" s="69"/>
      <c r="M63" s="70"/>
      <c r="N63" s="17"/>
      <c r="O63" s="7"/>
      <c r="P63" s="9"/>
      <c r="Q63" s="9"/>
      <c r="R63" s="2"/>
      <c r="S63" s="40"/>
      <c r="T63" s="9"/>
      <c r="U63" s="2"/>
      <c r="V63" s="2"/>
      <c r="W63" s="2"/>
      <c r="X63" s="10"/>
      <c r="Y63" s="75"/>
      <c r="Z63" s="2"/>
      <c r="AA63" s="2"/>
      <c r="AB63" s="91"/>
      <c r="AC63" s="10"/>
      <c r="AD63" s="9"/>
      <c r="AE63" s="2"/>
      <c r="AF63" s="2"/>
      <c r="AG63" s="2"/>
      <c r="AH63" s="2"/>
      <c r="AI63" s="2"/>
      <c r="AJ63" s="2"/>
    </row>
    <row r="64" spans="4:36" x14ac:dyDescent="0.25">
      <c r="E64" s="5"/>
      <c r="F64" s="5"/>
      <c r="G64" s="170"/>
      <c r="H64" s="2"/>
      <c r="I64" s="173"/>
      <c r="J64" s="5"/>
      <c r="K64" s="99"/>
      <c r="L64" s="69"/>
      <c r="M64" s="70"/>
      <c r="N64" s="17"/>
      <c r="O64" s="7"/>
      <c r="P64" s="9"/>
      <c r="Q64" s="9"/>
      <c r="R64" s="2"/>
      <c r="S64" s="40"/>
      <c r="T64" s="9"/>
      <c r="U64" s="2"/>
      <c r="V64" s="2"/>
      <c r="W64" s="2"/>
      <c r="X64" s="10"/>
      <c r="Y64" s="75"/>
      <c r="Z64" s="2"/>
      <c r="AA64" s="2"/>
      <c r="AB64" s="91"/>
      <c r="AC64" s="10"/>
      <c r="AD64" s="9"/>
      <c r="AE64" s="2"/>
      <c r="AF64" s="2"/>
      <c r="AG64" s="2"/>
      <c r="AH64" s="2"/>
      <c r="AI64" s="2"/>
      <c r="AJ64" s="2"/>
    </row>
    <row r="65" spans="5:36" x14ac:dyDescent="0.25">
      <c r="E65" s="5"/>
      <c r="F65" s="5"/>
      <c r="G65" s="170"/>
      <c r="H65" s="2"/>
      <c r="I65" s="173"/>
      <c r="J65" s="5"/>
      <c r="K65" s="99"/>
      <c r="L65" s="69"/>
      <c r="M65" s="70"/>
      <c r="N65" s="17"/>
      <c r="O65" s="7"/>
      <c r="P65" s="9"/>
      <c r="Q65" s="9"/>
      <c r="R65" s="2"/>
      <c r="S65" s="40"/>
      <c r="T65" s="9"/>
      <c r="U65" s="2"/>
      <c r="V65" s="2"/>
      <c r="W65" s="2"/>
      <c r="X65" s="10"/>
      <c r="Y65" s="75"/>
      <c r="Z65" s="2"/>
      <c r="AA65" s="2"/>
      <c r="AB65" s="91"/>
      <c r="AC65" s="10"/>
      <c r="AD65" s="9"/>
      <c r="AE65" s="2"/>
      <c r="AF65" s="2"/>
      <c r="AG65" s="2"/>
      <c r="AH65" s="2"/>
      <c r="AI65" s="2"/>
      <c r="AJ65" s="2"/>
    </row>
    <row r="66" spans="5:36" x14ac:dyDescent="0.25">
      <c r="H66" s="93"/>
    </row>
    <row r="67" spans="5:36" x14ac:dyDescent="0.25">
      <c r="H67" s="93"/>
    </row>
    <row r="68" spans="5:36" x14ac:dyDescent="0.25">
      <c r="H68" s="93"/>
    </row>
    <row r="69" spans="5:36" x14ac:dyDescent="0.25">
      <c r="H69" s="93"/>
    </row>
    <row r="70" spans="5:36" x14ac:dyDescent="0.25">
      <c r="H70" s="93"/>
    </row>
    <row r="71" spans="5:36" x14ac:dyDescent="0.25">
      <c r="H71" s="93"/>
    </row>
    <row r="72" spans="5:36" x14ac:dyDescent="0.25">
      <c r="H72" s="93"/>
    </row>
    <row r="73" spans="5:36" x14ac:dyDescent="0.25">
      <c r="H73" s="93"/>
    </row>
    <row r="74" spans="5:36" x14ac:dyDescent="0.25">
      <c r="H74" s="93"/>
    </row>
    <row r="75" spans="5:36" x14ac:dyDescent="0.25">
      <c r="H75" s="93"/>
    </row>
    <row r="76" spans="5:36" x14ac:dyDescent="0.25">
      <c r="H76" s="93"/>
    </row>
    <row r="77" spans="5:36" x14ac:dyDescent="0.25">
      <c r="H77" s="93"/>
    </row>
    <row r="78" spans="5:36" x14ac:dyDescent="0.25">
      <c r="H78" s="93"/>
    </row>
    <row r="79" spans="5:36" x14ac:dyDescent="0.25">
      <c r="H79" s="93"/>
    </row>
    <row r="80" spans="5:36" x14ac:dyDescent="0.25">
      <c r="H80" s="93"/>
    </row>
    <row r="81" spans="8:8" x14ac:dyDescent="0.25">
      <c r="H81" s="93"/>
    </row>
    <row r="82" spans="8:8" x14ac:dyDescent="0.25">
      <c r="H82" s="93"/>
    </row>
    <row r="83" spans="8:8" x14ac:dyDescent="0.25">
      <c r="H83" s="93"/>
    </row>
    <row r="84" spans="8:8" x14ac:dyDescent="0.25">
      <c r="H84" s="93"/>
    </row>
    <row r="85" spans="8:8" x14ac:dyDescent="0.25">
      <c r="H85" s="93"/>
    </row>
    <row r="86" spans="8:8" x14ac:dyDescent="0.25">
      <c r="H86" s="93"/>
    </row>
    <row r="87" spans="8:8" x14ac:dyDescent="0.25">
      <c r="H87" s="93"/>
    </row>
    <row r="88" spans="8:8" x14ac:dyDescent="0.25">
      <c r="H88" s="93"/>
    </row>
    <row r="89" spans="8:8" x14ac:dyDescent="0.25">
      <c r="H89" s="93"/>
    </row>
    <row r="90" spans="8:8" x14ac:dyDescent="0.25">
      <c r="H90" s="93"/>
    </row>
    <row r="91" spans="8:8" x14ac:dyDescent="0.25">
      <c r="H91" s="93"/>
    </row>
    <row r="92" spans="8:8" x14ac:dyDescent="0.25">
      <c r="H92" s="93"/>
    </row>
    <row r="93" spans="8:8" x14ac:dyDescent="0.25">
      <c r="H93" s="93"/>
    </row>
    <row r="94" spans="8:8" x14ac:dyDescent="0.25">
      <c r="H94" s="93"/>
    </row>
    <row r="95" spans="8:8" x14ac:dyDescent="0.25">
      <c r="H95" s="93"/>
    </row>
    <row r="96" spans="8:8" x14ac:dyDescent="0.25">
      <c r="H96" s="93"/>
    </row>
    <row r="97" spans="8:8" x14ac:dyDescent="0.25">
      <c r="H97" s="93"/>
    </row>
    <row r="98" spans="8:8" x14ac:dyDescent="0.25">
      <c r="H98" s="93"/>
    </row>
    <row r="99" spans="8:8" x14ac:dyDescent="0.25">
      <c r="H99" s="93"/>
    </row>
    <row r="100" spans="8:8" x14ac:dyDescent="0.25">
      <c r="H100" s="93"/>
    </row>
    <row r="101" spans="8:8" x14ac:dyDescent="0.25">
      <c r="H101" s="93"/>
    </row>
    <row r="102" spans="8:8" x14ac:dyDescent="0.25">
      <c r="H102" s="93"/>
    </row>
    <row r="103" spans="8:8" x14ac:dyDescent="0.25">
      <c r="H103" s="93"/>
    </row>
    <row r="104" spans="8:8" x14ac:dyDescent="0.25">
      <c r="H104" s="93"/>
    </row>
    <row r="105" spans="8:8" x14ac:dyDescent="0.25">
      <c r="H105" s="93"/>
    </row>
    <row r="106" spans="8:8" x14ac:dyDescent="0.25">
      <c r="H106" s="93"/>
    </row>
    <row r="107" spans="8:8" x14ac:dyDescent="0.25">
      <c r="H107" s="93"/>
    </row>
    <row r="108" spans="8:8" x14ac:dyDescent="0.25">
      <c r="H108" s="93"/>
    </row>
    <row r="109" spans="8:8" x14ac:dyDescent="0.25">
      <c r="H109" s="93"/>
    </row>
    <row r="110" spans="8:8" x14ac:dyDescent="0.25">
      <c r="H110" s="93"/>
    </row>
    <row r="111" spans="8:8" x14ac:dyDescent="0.25">
      <c r="H111" s="93"/>
    </row>
    <row r="112" spans="8:8" x14ac:dyDescent="0.25">
      <c r="H112" s="93"/>
    </row>
    <row r="113" spans="8:8" x14ac:dyDescent="0.25">
      <c r="H113" s="93"/>
    </row>
    <row r="114" spans="8:8" x14ac:dyDescent="0.25">
      <c r="H114" s="93"/>
    </row>
    <row r="115" spans="8:8" x14ac:dyDescent="0.25">
      <c r="H115" s="93"/>
    </row>
    <row r="116" spans="8:8" x14ac:dyDescent="0.25">
      <c r="H116" s="93"/>
    </row>
    <row r="117" spans="8:8" x14ac:dyDescent="0.25">
      <c r="H117" s="93"/>
    </row>
    <row r="118" spans="8:8" x14ac:dyDescent="0.25">
      <c r="H118" s="93"/>
    </row>
    <row r="119" spans="8:8" x14ac:dyDescent="0.25">
      <c r="H119" s="93"/>
    </row>
    <row r="120" spans="8:8" x14ac:dyDescent="0.25">
      <c r="H120" s="93"/>
    </row>
    <row r="121" spans="8:8" x14ac:dyDescent="0.25">
      <c r="H121" s="93"/>
    </row>
    <row r="122" spans="8:8" x14ac:dyDescent="0.25">
      <c r="H122" s="93"/>
    </row>
    <row r="123" spans="8:8" x14ac:dyDescent="0.25">
      <c r="H123" s="93"/>
    </row>
    <row r="124" spans="8:8" x14ac:dyDescent="0.25">
      <c r="H124" s="93"/>
    </row>
    <row r="125" spans="8:8" x14ac:dyDescent="0.25">
      <c r="H125" s="93"/>
    </row>
    <row r="126" spans="8:8" x14ac:dyDescent="0.25">
      <c r="H126" s="93"/>
    </row>
    <row r="127" spans="8:8" x14ac:dyDescent="0.25">
      <c r="H127" s="93"/>
    </row>
    <row r="128" spans="8:8" x14ac:dyDescent="0.25">
      <c r="H128" s="93"/>
    </row>
    <row r="129" spans="8:8" x14ac:dyDescent="0.25">
      <c r="H129" s="93"/>
    </row>
    <row r="130" spans="8:8" x14ac:dyDescent="0.25">
      <c r="H130" s="93"/>
    </row>
    <row r="131" spans="8:8" x14ac:dyDescent="0.25">
      <c r="H131" s="93"/>
    </row>
    <row r="132" spans="8:8" x14ac:dyDescent="0.25">
      <c r="H132" s="93"/>
    </row>
    <row r="133" spans="8:8" x14ac:dyDescent="0.25">
      <c r="H133" s="93"/>
    </row>
    <row r="134" spans="8:8" x14ac:dyDescent="0.25">
      <c r="H134" s="93"/>
    </row>
    <row r="135" spans="8:8" x14ac:dyDescent="0.25">
      <c r="H135" s="93"/>
    </row>
    <row r="136" spans="8:8" x14ac:dyDescent="0.25">
      <c r="H136" s="93"/>
    </row>
    <row r="137" spans="8:8" x14ac:dyDescent="0.25">
      <c r="H137" s="93"/>
    </row>
    <row r="138" spans="8:8" x14ac:dyDescent="0.25">
      <c r="H138" s="93"/>
    </row>
    <row r="139" spans="8:8" x14ac:dyDescent="0.25">
      <c r="H139" s="93"/>
    </row>
    <row r="140" spans="8:8" x14ac:dyDescent="0.25">
      <c r="H140" s="93"/>
    </row>
    <row r="141" spans="8:8" x14ac:dyDescent="0.25">
      <c r="H141" s="93"/>
    </row>
    <row r="142" spans="8:8" x14ac:dyDescent="0.25">
      <c r="H142" s="93"/>
    </row>
    <row r="143" spans="8:8" x14ac:dyDescent="0.25">
      <c r="H143" s="93"/>
    </row>
    <row r="144" spans="8:8" x14ac:dyDescent="0.25">
      <c r="H144" s="93"/>
    </row>
    <row r="145" spans="8:8" x14ac:dyDescent="0.25">
      <c r="H145" s="93"/>
    </row>
    <row r="146" spans="8:8" x14ac:dyDescent="0.25">
      <c r="H146" s="93"/>
    </row>
    <row r="147" spans="8:8" x14ac:dyDescent="0.25">
      <c r="H147" s="93"/>
    </row>
    <row r="148" spans="8:8" x14ac:dyDescent="0.25">
      <c r="H148" s="93"/>
    </row>
    <row r="149" spans="8:8" x14ac:dyDescent="0.25">
      <c r="H149" s="93"/>
    </row>
    <row r="150" spans="8:8" x14ac:dyDescent="0.25">
      <c r="H150" s="93"/>
    </row>
    <row r="151" spans="8:8" x14ac:dyDescent="0.25">
      <c r="H151" s="93"/>
    </row>
    <row r="152" spans="8:8" x14ac:dyDescent="0.25">
      <c r="H152" s="93"/>
    </row>
    <row r="153" spans="8:8" x14ac:dyDescent="0.25">
      <c r="H153" s="93"/>
    </row>
    <row r="154" spans="8:8" x14ac:dyDescent="0.25">
      <c r="H154" s="93"/>
    </row>
    <row r="155" spans="8:8" x14ac:dyDescent="0.25">
      <c r="H155" s="93"/>
    </row>
    <row r="156" spans="8:8" x14ac:dyDescent="0.25">
      <c r="H156" s="93"/>
    </row>
    <row r="157" spans="8:8" x14ac:dyDescent="0.25">
      <c r="H157" s="93"/>
    </row>
    <row r="158" spans="8:8" x14ac:dyDescent="0.25">
      <c r="H158" s="93"/>
    </row>
    <row r="159" spans="8:8" x14ac:dyDescent="0.25">
      <c r="H159" s="93"/>
    </row>
    <row r="160" spans="8:8" x14ac:dyDescent="0.25">
      <c r="H160" s="93"/>
    </row>
    <row r="161" spans="8:8" x14ac:dyDescent="0.25">
      <c r="H161" s="93"/>
    </row>
    <row r="162" spans="8:8" x14ac:dyDescent="0.25">
      <c r="H162" s="93"/>
    </row>
    <row r="163" spans="8:8" x14ac:dyDescent="0.25">
      <c r="H163" s="93"/>
    </row>
    <row r="164" spans="8:8" x14ac:dyDescent="0.25">
      <c r="H164" s="93"/>
    </row>
    <row r="165" spans="8:8" x14ac:dyDescent="0.25">
      <c r="H165" s="93"/>
    </row>
    <row r="166" spans="8:8" x14ac:dyDescent="0.25">
      <c r="H166" s="93"/>
    </row>
    <row r="167" spans="8:8" x14ac:dyDescent="0.25">
      <c r="H167" s="93"/>
    </row>
    <row r="168" spans="8:8" x14ac:dyDescent="0.25">
      <c r="H168" s="93"/>
    </row>
    <row r="169" spans="8:8" x14ac:dyDescent="0.25">
      <c r="H169" s="93"/>
    </row>
    <row r="170" spans="8:8" x14ac:dyDescent="0.25">
      <c r="H170" s="93"/>
    </row>
    <row r="171" spans="8:8" x14ac:dyDescent="0.25">
      <c r="H171" s="93"/>
    </row>
    <row r="172" spans="8:8" x14ac:dyDescent="0.25">
      <c r="H172" s="93"/>
    </row>
    <row r="173" spans="8:8" x14ac:dyDescent="0.25">
      <c r="H173" s="93"/>
    </row>
    <row r="174" spans="8:8" x14ac:dyDescent="0.25">
      <c r="H174" s="93"/>
    </row>
    <row r="175" spans="8:8" x14ac:dyDescent="0.25">
      <c r="H175" s="93"/>
    </row>
    <row r="176" spans="8:8" x14ac:dyDescent="0.25">
      <c r="H176" s="93"/>
    </row>
    <row r="177" spans="8:8" x14ac:dyDescent="0.25">
      <c r="H177" s="93"/>
    </row>
    <row r="178" spans="8:8" x14ac:dyDescent="0.25">
      <c r="H178" s="93"/>
    </row>
    <row r="179" spans="8:8" x14ac:dyDescent="0.25">
      <c r="H179" s="93"/>
    </row>
    <row r="180" spans="8:8" x14ac:dyDescent="0.25">
      <c r="H180" s="93"/>
    </row>
    <row r="181" spans="8:8" x14ac:dyDescent="0.25">
      <c r="H181" s="93"/>
    </row>
    <row r="182" spans="8:8" x14ac:dyDescent="0.25">
      <c r="H182" s="93"/>
    </row>
    <row r="183" spans="8:8" x14ac:dyDescent="0.25">
      <c r="H183" s="93"/>
    </row>
    <row r="184" spans="8:8" x14ac:dyDescent="0.25">
      <c r="H184" s="93"/>
    </row>
    <row r="185" spans="8:8" x14ac:dyDescent="0.25">
      <c r="H185" s="93"/>
    </row>
    <row r="186" spans="8:8" x14ac:dyDescent="0.25">
      <c r="H186" s="93"/>
    </row>
    <row r="187" spans="8:8" x14ac:dyDescent="0.25">
      <c r="H187" s="93"/>
    </row>
    <row r="188" spans="8:8" x14ac:dyDescent="0.25">
      <c r="H188" s="93"/>
    </row>
    <row r="189" spans="8:8" x14ac:dyDescent="0.25">
      <c r="H189" s="93"/>
    </row>
    <row r="190" spans="8:8" x14ac:dyDescent="0.25">
      <c r="H190" s="93"/>
    </row>
    <row r="191" spans="8:8" x14ac:dyDescent="0.25">
      <c r="H191" s="93"/>
    </row>
    <row r="192" spans="8:8" x14ac:dyDescent="0.25">
      <c r="H192" s="93"/>
    </row>
    <row r="193" spans="8:8" x14ac:dyDescent="0.25">
      <c r="H193" s="93"/>
    </row>
    <row r="194" spans="8:8" x14ac:dyDescent="0.25">
      <c r="H194" s="93"/>
    </row>
    <row r="195" spans="8:8" x14ac:dyDescent="0.25">
      <c r="H195" s="93"/>
    </row>
    <row r="196" spans="8:8" x14ac:dyDescent="0.25">
      <c r="H196" s="93"/>
    </row>
    <row r="197" spans="8:8" x14ac:dyDescent="0.25">
      <c r="H197" s="93"/>
    </row>
    <row r="198" spans="8:8" x14ac:dyDescent="0.25">
      <c r="H198" s="93"/>
    </row>
    <row r="199" spans="8:8" x14ac:dyDescent="0.25">
      <c r="H199" s="93"/>
    </row>
    <row r="200" spans="8:8" x14ac:dyDescent="0.25">
      <c r="H200" s="93"/>
    </row>
    <row r="201" spans="8:8" x14ac:dyDescent="0.25">
      <c r="H201" s="93"/>
    </row>
    <row r="202" spans="8:8" x14ac:dyDescent="0.25">
      <c r="H202" s="93"/>
    </row>
    <row r="203" spans="8:8" x14ac:dyDescent="0.25">
      <c r="H203" s="93"/>
    </row>
    <row r="204" spans="8:8" x14ac:dyDescent="0.25">
      <c r="H204" s="93"/>
    </row>
    <row r="205" spans="8:8" x14ac:dyDescent="0.25">
      <c r="H205" s="93"/>
    </row>
    <row r="206" spans="8:8" x14ac:dyDescent="0.25">
      <c r="H206" s="93"/>
    </row>
    <row r="207" spans="8:8" x14ac:dyDescent="0.25">
      <c r="H207" s="93"/>
    </row>
    <row r="208" spans="8:8" x14ac:dyDescent="0.25">
      <c r="H208" s="93"/>
    </row>
    <row r="209" spans="8:8" x14ac:dyDescent="0.25">
      <c r="H209" s="93"/>
    </row>
  </sheetData>
  <autoFilter ref="D6:AJ65" xr:uid="{81AFBD72-7A40-4B00-9CD5-1A25A01BB777}"/>
  <hyperlinks>
    <hyperlink ref="H7" location="URSEA!A1" display="URSEA" xr:uid="{3915C278-1C57-4A99-A897-35B8408353C6}"/>
    <hyperlink ref="H8:H9" location="URSEA!A1" display="URSEA" xr:uid="{BC6589F2-8B4C-46B5-9F40-7009E7A9C4AE}"/>
    <hyperlink ref="H18" location="PRATS!A1" display="PRATS!A1" xr:uid="{EF2CCAE6-48F7-4D7E-B49A-FF8980C9BD2E}"/>
    <hyperlink ref="H17" location="MULIQI!A1" display="MULIQI!A1" xr:uid="{7FB444D1-72D0-4B77-8985-0FA48D36240E}"/>
    <hyperlink ref="H32" location="ELEOUET!A1" display="ELEOUET!A1" xr:uid="{EC1F9EF3-62ED-4122-8711-D81F89D67CCD}"/>
    <hyperlink ref="H30" location="MAMADOU_SIMBAKOLI!A1" display="MAMADOU_SIMBAKOLI!A1" xr:uid="{865C0F29-5FF1-407B-817D-5B112B3647C5}"/>
    <hyperlink ref="H31" location="MUNICHI!A1" display="MUNICHI!A1" xr:uid="{D89B57CD-E864-419A-A8FB-314F91A01E41}"/>
    <hyperlink ref="H27" location="NVENDO!A1" display="NVENDO!A1" xr:uid="{32A3AAD7-2309-48BD-A082-1D8809B726C7}"/>
    <hyperlink ref="H29" location="SAMBA!A1" display="SAMBA!A1" xr:uid="{A6144714-B0A0-4DD9-ABC6-83A8687C0D54}"/>
    <hyperlink ref="H33" location="BOLAY!A1" display="BOLAY!A1" xr:uid="{DA9E544C-A69B-4285-91F6-81FF852FFE09}"/>
    <hyperlink ref="H61" location="FRANCE!A1" display="FRANCE!A1" xr:uid="{D57BE261-76D3-434B-B6CA-93C296973CC4}"/>
    <hyperlink ref="H35" location="SALLY!A1" display="SALLY!A1" xr:uid="{6C35640E-24C9-4C90-A0C5-2405E39C89FC}"/>
    <hyperlink ref="H36" location="VIGNALLY!A1" display="VIGNALLY!A1" xr:uid="{C2C26C70-5D0D-46FF-A82D-69F565DD0533}"/>
    <hyperlink ref="H34" location="SANCHEZ!A1" display="SANCHEZ!A1" xr:uid="{E6D13C42-008F-4562-8F71-011666058AC3}"/>
    <hyperlink ref="H46" location="DOGLIA!A1" display="DOGLIA!A1" xr:uid="{C0A81150-5312-4719-A698-369B8669A38F}"/>
    <hyperlink ref="H26" location="CORREIA!A1" display="CORREIA!A1" xr:uid="{F5F7B1A8-23A1-4F0D-9C17-655B06232FC7}"/>
    <hyperlink ref="H20" location="ELJAOUHARI!A1" display="ELJAOUHARI!A1" xr:uid="{943869D9-9DF2-40E6-9FA5-98CB739C9EC6}"/>
    <hyperlink ref="H23" location="CHAOUI!A1" display="CHAOUI!A1" xr:uid="{BA5D5E17-CEB3-4CDA-98AD-A40C38AF2DB3}"/>
    <hyperlink ref="H37" location="PICCOLI!A1" display="PICCOLI!A1" xr:uid="{6267AF7F-E729-4362-9226-B5BBF773C2E1}"/>
    <hyperlink ref="H8" location="ANTONIO!H10" display="ANTONIO!H10" xr:uid="{89883C46-2025-4856-B0F7-6C4D4FE8CA61}"/>
    <hyperlink ref="H9" location="ANTONIO!H10" display="ANTONIO!H10" xr:uid="{6A9467A9-A4A2-499A-BCCD-28E05B8529C0}"/>
    <hyperlink ref="H10" location="ANTONIO!H10" display="ANTONIO!H10" xr:uid="{5E7139E2-A6EC-4BC0-8F02-7D6C973FCDC6}"/>
    <hyperlink ref="H11" location="OBERLI!H1" display="OBERLI!H1" xr:uid="{D4A0BB89-D75E-4E79-A9BD-911892948805}"/>
  </hyperlinks>
  <pageMargins left="0.19685039370078741" right="0.19685039370078741" top="0.19685039370078741" bottom="0.39370078740157483" header="0.31496062992125984" footer="0.31496062992125984"/>
  <pageSetup paperSize="9" scale="53" fitToHeight="0" orientation="landscape" r:id="rId1"/>
  <headerFooter>
    <oddFooter>&amp;R&amp;P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locked="0" defaultSize="0" print="0" autoFill="0" autoPict="0" macro="[0]!VueDonnéesPersoGlobale">
                <anchor moveWithCells="1" sizeWithCells="1">
                  <from>
                    <xdr:col>4</xdr:col>
                    <xdr:colOff>209550</xdr:colOff>
                    <xdr:row>0</xdr:row>
                    <xdr:rowOff>66675</xdr:rowOff>
                  </from>
                  <to>
                    <xdr:col>5</xdr:col>
                    <xdr:colOff>304800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VueDonnéesPersoJoueurs">
                <anchor moveWithCells="1" sizeWithCells="1">
                  <from>
                    <xdr:col>5</xdr:col>
                    <xdr:colOff>419100</xdr:colOff>
                    <xdr:row>0</xdr:row>
                    <xdr:rowOff>323850</xdr:rowOff>
                  </from>
                  <to>
                    <xdr:col>6</xdr:col>
                    <xdr:colOff>266700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VueDonnéesPersoSTAFF">
                <anchor moveWithCells="1" sizeWithCells="1">
                  <from>
                    <xdr:col>5</xdr:col>
                    <xdr:colOff>419100</xdr:colOff>
                    <xdr:row>0</xdr:row>
                    <xdr:rowOff>66675</xdr:rowOff>
                  </from>
                  <to>
                    <xdr:col>6</xdr:col>
                    <xdr:colOff>266700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7" name="Button 16">
              <controlPr locked="0" defaultSize="0" print="0" autoFill="0" autoPict="0" macro="[0]!VueDonnéesPersoComités">
                <anchor moveWithCells="1" sizeWithCells="1">
                  <from>
                    <xdr:col>4</xdr:col>
                    <xdr:colOff>209550</xdr:colOff>
                    <xdr:row>0</xdr:row>
                    <xdr:rowOff>323850</xdr:rowOff>
                  </from>
                  <to>
                    <xdr:col>5</xdr:col>
                    <xdr:colOff>304800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utton 19">
              <controlPr defaultSize="0" print="0" autoFill="0" autoPict="0" macro="[0]!VueDonnéesPersoGARDIENS">
                <anchor moveWithCells="1" sizeWithCells="1">
                  <from>
                    <xdr:col>6</xdr:col>
                    <xdr:colOff>361950</xdr:colOff>
                    <xdr:row>0</xdr:row>
                    <xdr:rowOff>66675</xdr:rowOff>
                  </from>
                  <to>
                    <xdr:col>7</xdr:col>
                    <xdr:colOff>895350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Button 20">
              <controlPr defaultSize="0" print="0" autoFill="0" autoPict="0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4</xdr:col>
                    <xdr:colOff>133350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0" name="Button 21">
              <controlPr defaultSize="0" print="0" autoFill="0" autoPict="0" macro="[0]!VueDonnéesPersoDEFENSEURS">
                <anchor moveWithCells="1" sizeWithCells="1">
                  <from>
                    <xdr:col>6</xdr:col>
                    <xdr:colOff>352425</xdr:colOff>
                    <xdr:row>0</xdr:row>
                    <xdr:rowOff>323850</xdr:rowOff>
                  </from>
                  <to>
                    <xdr:col>7</xdr:col>
                    <xdr:colOff>895350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1" name="Button 24">
              <controlPr defaultSize="0" print="0" autoFill="0" autoPict="0" macro="[0]!VueDonnéesPersoMILIEUX">
                <anchor moveWithCells="1" sizeWithCells="1">
                  <from>
                    <xdr:col>8</xdr:col>
                    <xdr:colOff>19050</xdr:colOff>
                    <xdr:row>0</xdr:row>
                    <xdr:rowOff>66675</xdr:rowOff>
                  </from>
                  <to>
                    <xdr:col>8</xdr:col>
                    <xdr:colOff>1276350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2" name="Button 25">
              <controlPr defaultSize="0" print="0" autoFill="0" autoPict="0" macro="[0]!VueDonnéesPersoATTAQUANTS">
                <anchor moveWithCells="1" sizeWithCells="1">
                  <from>
                    <xdr:col>8</xdr:col>
                    <xdr:colOff>19050</xdr:colOff>
                    <xdr:row>0</xdr:row>
                    <xdr:rowOff>323850</xdr:rowOff>
                  </from>
                  <to>
                    <xdr:col>8</xdr:col>
                    <xdr:colOff>1276350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3" name="Button 35">
              <controlPr locked="0" defaultSize="0" print="0" autoFill="0" autoPict="0" macro="[0]!VueMotricitéGlobale">
                <anchor moveWithCells="1" sizeWithCells="1">
                  <from>
                    <xdr:col>4</xdr:col>
                    <xdr:colOff>209550</xdr:colOff>
                    <xdr:row>1</xdr:row>
                    <xdr:rowOff>95250</xdr:rowOff>
                  </from>
                  <to>
                    <xdr:col>5</xdr:col>
                    <xdr:colOff>304800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4" name="Button 36">
              <controlPr defaultSize="0" print="0" autoFill="0" autoPict="0" macro="[0]!VueMotricitéJOUEURS">
                <anchor moveWithCells="1" sizeWithCells="1">
                  <from>
                    <xdr:col>5</xdr:col>
                    <xdr:colOff>409575</xdr:colOff>
                    <xdr:row>1</xdr:row>
                    <xdr:rowOff>323850</xdr:rowOff>
                  </from>
                  <to>
                    <xdr:col>6</xdr:col>
                    <xdr:colOff>257175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5" name="Button 37">
              <controlPr defaultSize="0" print="0" autoFill="0" autoPict="0" macro="[0]!VueGlobaleSTAFF">
                <anchor moveWithCells="1" sizeWithCells="1">
                  <from>
                    <xdr:col>5</xdr:col>
                    <xdr:colOff>409575</xdr:colOff>
                    <xdr:row>1</xdr:row>
                    <xdr:rowOff>66675</xdr:rowOff>
                  </from>
                  <to>
                    <xdr:col>6</xdr:col>
                    <xdr:colOff>257175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6" name="Button 38">
              <controlPr locked="0" defaultSize="0" print="0" autoFill="0" autoPict="0" macro="[0]!VueMotricitéCOMITES">
                <anchor moveWithCells="1" sizeWithCells="1">
                  <from>
                    <xdr:col>4</xdr:col>
                    <xdr:colOff>209550</xdr:colOff>
                    <xdr:row>1</xdr:row>
                    <xdr:rowOff>352425</xdr:rowOff>
                  </from>
                  <to>
                    <xdr:col>5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7" name="Button 39">
              <controlPr defaultSize="0" print="0" autoFill="0" autoPict="0" macro="[0]!VueMotricitéGARDIENS">
                <anchor moveWithCells="1" sizeWithCells="1">
                  <from>
                    <xdr:col>6</xdr:col>
                    <xdr:colOff>352425</xdr:colOff>
                    <xdr:row>1</xdr:row>
                    <xdr:rowOff>66675</xdr:rowOff>
                  </from>
                  <to>
                    <xdr:col>7</xdr:col>
                    <xdr:colOff>885825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8" name="Button 40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1</xdr:row>
                    <xdr:rowOff>47625</xdr:rowOff>
                  </from>
                  <to>
                    <xdr:col>4</xdr:col>
                    <xdr:colOff>123825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9" name="Button 41">
              <controlPr defaultSize="0" print="0" autoFill="0" autoPict="0" macro="[0]!VueMotricitéDEFENSEURS">
                <anchor moveWithCells="1" sizeWithCells="1">
                  <from>
                    <xdr:col>6</xdr:col>
                    <xdr:colOff>342900</xdr:colOff>
                    <xdr:row>1</xdr:row>
                    <xdr:rowOff>323850</xdr:rowOff>
                  </from>
                  <to>
                    <xdr:col>7</xdr:col>
                    <xdr:colOff>885825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0" name="Button 42">
              <controlPr defaultSize="0" print="0" autoFill="0" autoPict="0" macro="[0]!VueMotricitéMILIEUX">
                <anchor moveWithCells="1" sizeWithCells="1">
                  <from>
                    <xdr:col>8</xdr:col>
                    <xdr:colOff>9525</xdr:colOff>
                    <xdr:row>1</xdr:row>
                    <xdr:rowOff>66675</xdr:rowOff>
                  </from>
                  <to>
                    <xdr:col>8</xdr:col>
                    <xdr:colOff>1266825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1" name="Button 43">
              <controlPr defaultSize="0" print="0" autoFill="0" autoPict="0" macro="[0]!VueMotricitéATTAQUANTS">
                <anchor moveWithCells="1" sizeWithCells="1">
                  <from>
                    <xdr:col>8</xdr:col>
                    <xdr:colOff>9525</xdr:colOff>
                    <xdr:row>1</xdr:row>
                    <xdr:rowOff>323850</xdr:rowOff>
                  </from>
                  <to>
                    <xdr:col>8</xdr:col>
                    <xdr:colOff>1266825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2" name="Button 53">
              <controlPr locked="0" defaultSize="0" print="0" autoFill="0" autoPict="0" macro="[0]!VueGlobale">
                <anchor moveWithCells="1" sizeWithCells="1">
                  <from>
                    <xdr:col>4</xdr:col>
                    <xdr:colOff>209550</xdr:colOff>
                    <xdr:row>2</xdr:row>
                    <xdr:rowOff>161925</xdr:rowOff>
                  </from>
                  <to>
                    <xdr:col>5</xdr:col>
                    <xdr:colOff>304800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3" name="Button 54">
              <controlPr defaultSize="0" print="0" autoFill="0" autoPict="0" macro="[0]!VueGlobaleJoueurs">
                <anchor moveWithCells="1" sizeWithCells="1">
                  <from>
                    <xdr:col>5</xdr:col>
                    <xdr:colOff>400050</xdr:colOff>
                    <xdr:row>2</xdr:row>
                    <xdr:rowOff>390525</xdr:rowOff>
                  </from>
                  <to>
                    <xdr:col>6</xdr:col>
                    <xdr:colOff>247650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4" name="Button 55">
              <controlPr defaultSize="0" print="0" autoFill="0" autoPict="0" macro="[0]!VueGlobaleSTAFF">
                <anchor moveWithCells="1" sizeWithCells="1">
                  <from>
                    <xdr:col>5</xdr:col>
                    <xdr:colOff>400050</xdr:colOff>
                    <xdr:row>2</xdr:row>
                    <xdr:rowOff>133350</xdr:rowOff>
                  </from>
                  <to>
                    <xdr:col>6</xdr:col>
                    <xdr:colOff>247650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5" name="Button 56">
              <controlPr locked="0" defaultSize="0" print="0" autoFill="0" autoPict="0" macro="[0]!VueGlobaleCOMITES">
                <anchor moveWithCells="1" sizeWithCells="1">
                  <from>
                    <xdr:col>4</xdr:col>
                    <xdr:colOff>209550</xdr:colOff>
                    <xdr:row>2</xdr:row>
                    <xdr:rowOff>419100</xdr:rowOff>
                  </from>
                  <to>
                    <xdr:col>5</xdr:col>
                    <xdr:colOff>304800</xdr:colOff>
                    <xdr:row>2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6" name="Button 57">
              <controlPr defaultSize="0" print="0" autoFill="0" autoPict="0" macro="[0]!VueGlobaleGARDIENS">
                <anchor moveWithCells="1" sizeWithCells="1">
                  <from>
                    <xdr:col>6</xdr:col>
                    <xdr:colOff>342900</xdr:colOff>
                    <xdr:row>2</xdr:row>
                    <xdr:rowOff>133350</xdr:rowOff>
                  </from>
                  <to>
                    <xdr:col>7</xdr:col>
                    <xdr:colOff>876300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7" name="Button 58">
              <controlPr defaultSize="0" print="0" autoFill="0" autoPict="0">
                <anchor moveWithCells="1" sizeWithCells="1">
                  <from>
                    <xdr:col>1</xdr:col>
                    <xdr:colOff>123825</xdr:colOff>
                    <xdr:row>2</xdr:row>
                    <xdr:rowOff>114300</xdr:rowOff>
                  </from>
                  <to>
                    <xdr:col>4</xdr:col>
                    <xdr:colOff>114300</xdr:colOff>
                    <xdr:row>2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8" name="Button 59">
              <controlPr defaultSize="0" print="0" autoFill="0" autoPict="0" macro="[0]!VueGlobaleDEFENSEURS">
                <anchor moveWithCells="1" sizeWithCells="1">
                  <from>
                    <xdr:col>6</xdr:col>
                    <xdr:colOff>333375</xdr:colOff>
                    <xdr:row>2</xdr:row>
                    <xdr:rowOff>390525</xdr:rowOff>
                  </from>
                  <to>
                    <xdr:col>7</xdr:col>
                    <xdr:colOff>866775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9" name="Button 60">
              <controlPr defaultSize="0" print="0" autoFill="0" autoPict="0" macro="[0]!VueGlobaleMILIEUX">
                <anchor moveWithCells="1" sizeWithCells="1">
                  <from>
                    <xdr:col>8</xdr:col>
                    <xdr:colOff>0</xdr:colOff>
                    <xdr:row>2</xdr:row>
                    <xdr:rowOff>133350</xdr:rowOff>
                  </from>
                  <to>
                    <xdr:col>8</xdr:col>
                    <xdr:colOff>1257300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0" name="Button 61">
              <controlPr defaultSize="0" print="0" autoFill="0" autoPict="0" macro="[0]!VueGlobaleATTAQUANTS">
                <anchor moveWithCells="1" sizeWithCells="1">
                  <from>
                    <xdr:col>8</xdr:col>
                    <xdr:colOff>0</xdr:colOff>
                    <xdr:row>2</xdr:row>
                    <xdr:rowOff>390525</xdr:rowOff>
                  </from>
                  <to>
                    <xdr:col>8</xdr:col>
                    <xdr:colOff>1257300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31" name="Button 62">
              <controlPr locked="0" defaultSize="0" print="0" autoFill="0" autoPict="0" macro="[0]!RetourMenu">
                <anchor moveWithCells="1" sizeWithCells="1">
                  <from>
                    <xdr:col>4</xdr:col>
                    <xdr:colOff>19050</xdr:colOff>
                    <xdr:row>3</xdr:row>
                    <xdr:rowOff>219075</xdr:rowOff>
                  </from>
                  <to>
                    <xdr:col>5</xdr:col>
                    <xdr:colOff>0</xdr:colOff>
                    <xdr:row>3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3FC2D-BBE5-4876-BEB0-EF4DA4B9F54D}">
  <sheetPr codeName="Feuil3">
    <pageSetUpPr fitToPage="1"/>
  </sheetPr>
  <dimension ref="D1:U32"/>
  <sheetViews>
    <sheetView workbookViewId="0">
      <selection activeCell="U27" sqref="U27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25.5" customHeight="1" thickBot="1" x14ac:dyDescent="0.3">
      <c r="E1" s="68" t="s">
        <v>162</v>
      </c>
    </row>
    <row r="2" spans="4:21" ht="24" thickBot="1" x14ac:dyDescent="0.3">
      <c r="E2" s="129" t="str">
        <f>CONCATENATE($F$5,"  ",$K$5)</f>
        <v xml:space="preserve">  </v>
      </c>
      <c r="F2" s="130"/>
      <c r="G2" s="130"/>
      <c r="H2" s="130"/>
      <c r="I2" s="130"/>
      <c r="J2" s="130"/>
      <c r="K2" s="131"/>
    </row>
    <row r="3" spans="4:21" ht="24" thickBot="1" x14ac:dyDescent="0.4">
      <c r="E3" s="135" t="str">
        <f>CONCATENATE(E10," - ",E14)</f>
        <v xml:space="preserve"> - </v>
      </c>
      <c r="F3" s="136"/>
      <c r="G3"/>
      <c r="H3" s="13"/>
      <c r="I3" s="137" t="str">
        <f>CONCATENATE(F11," - ",F14)</f>
        <v xml:space="preserve"> - </v>
      </c>
      <c r="J3" s="138"/>
      <c r="K3" s="139"/>
      <c r="O3" s="123" t="s">
        <v>142</v>
      </c>
      <c r="P3" s="124"/>
      <c r="Q3" s="125"/>
    </row>
    <row r="4" spans="4:21" ht="7.5" customHeight="1" thickBot="1" x14ac:dyDescent="0.4">
      <c r="F4"/>
      <c r="G4"/>
      <c r="M4" s="15"/>
      <c r="N4" s="15"/>
      <c r="O4" s="126"/>
      <c r="P4" s="127"/>
      <c r="Q4" s="128"/>
    </row>
    <row r="5" spans="4:21" ht="21.75" thickBot="1" x14ac:dyDescent="0.3">
      <c r="E5" s="96" t="s">
        <v>55</v>
      </c>
      <c r="F5" s="132"/>
      <c r="G5" s="133"/>
      <c r="H5" s="134"/>
      <c r="I5" s="140" t="s">
        <v>56</v>
      </c>
      <c r="J5" s="141"/>
      <c r="K5" s="132"/>
      <c r="L5" s="134"/>
      <c r="O5" s="118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119"/>
      <c r="Q5" s="119"/>
      <c r="R5" s="119"/>
      <c r="S5" s="120"/>
      <c r="U5" s="23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4:21" ht="21.75" thickBot="1" x14ac:dyDescent="0.3">
      <c r="E6" s="97" t="s">
        <v>288</v>
      </c>
      <c r="F6" s="132"/>
      <c r="G6" s="133"/>
      <c r="H6" s="134"/>
      <c r="I6" s="142" t="s">
        <v>293</v>
      </c>
      <c r="J6" s="143"/>
      <c r="K6" s="132"/>
      <c r="L6" s="134"/>
      <c r="O6" s="118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119"/>
      <c r="Q6" s="119"/>
      <c r="R6" s="119"/>
      <c r="S6" s="120"/>
      <c r="U6" s="23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4:21" ht="21" x14ac:dyDescent="0.25">
      <c r="E7" s="97" t="s">
        <v>287</v>
      </c>
      <c r="F7" s="132"/>
      <c r="G7" s="133"/>
      <c r="H7" s="134"/>
      <c r="I7" s="142" t="s">
        <v>57</v>
      </c>
      <c r="J7" s="143"/>
      <c r="K7" s="132"/>
      <c r="L7" s="134"/>
    </row>
    <row r="8" spans="4:21" ht="11.25" customHeight="1" thickBot="1" x14ac:dyDescent="0.3"/>
    <row r="9" spans="4:21" ht="60.75" thickTop="1" x14ac:dyDescent="0.25">
      <c r="E9" s="47" t="s">
        <v>90</v>
      </c>
      <c r="F9" s="48" t="s">
        <v>148</v>
      </c>
      <c r="G9" s="22"/>
      <c r="H9" s="44" t="s">
        <v>43</v>
      </c>
      <c r="I9" s="45" t="s">
        <v>44</v>
      </c>
      <c r="J9" s="19"/>
      <c r="K9" s="41" t="s">
        <v>91</v>
      </c>
      <c r="L9" s="42" t="s">
        <v>92</v>
      </c>
      <c r="M9" s="43" t="s">
        <v>21</v>
      </c>
      <c r="O9" s="46" t="s">
        <v>93</v>
      </c>
      <c r="P9" s="54" t="s">
        <v>160</v>
      </c>
      <c r="Q9" s="54" t="s">
        <v>161</v>
      </c>
      <c r="R9" s="54" t="s">
        <v>151</v>
      </c>
      <c r="S9" s="52" t="s">
        <v>159</v>
      </c>
      <c r="T9" s="22"/>
    </row>
    <row r="10" spans="4:21" ht="36" customHeight="1" x14ac:dyDescent="0.25">
      <c r="E10" s="60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/>
      </c>
      <c r="F10" s="33"/>
      <c r="G10" s="22"/>
      <c r="H10" s="148"/>
      <c r="I10" s="150"/>
      <c r="J10" s="19"/>
      <c r="K10" s="152"/>
      <c r="L10" s="154"/>
      <c r="M10" s="156"/>
      <c r="O10" s="26"/>
      <c r="P10" s="27"/>
      <c r="Q10" s="27"/>
      <c r="R10" s="27"/>
      <c r="S10" s="53"/>
      <c r="T10" s="14"/>
    </row>
    <row r="11" spans="4:21" ht="36" customHeight="1" x14ac:dyDescent="0.25">
      <c r="E11" s="33"/>
      <c r="F11" s="18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/>
      </c>
      <c r="G11" s="22"/>
      <c r="H11" s="149"/>
      <c r="I11" s="151"/>
      <c r="J11" s="19"/>
      <c r="K11" s="153"/>
      <c r="L11" s="155"/>
      <c r="M11" s="157"/>
      <c r="O11" s="63" t="str">
        <f>IF(O10="","",IF(O10="R","D",IF(O10="D","R",IF(O10="C","G",IF(O10="G","C","Erreur")))))</f>
        <v/>
      </c>
      <c r="P11" s="61" t="str">
        <f>IF(P10="","",IF(P10="PMH","PMB",IF(P10="PMB","PMH","Erreur")))</f>
        <v/>
      </c>
      <c r="Q11" s="64" t="str">
        <f>IF(Q10="","",IF(Q10="H","H",IF(Q10="V","V","Erreur")))</f>
        <v/>
      </c>
      <c r="R11" s="61" t="str">
        <f>IF(R10="","",INDEX('REF LIST'!$R$5:$S$20,MATCH(CANEVAS!F11,'REF LIST'!$R$5:$R$20,0),2))</f>
        <v/>
      </c>
      <c r="S11" s="62" t="str">
        <f>IF(S10="","",IF(S10="G","D",IF(S10="D","G","Erreur")))</f>
        <v/>
      </c>
      <c r="T11" s="14"/>
    </row>
    <row r="12" spans="4:21" ht="15.75" thickBot="1" x14ac:dyDescent="0.3">
      <c r="F12"/>
      <c r="G12"/>
    </row>
    <row r="13" spans="4:21" ht="46.5" thickTop="1" thickBot="1" x14ac:dyDescent="0.3">
      <c r="E13" s="49" t="s">
        <v>89</v>
      </c>
      <c r="F13" s="50" t="s">
        <v>147</v>
      </c>
      <c r="G13" s="22"/>
      <c r="K13" s="158" t="str">
        <f>E13</f>
        <v>Profil MBTI 
Principal</v>
      </c>
      <c r="L13" s="159"/>
      <c r="M13" s="160" t="str">
        <f>F13</f>
        <v>Profil MBTI
Complémentaire</v>
      </c>
      <c r="N13" s="159"/>
      <c r="O13" s="161"/>
      <c r="R13" s="39"/>
      <c r="S13" s="51" t="s">
        <v>150</v>
      </c>
    </row>
    <row r="14" spans="4:21" ht="33.75" customHeight="1" x14ac:dyDescent="0.25">
      <c r="E14" s="24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/>
      </c>
      <c r="F14" s="25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/>
      </c>
      <c r="G14" s="33"/>
      <c r="K14" s="110" t="str">
        <f>E14</f>
        <v/>
      </c>
      <c r="L14" s="111"/>
      <c r="M14" s="164" t="str">
        <f>F14</f>
        <v/>
      </c>
      <c r="N14" s="165"/>
      <c r="O14" s="166"/>
      <c r="R14" s="39"/>
      <c r="S14" s="121"/>
    </row>
    <row r="15" spans="4:21" ht="6.75" customHeight="1" thickBot="1" x14ac:dyDescent="0.3">
      <c r="F15"/>
      <c r="G15" s="34"/>
      <c r="S15" s="122"/>
    </row>
    <row r="16" spans="4:21" ht="33.75" customHeight="1" x14ac:dyDescent="0.25">
      <c r="D16" s="3">
        <v>1</v>
      </c>
      <c r="E16" s="55" t="str">
        <f>IF(E14="","",INDEX('REF LIST'!$W$5:$AA$20,MATCH(CANEVAS!E$14,'REF LIST'!$W$5:$W$20,0),2))</f>
        <v/>
      </c>
      <c r="F16" s="28" t="str">
        <f>IF(F14="","",INDEX('REF LIST'!$W$5:$AA$20,MATCH(CANEVAS!F$14,'REF LIST'!$W$5:$W$20,0),2))</f>
        <v/>
      </c>
      <c r="G16" s="35"/>
      <c r="H16" s="108" t="s">
        <v>144</v>
      </c>
      <c r="I16" s="109"/>
      <c r="K16" s="112" t="str">
        <f>IF(K14="","",INDEX('REF LIST'!$AD$6:$AE$13,MATCH(CANEVAS!E16,'REF LIST'!$AD$6:$AD$13,0),2))</f>
        <v/>
      </c>
      <c r="L16" s="113"/>
      <c r="M16" s="113" t="str">
        <f>IF(M14="","",INDEX('REF LIST'!$AD$6:$AE$13,MATCH(CANEVAS!F16,'REF LIST'!$AD$6:$AD$13,0),2))</f>
        <v/>
      </c>
      <c r="N16" s="113"/>
      <c r="O16" s="162"/>
      <c r="Q16" s="39"/>
      <c r="R16" s="39"/>
      <c r="S16" s="39"/>
    </row>
    <row r="17" spans="4:19" ht="33.75" customHeight="1" x14ac:dyDescent="0.25">
      <c r="D17" s="3">
        <v>2</v>
      </c>
      <c r="E17" s="56" t="str">
        <f>IF(E14="","",INDEX('REF LIST'!$W$5:$AA$20,MATCH(CANEVAS!E$14,'REF LIST'!$W$5:$W$20,0),3))</f>
        <v/>
      </c>
      <c r="F17" s="30" t="str">
        <f>IF(F14="","",INDEX('REF LIST'!$W$5:$AA$20,MATCH(CANEVAS!F$14,'REF LIST'!$W$5:$W$20,0),3))</f>
        <v/>
      </c>
      <c r="G17" s="36"/>
      <c r="H17" s="108" t="s">
        <v>146</v>
      </c>
      <c r="I17" s="109"/>
      <c r="K17" s="114" t="str">
        <f>IF(K14="","",INDEX('REF LIST'!$AD$6:$AE$13,MATCH(CANEVAS!E17,'REF LIST'!$AD$6:$AD$13,0),2))</f>
        <v/>
      </c>
      <c r="L17" s="115"/>
      <c r="M17" s="117" t="str">
        <f>IF(M14="","",INDEX('REF LIST'!$AD$6:$AE$13,MATCH(CANEVAS!F17,'REF LIST'!$AD$6:$AD$13,0),2))</f>
        <v/>
      </c>
      <c r="N17" s="117"/>
      <c r="O17" s="163"/>
      <c r="Q17" s="39"/>
      <c r="R17" s="39"/>
      <c r="S17" s="39"/>
    </row>
    <row r="18" spans="4:19" ht="33.75" customHeight="1" x14ac:dyDescent="0.25">
      <c r="D18" s="3">
        <v>3</v>
      </c>
      <c r="E18" s="57" t="str">
        <f>IF(E14="","",INDEX('REF LIST'!$W$5:$AA$20,MATCH(CANEVAS!E$14,'REF LIST'!$W$5:$W$20,0),4))</f>
        <v/>
      </c>
      <c r="F18" s="30" t="str">
        <f>IF(F14="","",INDEX('REF LIST'!$W$5:$AA$20,MATCH(CANEVAS!F$14,'REF LIST'!$W$5:$W$20,0),4))</f>
        <v/>
      </c>
      <c r="G18" s="36"/>
      <c r="H18" s="108" t="s">
        <v>143</v>
      </c>
      <c r="I18" s="109"/>
      <c r="K18" s="116" t="str">
        <f>IF(K14="","",INDEX('REF LIST'!$AD$6:$AE$13,MATCH(CANEVAS!E18,'REF LIST'!$AD$6:$AD$13,0),2))</f>
        <v/>
      </c>
      <c r="L18" s="117"/>
      <c r="M18" s="117" t="str">
        <f>IF(M14="","",INDEX('REF LIST'!$AD$6:$AE$13,MATCH(CANEVAS!F18,'REF LIST'!$AD$6:$AD$13,0),2))</f>
        <v/>
      </c>
      <c r="N18" s="117"/>
      <c r="O18" s="163"/>
      <c r="Q18" s="39"/>
      <c r="R18" s="39"/>
      <c r="S18" s="39"/>
    </row>
    <row r="19" spans="4:19" ht="33.75" customHeight="1" thickBot="1" x14ac:dyDescent="0.3">
      <c r="D19" s="3">
        <v>4</v>
      </c>
      <c r="E19" s="58" t="str">
        <f>IF(E14="","",INDEX('REF LIST'!$W$5:$AA$20,MATCH(CANEVAS!E$14,'REF LIST'!$W$5:$W$20,0),5))</f>
        <v/>
      </c>
      <c r="F19" s="31" t="str">
        <f>IF(F14="","",INDEX('REF LIST'!$W$5:$AA$20,MATCH(CANEVAS!F$14,'REF LIST'!$W$5:$W$20,0),5))</f>
        <v/>
      </c>
      <c r="G19" s="37"/>
      <c r="H19" s="108" t="s">
        <v>145</v>
      </c>
      <c r="I19" s="109"/>
      <c r="K19" s="145" t="str">
        <f>IF(K14="","",INDEX('REF LIST'!$AD$6:$AE$13,MATCH(CANEVAS!E19,'REF LIST'!$AD$6:$AD$13,0),2))</f>
        <v/>
      </c>
      <c r="L19" s="146"/>
      <c r="M19" s="146" t="str">
        <f>IF(M14="","",INDEX('REF LIST'!$AD$6:$AE$13,MATCH(CANEVAS!F19,'REF LIST'!$AD$6:$AD$13,0),2))</f>
        <v/>
      </c>
      <c r="N19" s="146"/>
      <c r="O19" s="147"/>
      <c r="Q19" s="39"/>
      <c r="R19" s="39"/>
      <c r="S19" s="39"/>
    </row>
    <row r="20" spans="4:19" ht="6" customHeight="1" x14ac:dyDescent="0.25">
      <c r="D20" s="1"/>
      <c r="F20"/>
      <c r="G20"/>
    </row>
    <row r="21" spans="4:19" ht="33.75" customHeight="1" thickBot="1" x14ac:dyDescent="0.3">
      <c r="D21" s="3">
        <v>8</v>
      </c>
      <c r="E21" s="58" t="str">
        <f>IF(E14="","",INDEX('REF LIST'!$W$5:$AB$20,MATCH(CANEVAS!E$14,'REF LIST'!$W$5:$W$20,0),6))</f>
        <v/>
      </c>
      <c r="F21" s="31" t="str">
        <f>IF(F14="","",INDEX('REF LIST'!$W$5:$AB$20,MATCH(CANEVAS!F$14,'REF LIST'!$W$5:$W$20,0),6))</f>
        <v/>
      </c>
      <c r="G21" s="37"/>
      <c r="H21" s="144" t="s">
        <v>153</v>
      </c>
      <c r="I21" s="109"/>
      <c r="K21" s="145" t="str">
        <f>IF(K14="","",INDEX('REF LIST'!$AD$6:$AE$13,MATCH(CANEVAS!E21,'REF LIST'!$AD$6:$AD$13,0),2))</f>
        <v/>
      </c>
      <c r="L21" s="146"/>
      <c r="M21" s="146" t="str">
        <f>IF(M14="","",INDEX('REF LIST'!$AD$6:$AE$13,MATCH(CANEVAS!F21,'REF LIST'!$AD$6:$AD$13,0),2))</f>
        <v/>
      </c>
      <c r="N21" s="146"/>
      <c r="O21" s="147"/>
      <c r="Q21" s="39"/>
      <c r="R21" s="39"/>
      <c r="S21" s="39"/>
    </row>
    <row r="22" spans="4:19" ht="15.75" thickBot="1" x14ac:dyDescent="0.3">
      <c r="F22"/>
      <c r="G22"/>
    </row>
    <row r="23" spans="4:19" ht="15.75" thickBot="1" x14ac:dyDescent="0.3">
      <c r="E23" s="20" t="s">
        <v>94</v>
      </c>
      <c r="F23"/>
      <c r="G23"/>
    </row>
    <row r="24" spans="4:19" ht="127.5" customHeight="1" thickBot="1" x14ac:dyDescent="0.3">
      <c r="E24" s="105"/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7"/>
    </row>
    <row r="25" spans="4:19" ht="42" customHeight="1" x14ac:dyDescent="0.25">
      <c r="F25" s="65" t="s">
        <v>158</v>
      </c>
      <c r="G25"/>
      <c r="Q25" s="66" t="s">
        <v>158</v>
      </c>
      <c r="R25" s="66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  <row r="32" spans="4:19" ht="15" x14ac:dyDescent="0.25">
      <c r="F32"/>
      <c r="G32"/>
    </row>
  </sheetData>
  <mergeCells count="41">
    <mergeCell ref="F7:H7"/>
    <mergeCell ref="I7:J7"/>
    <mergeCell ref="K7:L7"/>
    <mergeCell ref="H21:I21"/>
    <mergeCell ref="K21:L21"/>
    <mergeCell ref="H10:H11"/>
    <mergeCell ref="I10:I11"/>
    <mergeCell ref="K10:K11"/>
    <mergeCell ref="L10:L11"/>
    <mergeCell ref="K19:L19"/>
    <mergeCell ref="K13:L13"/>
    <mergeCell ref="O3:Q4"/>
    <mergeCell ref="O6:S6"/>
    <mergeCell ref="E2:K2"/>
    <mergeCell ref="F5:H5"/>
    <mergeCell ref="F6:H6"/>
    <mergeCell ref="K5:L5"/>
    <mergeCell ref="K6:L6"/>
    <mergeCell ref="E3:F3"/>
    <mergeCell ref="I3:K3"/>
    <mergeCell ref="I5:J5"/>
    <mergeCell ref="I6:J6"/>
    <mergeCell ref="K14:L14"/>
    <mergeCell ref="K16:L16"/>
    <mergeCell ref="K17:L17"/>
    <mergeCell ref="K18:L18"/>
    <mergeCell ref="O5:S5"/>
    <mergeCell ref="S14:S15"/>
    <mergeCell ref="M10:M11"/>
    <mergeCell ref="M13:O13"/>
    <mergeCell ref="M16:O16"/>
    <mergeCell ref="M17:O17"/>
    <mergeCell ref="M18:O18"/>
    <mergeCell ref="M14:O14"/>
    <mergeCell ref="E24:S24"/>
    <mergeCell ref="H16:I16"/>
    <mergeCell ref="H17:I17"/>
    <mergeCell ref="H18:I18"/>
    <mergeCell ref="H19:I19"/>
    <mergeCell ref="M21:O21"/>
    <mergeCell ref="M19:O19"/>
  </mergeCells>
  <dataValidations count="8">
    <dataValidation type="list" allowBlank="1" showInputMessage="1" showErrorMessage="1" sqref="I10" xr:uid="{2DD4361D-3A38-4DFE-A3FD-DFFD3403ED04}">
      <formula1>MP</formula1>
    </dataValidation>
    <dataValidation type="list" allowBlank="1" showInputMessage="1" showErrorMessage="1" sqref="P10" xr:uid="{DE8C9C70-0204-4D07-89A8-DD16C8C5341A}">
      <formula1>PM</formula1>
    </dataValidation>
    <dataValidation type="list" allowBlank="1" showInputMessage="1" showErrorMessage="1" sqref="K10:M10 S14 R10:S10" xr:uid="{460037CF-B756-4540-BF0D-69437C65CCB2}">
      <formula1>GD</formula1>
    </dataValidation>
    <dataValidation type="list" allowBlank="1" showInputMessage="1" showErrorMessage="1" sqref="Q10" xr:uid="{307D5780-A9E6-4F6F-9236-B0E46954C1D0}">
      <formula1>vh</formula1>
    </dataValidation>
    <dataValidation type="list" allowBlank="1" showInputMessage="1" showErrorMessage="1" sqref="O10" xr:uid="{B98DC0A1-9F1F-467E-85EA-B218CD29389D}">
      <formula1>DGRC</formula1>
    </dataValidation>
    <dataValidation type="list" allowBlank="1" showInputMessage="1" showErrorMessage="1" sqref="F6:H6" xr:uid="{E5361D36-E0A2-4362-BCD8-7FF6E3DB6591}">
      <formula1>Fonction</formula1>
    </dataValidation>
    <dataValidation type="list" allowBlank="1" showInputMessage="1" showErrorMessage="1" sqref="K6:L6" xr:uid="{F6F12AEF-3FB2-434D-80F6-C6F660E04F91}">
      <formula1>entite</formula1>
    </dataValidation>
    <dataValidation type="list" allowBlank="1" showInputMessage="1" showErrorMessage="1" sqref="F7:H7" xr:uid="{FF1EEC23-58EA-4611-94D3-92F97CE7561B}">
      <formula1>Poste</formula1>
    </dataValidation>
  </dataValidations>
  <hyperlinks>
    <hyperlink ref="E1" location="'ECFC Profilages'!H6" display="Retour Synthèse" xr:uid="{F9E11207-EBBC-4346-AAB9-5DD4CF65DE67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5" name="Button 2">
              <controlPr locked="0" defaultSize="0" print="0" autoFill="0" autoPict="0" macro="[0]!RetourMenu">
                <anchor moveWithCells="1" sizeWithCells="1">
                  <from>
                    <xdr:col>5</xdr:col>
                    <xdr:colOff>66675</xdr:colOff>
                    <xdr:row>0</xdr:row>
                    <xdr:rowOff>57150</xdr:rowOff>
                  </from>
                  <to>
                    <xdr:col>7</xdr:col>
                    <xdr:colOff>47625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F982C-5F92-486B-A7F1-0DA3233FD69D}">
  <sheetPr codeName="Feuil4">
    <tabColor rgb="FFFEC6F2"/>
    <pageSetUpPr fitToPage="1"/>
  </sheetPr>
  <dimension ref="D1:Y32"/>
  <sheetViews>
    <sheetView workbookViewId="0">
      <selection activeCell="E1" sqref="E1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5" ht="27" customHeight="1" thickBot="1" x14ac:dyDescent="0.3">
      <c r="E1" s="180" t="s">
        <v>296</v>
      </c>
    </row>
    <row r="2" spans="4:25" ht="24" thickBot="1" x14ac:dyDescent="0.3">
      <c r="E2" s="129" t="str">
        <f>CONCATENATE($F$5,"  ",$K$5)</f>
        <v>URSE  Pol</v>
      </c>
      <c r="F2" s="130"/>
      <c r="G2" s="130"/>
      <c r="H2" s="130"/>
      <c r="I2" s="130"/>
      <c r="J2" s="130"/>
      <c r="K2" s="131"/>
    </row>
    <row r="3" spans="4:25" ht="24" thickBot="1" x14ac:dyDescent="0.4">
      <c r="E3" s="135" t="str">
        <f>CONCATENATE(E10," - ",E14)</f>
        <v>R2 - INFP</v>
      </c>
      <c r="F3" s="136"/>
      <c r="G3"/>
      <c r="H3" s="13"/>
      <c r="I3" s="137" t="str">
        <f>CONCATENATE(F11," - ",F14)</f>
        <v>D3 - ESTJ</v>
      </c>
      <c r="J3" s="138"/>
      <c r="K3" s="139"/>
      <c r="O3" s="123" t="s">
        <v>142</v>
      </c>
      <c r="P3" s="124"/>
      <c r="Q3" s="125"/>
    </row>
    <row r="4" spans="4:25" ht="7.5" customHeight="1" thickBot="1" x14ac:dyDescent="0.4">
      <c r="F4"/>
      <c r="G4"/>
      <c r="M4" s="15"/>
      <c r="N4" s="15"/>
      <c r="O4" s="126"/>
      <c r="P4" s="127"/>
      <c r="Q4" s="128"/>
    </row>
    <row r="5" spans="4:25" ht="21.75" thickBot="1" x14ac:dyDescent="0.3">
      <c r="E5" s="96" t="s">
        <v>55</v>
      </c>
      <c r="F5" s="132" t="s">
        <v>297</v>
      </c>
      <c r="G5" s="133"/>
      <c r="H5" s="134"/>
      <c r="I5" s="140" t="s">
        <v>56</v>
      </c>
      <c r="J5" s="141"/>
      <c r="K5" s="132" t="s">
        <v>298</v>
      </c>
      <c r="L5" s="134"/>
      <c r="O5" s="118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Analyser, Détails / L1 - Type 2</v>
      </c>
      <c r="P5" s="119"/>
      <c r="Q5" s="119"/>
      <c r="R5" s="119"/>
      <c r="S5" s="120"/>
      <c r="U5" s="23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>L1 - Type 2</v>
      </c>
    </row>
    <row r="6" spans="4:25" ht="21.75" thickBot="1" x14ac:dyDescent="0.3">
      <c r="E6" s="97" t="s">
        <v>288</v>
      </c>
      <c r="F6" s="132" t="s">
        <v>41</v>
      </c>
      <c r="G6" s="133"/>
      <c r="H6" s="134"/>
      <c r="I6" s="142" t="s">
        <v>293</v>
      </c>
      <c r="J6" s="143"/>
      <c r="K6" s="132" t="s">
        <v>224</v>
      </c>
      <c r="L6" s="134"/>
      <c r="O6" s="118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Concilier, Harmoniser / L2 - Type 3</v>
      </c>
      <c r="P6" s="119"/>
      <c r="Q6" s="119"/>
      <c r="R6" s="119"/>
      <c r="S6" s="120"/>
      <c r="U6" s="23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>L2 - Type 3</v>
      </c>
    </row>
    <row r="7" spans="4:25" ht="21" x14ac:dyDescent="0.25">
      <c r="E7" s="97" t="s">
        <v>287</v>
      </c>
      <c r="F7" s="132"/>
      <c r="G7" s="133"/>
      <c r="H7" s="134"/>
      <c r="I7" s="142" t="s">
        <v>57</v>
      </c>
      <c r="J7" s="143"/>
      <c r="K7" s="132"/>
      <c r="L7" s="134"/>
    </row>
    <row r="8" spans="4:25" ht="11.25" customHeight="1" thickBot="1" x14ac:dyDescent="0.3"/>
    <row r="9" spans="4:25" ht="60.75" thickTop="1" x14ac:dyDescent="0.25">
      <c r="E9" s="47" t="s">
        <v>90</v>
      </c>
      <c r="F9" s="48" t="s">
        <v>148</v>
      </c>
      <c r="G9" s="22"/>
      <c r="H9" s="44" t="s">
        <v>43</v>
      </c>
      <c r="I9" s="45" t="s">
        <v>44</v>
      </c>
      <c r="J9" s="19"/>
      <c r="K9" s="41" t="s">
        <v>91</v>
      </c>
      <c r="L9" s="42" t="s">
        <v>92</v>
      </c>
      <c r="M9" s="43" t="s">
        <v>21</v>
      </c>
      <c r="O9" s="46" t="s">
        <v>93</v>
      </c>
      <c r="P9" s="54" t="s">
        <v>160</v>
      </c>
      <c r="Q9" s="54" t="s">
        <v>161</v>
      </c>
      <c r="R9" s="54" t="s">
        <v>151</v>
      </c>
      <c r="S9" s="52" t="s">
        <v>159</v>
      </c>
      <c r="T9" s="22"/>
    </row>
    <row r="10" spans="4:25" ht="36" customHeight="1" x14ac:dyDescent="0.25">
      <c r="E10" s="60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R2</v>
      </c>
      <c r="F10" s="33"/>
      <c r="G10" s="22"/>
      <c r="H10" s="148" t="s">
        <v>46</v>
      </c>
      <c r="I10" s="150" t="s">
        <v>103</v>
      </c>
      <c r="J10" s="19"/>
      <c r="K10" s="152" t="s">
        <v>49</v>
      </c>
      <c r="L10" s="154" t="s">
        <v>96</v>
      </c>
      <c r="M10" s="156" t="s">
        <v>96</v>
      </c>
      <c r="O10" s="26" t="s">
        <v>118</v>
      </c>
      <c r="P10" s="27" t="s">
        <v>47</v>
      </c>
      <c r="Q10" s="27" t="s">
        <v>48</v>
      </c>
      <c r="R10" s="27" t="s">
        <v>49</v>
      </c>
      <c r="S10" s="53" t="s">
        <v>49</v>
      </c>
      <c r="T10" s="14"/>
    </row>
    <row r="11" spans="4:25" ht="36" customHeight="1" x14ac:dyDescent="0.25">
      <c r="E11" s="33"/>
      <c r="F11" s="18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D3</v>
      </c>
      <c r="G11" s="22"/>
      <c r="H11" s="149"/>
      <c r="I11" s="151"/>
      <c r="J11" s="19"/>
      <c r="K11" s="153"/>
      <c r="L11" s="155"/>
      <c r="M11" s="157"/>
      <c r="O11" s="63" t="str">
        <f>IF(O10="","",IF(O10="R","D",IF(O10="D","R",IF(O10="C","G",IF(O10="G","C","Erreur")))))</f>
        <v>D</v>
      </c>
      <c r="P11" s="61" t="str">
        <f>IF(P10="","",IF(P10="PMH","PMB",IF(P10="PMB","PMH","Erreur")))</f>
        <v>PMB</v>
      </c>
      <c r="Q11" s="64" t="str">
        <f>IF(Q10="","",IF(Q10="H","H",IF(Q10="V","V","Erreur")))</f>
        <v>H</v>
      </c>
      <c r="R11" s="61" t="str">
        <f>IF(R10="","",INDEX('REF LIST'!$R$5:$S$20,MATCH(URSE!F11,'REF LIST'!$R$5:$R$20,0),2))</f>
        <v>D</v>
      </c>
      <c r="S11" s="62" t="str">
        <f>IF(S10="","",IF(S10="G","D",IF(S10="D","G","Erreur")))</f>
        <v>D</v>
      </c>
      <c r="T11" s="14"/>
    </row>
    <row r="12" spans="4:25" ht="15.75" thickBot="1" x14ac:dyDescent="0.3">
      <c r="F12"/>
      <c r="G12"/>
    </row>
    <row r="13" spans="4:25" ht="46.5" thickTop="1" thickBot="1" x14ac:dyDescent="0.3">
      <c r="E13" s="49" t="s">
        <v>89</v>
      </c>
      <c r="F13" s="50" t="s">
        <v>147</v>
      </c>
      <c r="G13" s="22"/>
      <c r="K13" s="158" t="str">
        <f>E13</f>
        <v>Profil MBTI 
Principal</v>
      </c>
      <c r="L13" s="159"/>
      <c r="M13" s="160" t="str">
        <f>F13</f>
        <v>Profil MBTI
Complémentaire</v>
      </c>
      <c r="N13" s="159"/>
      <c r="O13" s="161"/>
      <c r="R13" s="39"/>
      <c r="S13" s="51" t="s">
        <v>150</v>
      </c>
    </row>
    <row r="14" spans="4:25" ht="33.75" customHeight="1" x14ac:dyDescent="0.25">
      <c r="E14" s="24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INFP</v>
      </c>
      <c r="F14" s="25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ESTJ</v>
      </c>
      <c r="G14" s="33"/>
      <c r="K14" s="110" t="str">
        <f>E14</f>
        <v>INFP</v>
      </c>
      <c r="L14" s="111"/>
      <c r="M14" s="164" t="str">
        <f>F14</f>
        <v>ESTJ</v>
      </c>
      <c r="N14" s="165"/>
      <c r="O14" s="166"/>
      <c r="R14" s="39"/>
      <c r="S14" s="121" t="s">
        <v>49</v>
      </c>
    </row>
    <row r="15" spans="4:25" ht="6.75" customHeight="1" thickBot="1" x14ac:dyDescent="0.3">
      <c r="F15"/>
      <c r="G15" s="34"/>
      <c r="S15" s="122"/>
    </row>
    <row r="16" spans="4:25" ht="33.75" customHeight="1" x14ac:dyDescent="0.25">
      <c r="D16" s="3">
        <v>1</v>
      </c>
      <c r="E16" s="55" t="str">
        <f>IF(E14="","",INDEX('REF LIST'!$W$5:$AA$20,MATCH(URSE!E$14,'REF LIST'!$W$5:$W$20,0),2))</f>
        <v>Fi</v>
      </c>
      <c r="F16" s="28" t="str">
        <f>IF(F14="","",INDEX('REF LIST'!$W$5:$AA$20,MATCH(URSE!F$14,'REF LIST'!$W$5:$W$20,0),2))</f>
        <v>Te</v>
      </c>
      <c r="G16" s="35"/>
      <c r="H16" s="108" t="s">
        <v>144</v>
      </c>
      <c r="I16" s="109"/>
      <c r="K16" s="112" t="str">
        <f>IF(K14="","",INDEX('REF LIST'!$AD$6:$AE$13,MATCH(URSE!E16,'REF LIST'!$AD$6:$AD$13,0),2))</f>
        <v>Valoriser</v>
      </c>
      <c r="L16" s="113"/>
      <c r="M16" s="113" t="str">
        <f>IF(M14="","",INDEX('REF LIST'!$AD$6:$AE$13,MATCH(URSE!F16,'REF LIST'!$AD$6:$AD$13,0),2))</f>
        <v>Organiser</v>
      </c>
      <c r="N16" s="113"/>
      <c r="O16" s="162"/>
      <c r="Q16" s="39"/>
      <c r="R16" s="39"/>
      <c r="S16" s="39"/>
      <c r="Y16" s="92"/>
    </row>
    <row r="17" spans="4:19" ht="33.75" customHeight="1" x14ac:dyDescent="0.25">
      <c r="D17" s="3">
        <v>2</v>
      </c>
      <c r="E17" s="56" t="str">
        <f>IF(E14="","",INDEX('REF LIST'!$W$5:$AA$20,MATCH(URSE!E$14,'REF LIST'!$W$5:$W$20,0),3))</f>
        <v>Ne</v>
      </c>
      <c r="F17" s="30" t="str">
        <f>IF(F14="","",INDEX('REF LIST'!$W$5:$AA$20,MATCH(URSE!F$14,'REF LIST'!$W$5:$W$20,0),3))</f>
        <v>Si</v>
      </c>
      <c r="G17" s="36"/>
      <c r="H17" s="108" t="s">
        <v>146</v>
      </c>
      <c r="I17" s="109"/>
      <c r="K17" s="114" t="str">
        <f>IF(K14="","",INDEX('REF LIST'!$AD$6:$AE$13,MATCH(URSE!E17,'REF LIST'!$AD$6:$AD$13,0),2))</f>
        <v>Explorer</v>
      </c>
      <c r="L17" s="115"/>
      <c r="M17" s="117" t="str">
        <f>IF(M14="","",INDEX('REF LIST'!$AD$6:$AE$13,MATCH(URSE!F17,'REF LIST'!$AD$6:$AD$13,0),2))</f>
        <v>Se Remémorer</v>
      </c>
      <c r="N17" s="117"/>
      <c r="O17" s="163"/>
      <c r="Q17" s="39"/>
      <c r="R17" s="39"/>
      <c r="S17" s="39"/>
    </row>
    <row r="18" spans="4:19" ht="33.75" customHeight="1" x14ac:dyDescent="0.25">
      <c r="D18" s="3">
        <v>3</v>
      </c>
      <c r="E18" s="57" t="str">
        <f>IF(E14="","",INDEX('REF LIST'!$W$5:$AA$20,MATCH(URSE!E$14,'REF LIST'!$W$5:$W$20,0),4))</f>
        <v>Si</v>
      </c>
      <c r="F18" s="30" t="str">
        <f>IF(F14="","",INDEX('REF LIST'!$W$5:$AA$20,MATCH(URSE!F$14,'REF LIST'!$W$5:$W$20,0),4))</f>
        <v>Ne</v>
      </c>
      <c r="G18" s="36"/>
      <c r="H18" s="108" t="s">
        <v>143</v>
      </c>
      <c r="I18" s="109"/>
      <c r="K18" s="116" t="str">
        <f>IF(K14="","",INDEX('REF LIST'!$AD$6:$AE$13,MATCH(URSE!E18,'REF LIST'!$AD$6:$AD$13,0),2))</f>
        <v>Se Remémorer</v>
      </c>
      <c r="L18" s="117"/>
      <c r="M18" s="117" t="str">
        <f>IF(M14="","",INDEX('REF LIST'!$AD$6:$AE$13,MATCH(URSE!F18,'REF LIST'!$AD$6:$AD$13,0),2))</f>
        <v>Explorer</v>
      </c>
      <c r="N18" s="117"/>
      <c r="O18" s="163"/>
      <c r="Q18" s="39"/>
      <c r="R18" s="39"/>
      <c r="S18" s="39"/>
    </row>
    <row r="19" spans="4:19" ht="33.75" customHeight="1" thickBot="1" x14ac:dyDescent="0.3">
      <c r="D19" s="3">
        <v>4</v>
      </c>
      <c r="E19" s="58" t="str">
        <f>IF(E14="","",INDEX('REF LIST'!$W$5:$AA$20,MATCH(URSE!E$14,'REF LIST'!$W$5:$W$20,0),5))</f>
        <v>Te</v>
      </c>
      <c r="F19" s="31" t="str">
        <f>IF(F14="","",INDEX('REF LIST'!$W$5:$AA$20,MATCH(URSE!F$14,'REF LIST'!$W$5:$W$20,0),5))</f>
        <v>Fi</v>
      </c>
      <c r="G19" s="37"/>
      <c r="H19" s="108" t="s">
        <v>145</v>
      </c>
      <c r="I19" s="109"/>
      <c r="K19" s="145" t="str">
        <f>IF(K14="","",INDEX('REF LIST'!$AD$6:$AE$13,MATCH(URSE!E19,'REF LIST'!$AD$6:$AD$13,0),2))</f>
        <v>Organiser</v>
      </c>
      <c r="L19" s="146"/>
      <c r="M19" s="146" t="str">
        <f>IF(M14="","",INDEX('REF LIST'!$AD$6:$AE$13,MATCH(URSE!F19,'REF LIST'!$AD$6:$AD$13,0),2))</f>
        <v>Valoriser</v>
      </c>
      <c r="N19" s="146"/>
      <c r="O19" s="147"/>
      <c r="Q19" s="39"/>
      <c r="R19" s="39"/>
      <c r="S19" s="39"/>
    </row>
    <row r="20" spans="4:19" ht="6" customHeight="1" x14ac:dyDescent="0.25">
      <c r="D20" s="1"/>
      <c r="F20"/>
      <c r="G20"/>
    </row>
    <row r="21" spans="4:19" ht="33.75" customHeight="1" thickBot="1" x14ac:dyDescent="0.3">
      <c r="D21" s="3">
        <v>8</v>
      </c>
      <c r="E21" s="58" t="str">
        <f>IF(E14="","",INDEX('REF LIST'!$W$5:$AB$20,MATCH(URSE!E$14,'REF LIST'!$W$5:$W$20,0),6))</f>
        <v>Ti</v>
      </c>
      <c r="F21" s="31" t="str">
        <f>IF(F14="","",INDEX('REF LIST'!$W$5:$AB$20,MATCH(URSE!F$14,'REF LIST'!$W$5:$W$20,0),6))</f>
        <v>Fe</v>
      </c>
      <c r="G21" s="37"/>
      <c r="H21" s="144" t="s">
        <v>153</v>
      </c>
      <c r="I21" s="109"/>
      <c r="K21" s="145" t="str">
        <f>IF(K14="","",INDEX('REF LIST'!$AD$6:$AE$13,MATCH(URSE!E21,'REF LIST'!$AD$6:$AD$13,0),2))</f>
        <v>Analyser</v>
      </c>
      <c r="L21" s="146"/>
      <c r="M21" s="146" t="str">
        <f>IF(M14="","",INDEX('REF LIST'!$AD$6:$AE$13,MATCH(URSE!F21,'REF LIST'!$AD$6:$AD$13,0),2))</f>
        <v>Harmoniser</v>
      </c>
      <c r="N21" s="146"/>
      <c r="O21" s="147"/>
      <c r="Q21" s="39"/>
      <c r="R21" s="39"/>
      <c r="S21" s="39"/>
    </row>
    <row r="22" spans="4:19" ht="15.75" thickBot="1" x14ac:dyDescent="0.3">
      <c r="F22"/>
      <c r="G22"/>
    </row>
    <row r="23" spans="4:19" ht="15.75" thickBot="1" x14ac:dyDescent="0.3">
      <c r="E23" s="20" t="s">
        <v>94</v>
      </c>
      <c r="F23"/>
      <c r="G23"/>
    </row>
    <row r="24" spans="4:19" ht="127.5" customHeight="1" thickBot="1" x14ac:dyDescent="0.3">
      <c r="E24" s="105"/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7"/>
    </row>
    <row r="25" spans="4:19" ht="42" customHeight="1" x14ac:dyDescent="0.25">
      <c r="F25" s="65" t="s">
        <v>158</v>
      </c>
      <c r="G25"/>
      <c r="Q25" s="66" t="s">
        <v>158</v>
      </c>
      <c r="R25" s="66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  <row r="32" spans="4:19" ht="15" x14ac:dyDescent="0.25">
      <c r="F32"/>
      <c r="G32"/>
    </row>
  </sheetData>
  <mergeCells count="41">
    <mergeCell ref="H19:I19"/>
    <mergeCell ref="K19:L19"/>
    <mergeCell ref="M19:O19"/>
    <mergeCell ref="H21:I21"/>
    <mergeCell ref="K21:L21"/>
    <mergeCell ref="M21:O21"/>
    <mergeCell ref="S14:S15"/>
    <mergeCell ref="H17:I17"/>
    <mergeCell ref="K17:L17"/>
    <mergeCell ref="M17:O17"/>
    <mergeCell ref="H18:I18"/>
    <mergeCell ref="K18:L18"/>
    <mergeCell ref="M18:O18"/>
    <mergeCell ref="H16:I16"/>
    <mergeCell ref="K16:L16"/>
    <mergeCell ref="M16:O16"/>
    <mergeCell ref="E2:K2"/>
    <mergeCell ref="E3:F3"/>
    <mergeCell ref="I3:K3"/>
    <mergeCell ref="O3:Q4"/>
    <mergeCell ref="H10:H11"/>
    <mergeCell ref="I10:I11"/>
    <mergeCell ref="K10:K11"/>
    <mergeCell ref="L10:L11"/>
    <mergeCell ref="M10:M11"/>
    <mergeCell ref="F7:H7"/>
    <mergeCell ref="I7:J7"/>
    <mergeCell ref="K7:L7"/>
    <mergeCell ref="E24:S24"/>
    <mergeCell ref="F5:H5"/>
    <mergeCell ref="I5:J5"/>
    <mergeCell ref="K5:L5"/>
    <mergeCell ref="O5:S5"/>
    <mergeCell ref="F6:H6"/>
    <mergeCell ref="I6:J6"/>
    <mergeCell ref="K6:L6"/>
    <mergeCell ref="O6:S6"/>
    <mergeCell ref="K13:L13"/>
    <mergeCell ref="M13:O13"/>
    <mergeCell ref="K14:L14"/>
    <mergeCell ref="M14:O14"/>
  </mergeCells>
  <dataValidations count="8">
    <dataValidation type="list" allowBlank="1" showInputMessage="1" showErrorMessage="1" sqref="O10" xr:uid="{2578B826-91D7-4B8F-BD01-3767597E7B77}">
      <formula1>DGRC</formula1>
    </dataValidation>
    <dataValidation type="list" allowBlank="1" showInputMessage="1" showErrorMessage="1" sqref="Q10" xr:uid="{F5C882EB-3196-4B87-B6C6-42EC97BF883E}">
      <formula1>vh</formula1>
    </dataValidation>
    <dataValidation type="list" allowBlank="1" showInputMessage="1" showErrorMessage="1" sqref="K10:M10 S14 R10:S10" xr:uid="{7E4B31D9-6E27-41E3-A591-721E486362BE}">
      <formula1>GD</formula1>
    </dataValidation>
    <dataValidation type="list" allowBlank="1" showInputMessage="1" showErrorMessage="1" sqref="P10" xr:uid="{B70B16C1-CDA0-401C-B183-D352685A12E8}">
      <formula1>PM</formula1>
    </dataValidation>
    <dataValidation type="list" allowBlank="1" showInputMessage="1" showErrorMessage="1" sqref="I10" xr:uid="{89792073-D446-4A14-AB2E-2DD37BB12C6C}">
      <formula1>MP</formula1>
    </dataValidation>
    <dataValidation type="list" allowBlank="1" showInputMessage="1" showErrorMessage="1" sqref="K6:L6" xr:uid="{07F3CC56-C292-484E-9CD4-209C88AD2F25}">
      <formula1>entite</formula1>
    </dataValidation>
    <dataValidation type="list" allowBlank="1" showInputMessage="1" showErrorMessage="1" sqref="F6:H6" xr:uid="{AF41EA0A-5D00-40DC-B76B-A1F81B8CAA24}">
      <formula1>Fonction</formula1>
    </dataValidation>
    <dataValidation type="list" allowBlank="1" showInputMessage="1" showErrorMessage="1" sqref="F7:H7" xr:uid="{480652A1-CDB2-449A-9FF1-46934BEAFFD1}">
      <formula1>Poste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8" r:id="rId5" name="Button 2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47625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63E99-2065-45BE-A759-EC09CBD5FAC8}">
  <sheetPr codeName="Feuil27">
    <tabColor theme="9" tint="0.59999389629810485"/>
    <pageSetUpPr fitToPage="1"/>
  </sheetPr>
  <dimension ref="D1:U32"/>
  <sheetViews>
    <sheetView workbookViewId="0">
      <selection activeCell="E3" sqref="E3:F3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25.5" customHeight="1" thickBot="1" x14ac:dyDescent="0.3">
      <c r="E1" s="68" t="s">
        <v>162</v>
      </c>
    </row>
    <row r="2" spans="4:21" ht="24" thickBot="1" x14ac:dyDescent="0.3">
      <c r="E2" s="129" t="str">
        <f>CONCATENATE(F5,"  ",$K$5)</f>
        <v>ANTONIO  Signori</v>
      </c>
      <c r="F2" s="130"/>
      <c r="G2" s="130"/>
      <c r="H2" s="130"/>
      <c r="I2" s="130"/>
      <c r="J2" s="130"/>
      <c r="K2" s="131"/>
    </row>
    <row r="3" spans="4:21" ht="24" thickBot="1" x14ac:dyDescent="0.4">
      <c r="E3" s="135" t="str">
        <f>CONCATENATE(E10," - ",E14)</f>
        <v>C3 - ENTJ</v>
      </c>
      <c r="F3" s="136"/>
      <c r="G3"/>
      <c r="H3" s="13"/>
      <c r="I3" s="137" t="str">
        <f>CONCATENATE(F11," - ",F14)</f>
        <v>G2 - ISFP</v>
      </c>
      <c r="J3" s="138"/>
      <c r="K3" s="139"/>
      <c r="O3" s="123" t="s">
        <v>142</v>
      </c>
      <c r="P3" s="124"/>
      <c r="Q3" s="125"/>
    </row>
    <row r="4" spans="4:21" ht="7.5" customHeight="1" thickBot="1" x14ac:dyDescent="0.4">
      <c r="F4"/>
      <c r="G4"/>
      <c r="M4" s="15"/>
      <c r="N4" s="15"/>
      <c r="O4" s="126"/>
      <c r="P4" s="127"/>
      <c r="Q4" s="128"/>
    </row>
    <row r="5" spans="4:21" ht="21.75" thickBot="1" x14ac:dyDescent="0.3">
      <c r="E5" s="96" t="s">
        <v>55</v>
      </c>
      <c r="F5" s="132" t="s">
        <v>163</v>
      </c>
      <c r="G5" s="133"/>
      <c r="H5" s="134"/>
      <c r="I5" s="140" t="s">
        <v>56</v>
      </c>
      <c r="J5" s="141"/>
      <c r="K5" s="132" t="s">
        <v>164</v>
      </c>
      <c r="L5" s="134"/>
      <c r="O5" s="118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s'Imposer, Progresser / L3 - Type 8</v>
      </c>
      <c r="P5" s="119"/>
      <c r="Q5" s="119"/>
      <c r="R5" s="119"/>
      <c r="S5" s="120"/>
      <c r="U5" s="23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>L3 - Type 8</v>
      </c>
    </row>
    <row r="6" spans="4:21" ht="21.75" thickBot="1" x14ac:dyDescent="0.3">
      <c r="E6" s="97" t="s">
        <v>288</v>
      </c>
      <c r="F6" s="132" t="s">
        <v>261</v>
      </c>
      <c r="G6" s="133"/>
      <c r="H6" s="134"/>
      <c r="I6" s="142" t="s">
        <v>293</v>
      </c>
      <c r="J6" s="143"/>
      <c r="K6" s="132" t="s">
        <v>275</v>
      </c>
      <c r="L6" s="134"/>
      <c r="O6" s="118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Tenter, Faire / L4 - Type 9</v>
      </c>
      <c r="P6" s="119"/>
      <c r="Q6" s="119"/>
      <c r="R6" s="119"/>
      <c r="S6" s="120"/>
      <c r="U6" s="23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>L4 - Type 9</v>
      </c>
    </row>
    <row r="7" spans="4:21" ht="21" x14ac:dyDescent="0.25">
      <c r="E7" s="97" t="s">
        <v>287</v>
      </c>
      <c r="F7" s="132" t="s">
        <v>231</v>
      </c>
      <c r="G7" s="133"/>
      <c r="H7" s="134"/>
      <c r="I7" s="142" t="s">
        <v>57</v>
      </c>
      <c r="J7" s="143"/>
      <c r="K7" s="132">
        <v>1</v>
      </c>
      <c r="L7" s="134"/>
    </row>
    <row r="8" spans="4:21" ht="11.25" customHeight="1" thickBot="1" x14ac:dyDescent="0.3"/>
    <row r="9" spans="4:21" ht="60.75" thickTop="1" x14ac:dyDescent="0.25">
      <c r="E9" s="47" t="s">
        <v>90</v>
      </c>
      <c r="F9" s="48" t="s">
        <v>148</v>
      </c>
      <c r="G9" s="22"/>
      <c r="H9" s="44" t="s">
        <v>43</v>
      </c>
      <c r="I9" s="45" t="s">
        <v>44</v>
      </c>
      <c r="J9" s="19"/>
      <c r="K9" s="41" t="s">
        <v>91</v>
      </c>
      <c r="L9" s="42" t="s">
        <v>92</v>
      </c>
      <c r="M9" s="43" t="s">
        <v>21</v>
      </c>
      <c r="O9" s="46" t="s">
        <v>93</v>
      </c>
      <c r="P9" s="54" t="s">
        <v>160</v>
      </c>
      <c r="Q9" s="54" t="s">
        <v>161</v>
      </c>
      <c r="R9" s="54" t="s">
        <v>151</v>
      </c>
      <c r="S9" s="52" t="s">
        <v>159</v>
      </c>
      <c r="T9" s="22"/>
    </row>
    <row r="10" spans="4:21" ht="36" customHeight="1" x14ac:dyDescent="0.25">
      <c r="E10" s="60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C3</v>
      </c>
      <c r="F10" s="33"/>
      <c r="G10" s="22"/>
      <c r="H10" s="148" t="s">
        <v>104</v>
      </c>
      <c r="I10" s="150" t="s">
        <v>101</v>
      </c>
      <c r="J10" s="19"/>
      <c r="K10" s="152" t="s">
        <v>96</v>
      </c>
      <c r="L10" s="154" t="s">
        <v>96</v>
      </c>
      <c r="M10" s="156" t="s">
        <v>49</v>
      </c>
      <c r="O10" s="26" t="s">
        <v>97</v>
      </c>
      <c r="P10" s="27" t="s">
        <v>98</v>
      </c>
      <c r="Q10" s="27" t="s">
        <v>48</v>
      </c>
      <c r="R10" s="27" t="s">
        <v>96</v>
      </c>
      <c r="S10" s="53" t="s">
        <v>96</v>
      </c>
      <c r="T10" s="14"/>
    </row>
    <row r="11" spans="4:21" ht="36" customHeight="1" x14ac:dyDescent="0.25">
      <c r="E11" s="33"/>
      <c r="F11" s="18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G2</v>
      </c>
      <c r="G11" s="22"/>
      <c r="H11" s="149"/>
      <c r="I11" s="151"/>
      <c r="J11" s="19"/>
      <c r="K11" s="153"/>
      <c r="L11" s="155"/>
      <c r="M11" s="157"/>
      <c r="O11" s="63" t="str">
        <f>IF(O10="","",IF(O10="R","D",IF(O10="D","R",IF(O10="C","G",IF(O10="G","C","Erreur")))))</f>
        <v>G</v>
      </c>
      <c r="P11" s="61" t="str">
        <f>IF(P10="","",IF(P10="PMH","PMB",IF(P10="PMB","PMH","Erreur")))</f>
        <v>PMH</v>
      </c>
      <c r="Q11" s="64" t="str">
        <f>IF(Q10="","",IF(Q10="H","H",IF(Q10="V","V","Erreur")))</f>
        <v>H</v>
      </c>
      <c r="R11" s="61" t="str">
        <f>IF(R10="","",INDEX('REF LIST'!$R$5:$S$20,MATCH(ANTONIO!F11,'REF LIST'!$R$5:$R$20,0),2))</f>
        <v>G</v>
      </c>
      <c r="S11" s="62" t="str">
        <f>IF(S10="","",IF(S10="G","D",IF(S10="D","G","Erreur")))</f>
        <v>G</v>
      </c>
      <c r="T11" s="14"/>
    </row>
    <row r="12" spans="4:21" ht="15.75" thickBot="1" x14ac:dyDescent="0.3">
      <c r="F12"/>
      <c r="G12"/>
    </row>
    <row r="13" spans="4:21" ht="46.5" thickTop="1" thickBot="1" x14ac:dyDescent="0.3">
      <c r="E13" s="49" t="s">
        <v>89</v>
      </c>
      <c r="F13" s="50" t="s">
        <v>147</v>
      </c>
      <c r="G13" s="22"/>
      <c r="K13" s="158" t="str">
        <f>E13</f>
        <v>Profil MBTI 
Principal</v>
      </c>
      <c r="L13" s="159"/>
      <c r="M13" s="160" t="str">
        <f>F13</f>
        <v>Profil MBTI
Complémentaire</v>
      </c>
      <c r="N13" s="159"/>
      <c r="O13" s="161"/>
      <c r="R13" s="39"/>
      <c r="S13" s="51" t="s">
        <v>150</v>
      </c>
    </row>
    <row r="14" spans="4:21" ht="33.75" customHeight="1" x14ac:dyDescent="0.25">
      <c r="E14" s="24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ENTJ</v>
      </c>
      <c r="F14" s="25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ISFP</v>
      </c>
      <c r="G14" s="33"/>
      <c r="K14" s="110" t="str">
        <f>E14</f>
        <v>ENTJ</v>
      </c>
      <c r="L14" s="111"/>
      <c r="M14" s="164" t="str">
        <f>F14</f>
        <v>ISFP</v>
      </c>
      <c r="N14" s="165"/>
      <c r="O14" s="166"/>
      <c r="R14" s="39"/>
      <c r="S14" s="121" t="s">
        <v>96</v>
      </c>
    </row>
    <row r="15" spans="4:21" ht="6.75" customHeight="1" thickBot="1" x14ac:dyDescent="0.3">
      <c r="F15"/>
      <c r="G15" s="34"/>
      <c r="S15" s="122"/>
    </row>
    <row r="16" spans="4:21" ht="33.75" customHeight="1" x14ac:dyDescent="0.25">
      <c r="D16" s="3">
        <v>1</v>
      </c>
      <c r="E16" s="55" t="str">
        <f>IF(E14="","",INDEX('REF LIST'!$W$5:$AA$20,MATCH(ANTONIO!E$14,'REF LIST'!$W$5:$W$20,0),2))</f>
        <v>Te</v>
      </c>
      <c r="F16" s="28" t="str">
        <f>IF(F14="","",INDEX('REF LIST'!$W$5:$AA$20,MATCH(ANTONIO!F$14,'REF LIST'!$W$5:$W$20,0),2))</f>
        <v>Fi</v>
      </c>
      <c r="G16" s="35"/>
      <c r="H16" s="108" t="s">
        <v>144</v>
      </c>
      <c r="I16" s="109"/>
      <c r="K16" s="112" t="str">
        <f>IF(K14="","",INDEX('REF LIST'!$AD$6:$AE$13,MATCH(ANTONIO!E16,'REF LIST'!$AD$6:$AD$13,0),2))</f>
        <v>Organiser</v>
      </c>
      <c r="L16" s="113"/>
      <c r="M16" s="113" t="str">
        <f>IF(M14="","",INDEX('REF LIST'!$AD$6:$AE$13,MATCH(ANTONIO!F16,'REF LIST'!$AD$6:$AD$13,0),2))</f>
        <v>Valoriser</v>
      </c>
      <c r="N16" s="113"/>
      <c r="O16" s="162"/>
      <c r="Q16" s="39"/>
      <c r="R16" s="39"/>
      <c r="S16" s="39"/>
    </row>
    <row r="17" spans="4:19" ht="33.75" customHeight="1" x14ac:dyDescent="0.25">
      <c r="D17" s="3">
        <v>2</v>
      </c>
      <c r="E17" s="56" t="str">
        <f>IF(E14="","",INDEX('REF LIST'!$W$5:$AA$20,MATCH(ANTONIO!E$14,'REF LIST'!$W$5:$W$20,0),3))</f>
        <v>Ni</v>
      </c>
      <c r="F17" s="30" t="str">
        <f>IF(F14="","",INDEX('REF LIST'!$W$5:$AA$20,MATCH(ANTONIO!F$14,'REF LIST'!$W$5:$W$20,0),3))</f>
        <v>Se</v>
      </c>
      <c r="G17" s="36"/>
      <c r="H17" s="108" t="s">
        <v>146</v>
      </c>
      <c r="I17" s="109"/>
      <c r="K17" s="114" t="str">
        <f>IF(K14="","",INDEX('REF LIST'!$AD$6:$AE$13,MATCH(ANTONIO!E17,'REF LIST'!$AD$6:$AD$13,0),2))</f>
        <v>Imaginer</v>
      </c>
      <c r="L17" s="115"/>
      <c r="M17" s="117" t="str">
        <f>IF(M14="","",INDEX('REF LIST'!$AD$6:$AE$13,MATCH(ANTONIO!F17,'REF LIST'!$AD$6:$AD$13,0),2))</f>
        <v>Expérimenter</v>
      </c>
      <c r="N17" s="117"/>
      <c r="O17" s="163"/>
      <c r="Q17" s="39"/>
      <c r="R17" s="39"/>
      <c r="S17" s="39"/>
    </row>
    <row r="18" spans="4:19" ht="33.75" customHeight="1" x14ac:dyDescent="0.25">
      <c r="D18" s="3">
        <v>3</v>
      </c>
      <c r="E18" s="57" t="str">
        <f>IF(E14="","",INDEX('REF LIST'!$W$5:$AA$20,MATCH(ANTONIO!E$14,'REF LIST'!$W$5:$W$20,0),4))</f>
        <v>Se</v>
      </c>
      <c r="F18" s="30" t="str">
        <f>IF(F14="","",INDEX('REF LIST'!$W$5:$AA$20,MATCH(ANTONIO!F$14,'REF LIST'!$W$5:$W$20,0),4))</f>
        <v>Ni</v>
      </c>
      <c r="G18" s="36"/>
      <c r="H18" s="108" t="s">
        <v>143</v>
      </c>
      <c r="I18" s="109"/>
      <c r="K18" s="116" t="str">
        <f>IF(K14="","",INDEX('REF LIST'!$AD$6:$AE$13,MATCH(ANTONIO!E18,'REF LIST'!$AD$6:$AD$13,0),2))</f>
        <v>Expérimenter</v>
      </c>
      <c r="L18" s="117"/>
      <c r="M18" s="117" t="str">
        <f>IF(M14="","",INDEX('REF LIST'!$AD$6:$AE$13,MATCH(ANTONIO!F18,'REF LIST'!$AD$6:$AD$13,0),2))</f>
        <v>Imaginer</v>
      </c>
      <c r="N18" s="117"/>
      <c r="O18" s="163"/>
      <c r="Q18" s="39"/>
      <c r="R18" s="39"/>
      <c r="S18" s="39"/>
    </row>
    <row r="19" spans="4:19" ht="33.75" customHeight="1" thickBot="1" x14ac:dyDescent="0.3">
      <c r="D19" s="3">
        <v>4</v>
      </c>
      <c r="E19" s="58" t="str">
        <f>IF(E14="","",INDEX('REF LIST'!$W$5:$AA$20,MATCH(ANTONIO!E$14,'REF LIST'!$W$5:$W$20,0),5))</f>
        <v>Fi</v>
      </c>
      <c r="F19" s="31" t="str">
        <f>IF(F14="","",INDEX('REF LIST'!$W$5:$AA$20,MATCH(ANTONIO!F$14,'REF LIST'!$W$5:$W$20,0),5))</f>
        <v>Te</v>
      </c>
      <c r="G19" s="37"/>
      <c r="H19" s="108" t="s">
        <v>145</v>
      </c>
      <c r="I19" s="109"/>
      <c r="K19" s="145" t="str">
        <f>IF(K14="","",INDEX('REF LIST'!$AD$6:$AE$13,MATCH(ANTONIO!E19,'REF LIST'!$AD$6:$AD$13,0),2))</f>
        <v>Valoriser</v>
      </c>
      <c r="L19" s="146"/>
      <c r="M19" s="146" t="str">
        <f>IF(M14="","",INDEX('REF LIST'!$AD$6:$AE$13,MATCH(ANTONIO!F19,'REF LIST'!$AD$6:$AD$13,0),2))</f>
        <v>Organiser</v>
      </c>
      <c r="N19" s="146"/>
      <c r="O19" s="147"/>
      <c r="Q19" s="39"/>
      <c r="R19" s="39"/>
      <c r="S19" s="39"/>
    </row>
    <row r="20" spans="4:19" ht="6" customHeight="1" x14ac:dyDescent="0.25">
      <c r="D20" s="1"/>
      <c r="F20"/>
      <c r="G20"/>
    </row>
    <row r="21" spans="4:19" ht="33.75" customHeight="1" thickBot="1" x14ac:dyDescent="0.3">
      <c r="D21" s="3">
        <v>8</v>
      </c>
      <c r="E21" s="58" t="str">
        <f>IF(E14="","",INDEX('REF LIST'!$W$5:$AB$20,MATCH(ANTONIO!E$14,'REF LIST'!$W$5:$W$20,0),6))</f>
        <v>Fe</v>
      </c>
      <c r="F21" s="31" t="str">
        <f>IF(F14="","",INDEX('REF LIST'!$W$5:$AB$20,MATCH(ANTONIO!F$14,'REF LIST'!$W$5:$W$20,0),6))</f>
        <v>Ti</v>
      </c>
      <c r="G21" s="37"/>
      <c r="H21" s="144" t="s">
        <v>153</v>
      </c>
      <c r="I21" s="109"/>
      <c r="K21" s="145" t="str">
        <f>IF(K14="","",INDEX('REF LIST'!$AD$6:$AE$13,MATCH(ANTONIO!E21,'REF LIST'!$AD$6:$AD$13,0),2))</f>
        <v>Harmoniser</v>
      </c>
      <c r="L21" s="146"/>
      <c r="M21" s="146" t="str">
        <f>IF(M14="","",INDEX('REF LIST'!$AD$6:$AE$13,MATCH(ANTONIO!F21,'REF LIST'!$AD$6:$AD$13,0),2))</f>
        <v>Analyser</v>
      </c>
      <c r="N21" s="146"/>
      <c r="O21" s="147"/>
      <c r="Q21" s="39"/>
      <c r="R21" s="39"/>
      <c r="S21" s="39"/>
    </row>
    <row r="22" spans="4:19" ht="15.75" thickBot="1" x14ac:dyDescent="0.3">
      <c r="F22"/>
      <c r="G22"/>
    </row>
    <row r="23" spans="4:19" ht="15.75" thickBot="1" x14ac:dyDescent="0.3">
      <c r="E23" s="20" t="s">
        <v>94</v>
      </c>
      <c r="F23"/>
      <c r="G23"/>
    </row>
    <row r="24" spans="4:19" ht="127.5" customHeight="1" thickBot="1" x14ac:dyDescent="0.3">
      <c r="E24" s="105"/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7"/>
    </row>
    <row r="25" spans="4:19" ht="42" customHeight="1" x14ac:dyDescent="0.25">
      <c r="F25" s="65" t="s">
        <v>158</v>
      </c>
      <c r="G25"/>
      <c r="Q25" s="66" t="s">
        <v>158</v>
      </c>
      <c r="R25" s="66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  <row r="32" spans="4:19" ht="15" x14ac:dyDescent="0.25">
      <c r="F32"/>
      <c r="G32"/>
    </row>
  </sheetData>
  <mergeCells count="41">
    <mergeCell ref="E2:K2"/>
    <mergeCell ref="E3:F3"/>
    <mergeCell ref="I3:K3"/>
    <mergeCell ref="O3:Q4"/>
    <mergeCell ref="F5:H5"/>
    <mergeCell ref="I5:J5"/>
    <mergeCell ref="K5:L5"/>
    <mergeCell ref="O5:S5"/>
    <mergeCell ref="K13:L13"/>
    <mergeCell ref="M13:O13"/>
    <mergeCell ref="F6:H6"/>
    <mergeCell ref="I6:J6"/>
    <mergeCell ref="K6:L6"/>
    <mergeCell ref="O6:S6"/>
    <mergeCell ref="F7:H7"/>
    <mergeCell ref="I7:J7"/>
    <mergeCell ref="K7:L7"/>
    <mergeCell ref="H10:H11"/>
    <mergeCell ref="I10:I11"/>
    <mergeCell ref="K10:K11"/>
    <mergeCell ref="L10:L11"/>
    <mergeCell ref="M10:M11"/>
    <mergeCell ref="K14:L14"/>
    <mergeCell ref="M14:O14"/>
    <mergeCell ref="S14:S15"/>
    <mergeCell ref="H16:I16"/>
    <mergeCell ref="K16:L16"/>
    <mergeCell ref="M16:O16"/>
    <mergeCell ref="H17:I17"/>
    <mergeCell ref="K17:L17"/>
    <mergeCell ref="M17:O17"/>
    <mergeCell ref="H18:I18"/>
    <mergeCell ref="K18:L18"/>
    <mergeCell ref="M18:O18"/>
    <mergeCell ref="E24:S24"/>
    <mergeCell ref="H19:I19"/>
    <mergeCell ref="K19:L19"/>
    <mergeCell ref="M19:O19"/>
    <mergeCell ref="H21:I21"/>
    <mergeCell ref="K21:L21"/>
    <mergeCell ref="M21:O21"/>
  </mergeCells>
  <dataValidations count="8">
    <dataValidation type="list" allowBlank="1" showInputMessage="1" showErrorMessage="1" sqref="K6:L6" xr:uid="{EEFF4176-2597-4CAF-B6B9-02EC791AD0BF}">
      <formula1>entite</formula1>
    </dataValidation>
    <dataValidation type="list" allowBlank="1" showInputMessage="1" showErrorMessage="1" sqref="F6:H6" xr:uid="{C2B835A5-5B2D-4677-91C5-D245D1B5A17C}">
      <formula1>Fonction</formula1>
    </dataValidation>
    <dataValidation type="list" allowBlank="1" showInputMessage="1" showErrorMessage="1" sqref="O10" xr:uid="{2C1CA0DF-5336-4069-95FA-CF6CDB27CDAB}">
      <formula1>DGRC</formula1>
    </dataValidation>
    <dataValidation type="list" allowBlank="1" showInputMessage="1" showErrorMessage="1" sqref="Q10" xr:uid="{4CED73B6-A661-46FC-B538-75D0AEC46BFB}">
      <formula1>vh</formula1>
    </dataValidation>
    <dataValidation type="list" allowBlank="1" showInputMessage="1" showErrorMessage="1" sqref="K10:M10 S14 R10:S10" xr:uid="{F01E9173-CE27-4B7F-A6C8-D0BB7148ED89}">
      <formula1>GD</formula1>
    </dataValidation>
    <dataValidation type="list" allowBlank="1" showInputMessage="1" showErrorMessage="1" sqref="P10" xr:uid="{60B0B74F-7E99-45E2-BFC9-B52530B477B5}">
      <formula1>PM</formula1>
    </dataValidation>
    <dataValidation type="list" allowBlank="1" showInputMessage="1" showErrorMessage="1" sqref="I10" xr:uid="{29F19B32-C674-41AE-B12E-632C9EC35124}">
      <formula1>MP</formula1>
    </dataValidation>
    <dataValidation type="list" allowBlank="1" showInputMessage="1" showErrorMessage="1" sqref="F7:H7" xr:uid="{39B41550-3CB8-4388-9758-321A88404B8F}">
      <formula1>Poste</formula1>
    </dataValidation>
  </dataValidations>
  <hyperlinks>
    <hyperlink ref="E1" location="'ECFC Profilages'!H10" display="Retour Synthèse" xr:uid="{35291E08-4611-462A-A75C-330EEB2BD522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313" r:id="rId5" name="Button 17">
              <controlPr locked="0" defaultSize="0" print="0" autoFill="0" autoPict="0" macro="[0]!RetourMenu">
                <anchor moveWithCells="1" sizeWithCells="1">
                  <from>
                    <xdr:col>5</xdr:col>
                    <xdr:colOff>95250</xdr:colOff>
                    <xdr:row>0</xdr:row>
                    <xdr:rowOff>57150</xdr:rowOff>
                  </from>
                  <to>
                    <xdr:col>7</xdr:col>
                    <xdr:colOff>76200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087EB-BE5D-4B8E-B763-5AEF8EA2D378}">
  <sheetPr codeName="Feuil5">
    <tabColor theme="9" tint="0.59999389629810485"/>
    <pageSetUpPr fitToPage="1"/>
  </sheetPr>
  <dimension ref="D1:U32"/>
  <sheetViews>
    <sheetView workbookViewId="0">
      <selection activeCell="V24" sqref="V24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25.5" customHeight="1" thickBot="1" x14ac:dyDescent="0.3">
      <c r="E1" s="68" t="s">
        <v>162</v>
      </c>
    </row>
    <row r="2" spans="4:21" ht="24" thickBot="1" x14ac:dyDescent="0.3">
      <c r="E2" s="129" t="str">
        <f>CONCATENATE($F$5,"  ",$K$5)</f>
        <v>DIALLO  Mussa</v>
      </c>
      <c r="F2" s="130"/>
      <c r="G2" s="130"/>
      <c r="H2" s="130"/>
      <c r="I2" s="130"/>
      <c r="J2" s="130"/>
      <c r="K2" s="131"/>
    </row>
    <row r="3" spans="4:21" ht="24" thickBot="1" x14ac:dyDescent="0.4">
      <c r="E3" s="135" t="str">
        <f>CONCATENATE(E10," - ",E14)</f>
        <v>Erreur - Erreur</v>
      </c>
      <c r="F3" s="136"/>
      <c r="G3"/>
      <c r="H3" s="13"/>
      <c r="I3" s="137" t="str">
        <f>CONCATENATE(F11," - ",F14)</f>
        <v>Erreur - Erreur</v>
      </c>
      <c r="J3" s="138"/>
      <c r="K3" s="139"/>
      <c r="O3" s="123" t="s">
        <v>142</v>
      </c>
      <c r="P3" s="124"/>
      <c r="Q3" s="125"/>
    </row>
    <row r="4" spans="4:21" ht="7.5" customHeight="1" thickBot="1" x14ac:dyDescent="0.4">
      <c r="F4"/>
      <c r="G4"/>
      <c r="M4" s="15"/>
      <c r="N4" s="15"/>
      <c r="O4" s="126"/>
      <c r="P4" s="127"/>
      <c r="Q4" s="128"/>
    </row>
    <row r="5" spans="4:21" ht="21.75" thickBot="1" x14ac:dyDescent="0.3">
      <c r="E5" s="96" t="s">
        <v>55</v>
      </c>
      <c r="F5" s="132" t="s">
        <v>1</v>
      </c>
      <c r="G5" s="133"/>
      <c r="H5" s="134"/>
      <c r="I5" s="140" t="s">
        <v>56</v>
      </c>
      <c r="J5" s="141"/>
      <c r="K5" s="132" t="s">
        <v>0</v>
      </c>
      <c r="L5" s="134"/>
      <c r="O5" s="118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119"/>
      <c r="Q5" s="119"/>
      <c r="R5" s="119"/>
      <c r="S5" s="120"/>
      <c r="U5" s="23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4:21" ht="21.75" thickBot="1" x14ac:dyDescent="0.3">
      <c r="E6" s="97" t="s">
        <v>288</v>
      </c>
      <c r="F6" s="132" t="s">
        <v>261</v>
      </c>
      <c r="G6" s="133"/>
      <c r="H6" s="134"/>
      <c r="I6" s="142" t="s">
        <v>289</v>
      </c>
      <c r="J6" s="143"/>
      <c r="K6" s="132" t="s">
        <v>275</v>
      </c>
      <c r="L6" s="134"/>
      <c r="O6" s="118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119"/>
      <c r="Q6" s="119"/>
      <c r="R6" s="119"/>
      <c r="S6" s="120"/>
      <c r="U6" s="23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4:21" ht="21" x14ac:dyDescent="0.25">
      <c r="E7" s="97" t="s">
        <v>287</v>
      </c>
      <c r="F7" s="132" t="s">
        <v>231</v>
      </c>
      <c r="G7" s="133"/>
      <c r="H7" s="134"/>
      <c r="I7" s="142" t="s">
        <v>57</v>
      </c>
      <c r="J7" s="143"/>
      <c r="K7" s="132">
        <v>18</v>
      </c>
      <c r="L7" s="134"/>
    </row>
    <row r="8" spans="4:21" ht="11.25" customHeight="1" thickBot="1" x14ac:dyDescent="0.3"/>
    <row r="9" spans="4:21" ht="60.75" thickTop="1" x14ac:dyDescent="0.25">
      <c r="E9" s="47" t="s">
        <v>90</v>
      </c>
      <c r="F9" s="48" t="s">
        <v>148</v>
      </c>
      <c r="G9" s="22"/>
      <c r="H9" s="44" t="s">
        <v>43</v>
      </c>
      <c r="I9" s="45" t="s">
        <v>44</v>
      </c>
      <c r="J9" s="19"/>
      <c r="K9" s="41" t="s">
        <v>91</v>
      </c>
      <c r="L9" s="42" t="s">
        <v>92</v>
      </c>
      <c r="M9" s="43" t="s">
        <v>21</v>
      </c>
      <c r="O9" s="46" t="s">
        <v>93</v>
      </c>
      <c r="P9" s="54" t="s">
        <v>160</v>
      </c>
      <c r="Q9" s="54" t="s">
        <v>161</v>
      </c>
      <c r="R9" s="54" t="s">
        <v>151</v>
      </c>
      <c r="S9" s="52" t="s">
        <v>159</v>
      </c>
      <c r="T9" s="22"/>
    </row>
    <row r="10" spans="4:21" ht="36" customHeight="1" x14ac:dyDescent="0.25">
      <c r="E10" s="60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Erreur</v>
      </c>
      <c r="F10" s="33"/>
      <c r="G10" s="22"/>
      <c r="H10" s="148"/>
      <c r="I10" s="150"/>
      <c r="J10" s="19"/>
      <c r="K10" s="152" t="s">
        <v>96</v>
      </c>
      <c r="L10" s="154" t="s">
        <v>96</v>
      </c>
      <c r="M10" s="156" t="s">
        <v>49</v>
      </c>
      <c r="O10" s="26" t="s">
        <v>118</v>
      </c>
      <c r="P10" s="27" t="s">
        <v>47</v>
      </c>
      <c r="Q10" s="27" t="s">
        <v>48</v>
      </c>
      <c r="R10" s="27" t="s">
        <v>49</v>
      </c>
      <c r="S10" s="53"/>
      <c r="T10" s="14"/>
    </row>
    <row r="11" spans="4:21" ht="36" customHeight="1" x14ac:dyDescent="0.25">
      <c r="E11" s="33"/>
      <c r="F11" s="18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Erreur</v>
      </c>
      <c r="G11" s="22"/>
      <c r="H11" s="149"/>
      <c r="I11" s="151"/>
      <c r="J11" s="19"/>
      <c r="K11" s="153"/>
      <c r="L11" s="155"/>
      <c r="M11" s="157"/>
      <c r="O11" s="63" t="str">
        <f>IF(O10="","",IF(O10="R","D",IF(O10="D","R",IF(O10="C","G",IF(O10="G","C","Erreur")))))</f>
        <v>D</v>
      </c>
      <c r="P11" s="61" t="str">
        <f>IF(P10="","",IF(P10="PMH","PMB",IF(P10="PMB","PMH","Erreur")))</f>
        <v>PMB</v>
      </c>
      <c r="Q11" s="64" t="str">
        <f>IF(Q10="","",IF(Q10="H","H",IF(Q10="V","V","Erreur")))</f>
        <v>H</v>
      </c>
      <c r="R11" s="61" t="e">
        <f>IF(R10="","",INDEX('REF LIST'!$R$5:$S$20,MATCH(DIALLO!F11,'REF LIST'!$R$5:$R$20,0),2))</f>
        <v>#N/A</v>
      </c>
      <c r="S11" s="62" t="str">
        <f>IF(S10="","",IF(S10="G","D",IF(S10="D","G","Erreur")))</f>
        <v/>
      </c>
      <c r="T11" s="14"/>
    </row>
    <row r="12" spans="4:21" ht="15.75" thickBot="1" x14ac:dyDescent="0.3">
      <c r="F12"/>
      <c r="G12"/>
    </row>
    <row r="13" spans="4:21" ht="46.5" thickTop="1" thickBot="1" x14ac:dyDescent="0.3">
      <c r="E13" s="49" t="s">
        <v>89</v>
      </c>
      <c r="F13" s="50" t="s">
        <v>147</v>
      </c>
      <c r="G13" s="22"/>
      <c r="K13" s="158" t="str">
        <f>E13</f>
        <v>Profil MBTI 
Principal</v>
      </c>
      <c r="L13" s="159"/>
      <c r="M13" s="160" t="str">
        <f>F13</f>
        <v>Profil MBTI
Complémentaire</v>
      </c>
      <c r="N13" s="159"/>
      <c r="O13" s="161"/>
      <c r="R13" s="39"/>
      <c r="S13" s="51" t="s">
        <v>150</v>
      </c>
    </row>
    <row r="14" spans="4:21" ht="33.75" customHeight="1" x14ac:dyDescent="0.25">
      <c r="E14" s="24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Erreur</v>
      </c>
      <c r="F14" s="25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Erreur</v>
      </c>
      <c r="G14" s="33"/>
      <c r="K14" s="110" t="str">
        <f>E14</f>
        <v>Erreur</v>
      </c>
      <c r="L14" s="111"/>
      <c r="M14" s="164" t="str">
        <f>F14</f>
        <v>Erreur</v>
      </c>
      <c r="N14" s="165"/>
      <c r="O14" s="166"/>
      <c r="R14" s="39"/>
      <c r="S14" s="121" t="s">
        <v>96</v>
      </c>
    </row>
    <row r="15" spans="4:21" ht="6.75" customHeight="1" thickBot="1" x14ac:dyDescent="0.3">
      <c r="F15"/>
      <c r="G15" s="34"/>
      <c r="S15" s="122"/>
    </row>
    <row r="16" spans="4:21" ht="33.75" customHeight="1" x14ac:dyDescent="0.25">
      <c r="D16" s="3">
        <v>1</v>
      </c>
      <c r="E16" s="55" t="e">
        <f>IF(E14="","",INDEX('REF LIST'!$W$5:$AA$20,MATCH(DIALLO!E$14,'REF LIST'!$W$5:$W$20,0),2))</f>
        <v>#N/A</v>
      </c>
      <c r="F16" s="28" t="e">
        <f>IF(F14="","",INDEX('REF LIST'!$W$5:$AA$20,MATCH(DIALLO!F$14,'REF LIST'!$W$5:$W$20,0),2))</f>
        <v>#N/A</v>
      </c>
      <c r="G16" s="35"/>
      <c r="H16" s="108" t="s">
        <v>144</v>
      </c>
      <c r="I16" s="109"/>
      <c r="K16" s="112" t="e">
        <f>IF(K14="","",INDEX('REF LIST'!$AD$6:$AE$13,MATCH(DIALLO!E16,'REF LIST'!$AD$6:$AD$13,0),2))</f>
        <v>#N/A</v>
      </c>
      <c r="L16" s="113"/>
      <c r="M16" s="113" t="e">
        <f>IF(M14="","",INDEX('REF LIST'!$AD$6:$AE$13,MATCH(DIALLO!F16,'REF LIST'!$AD$6:$AD$13,0),2))</f>
        <v>#N/A</v>
      </c>
      <c r="N16" s="113"/>
      <c r="O16" s="162"/>
      <c r="Q16" s="39"/>
      <c r="R16" s="39"/>
      <c r="S16" s="39"/>
    </row>
    <row r="17" spans="4:19" ht="33.75" customHeight="1" x14ac:dyDescent="0.25">
      <c r="D17" s="3">
        <v>2</v>
      </c>
      <c r="E17" s="56" t="e">
        <f>IF(E14="","",INDEX('REF LIST'!$W$5:$AA$20,MATCH(DIALLO!E$14,'REF LIST'!$W$5:$W$20,0),3))</f>
        <v>#N/A</v>
      </c>
      <c r="F17" s="30" t="e">
        <f>IF(F14="","",INDEX('REF LIST'!$W$5:$AA$20,MATCH(DIALLO!F$14,'REF LIST'!$W$5:$W$20,0),3))</f>
        <v>#N/A</v>
      </c>
      <c r="G17" s="36"/>
      <c r="H17" s="108" t="s">
        <v>146</v>
      </c>
      <c r="I17" s="109"/>
      <c r="K17" s="114" t="e">
        <f>IF(K14="","",INDEX('REF LIST'!$AD$6:$AE$13,MATCH(DIALLO!E17,'REF LIST'!$AD$6:$AD$13,0),2))</f>
        <v>#N/A</v>
      </c>
      <c r="L17" s="115"/>
      <c r="M17" s="117" t="e">
        <f>IF(M14="","",INDEX('REF LIST'!$AD$6:$AE$13,MATCH(DIALLO!F17,'REF LIST'!$AD$6:$AD$13,0),2))</f>
        <v>#N/A</v>
      </c>
      <c r="N17" s="117"/>
      <c r="O17" s="163"/>
      <c r="Q17" s="39"/>
      <c r="R17" s="39"/>
      <c r="S17" s="39"/>
    </row>
    <row r="18" spans="4:19" ht="33.75" customHeight="1" x14ac:dyDescent="0.25">
      <c r="D18" s="3">
        <v>3</v>
      </c>
      <c r="E18" s="57" t="e">
        <f>IF(E14="","",INDEX('REF LIST'!$W$5:$AA$20,MATCH(DIALLO!E$14,'REF LIST'!$W$5:$W$20,0),4))</f>
        <v>#N/A</v>
      </c>
      <c r="F18" s="30" t="e">
        <f>IF(F14="","",INDEX('REF LIST'!$W$5:$AA$20,MATCH(DIALLO!F$14,'REF LIST'!$W$5:$W$20,0),4))</f>
        <v>#N/A</v>
      </c>
      <c r="G18" s="36"/>
      <c r="H18" s="108" t="s">
        <v>143</v>
      </c>
      <c r="I18" s="109"/>
      <c r="K18" s="116" t="e">
        <f>IF(K14="","",INDEX('REF LIST'!$AD$6:$AE$13,MATCH(DIALLO!E18,'REF LIST'!$AD$6:$AD$13,0),2))</f>
        <v>#N/A</v>
      </c>
      <c r="L18" s="117"/>
      <c r="M18" s="117" t="e">
        <f>IF(M14="","",INDEX('REF LIST'!$AD$6:$AE$13,MATCH(DIALLO!F18,'REF LIST'!$AD$6:$AD$13,0),2))</f>
        <v>#N/A</v>
      </c>
      <c r="N18" s="117"/>
      <c r="O18" s="163"/>
      <c r="Q18" s="39"/>
      <c r="R18" s="39"/>
      <c r="S18" s="39"/>
    </row>
    <row r="19" spans="4:19" ht="33.75" customHeight="1" thickBot="1" x14ac:dyDescent="0.3">
      <c r="D19" s="3">
        <v>4</v>
      </c>
      <c r="E19" s="58" t="e">
        <f>IF(E14="","",INDEX('REF LIST'!$W$5:$AA$20,MATCH(DIALLO!E$14,'REF LIST'!$W$5:$W$20,0),5))</f>
        <v>#N/A</v>
      </c>
      <c r="F19" s="31" t="e">
        <f>IF(F14="","",INDEX('REF LIST'!$W$5:$AA$20,MATCH(DIALLO!F$14,'REF LIST'!$W$5:$W$20,0),5))</f>
        <v>#N/A</v>
      </c>
      <c r="G19" s="37"/>
      <c r="H19" s="108" t="s">
        <v>145</v>
      </c>
      <c r="I19" s="109"/>
      <c r="K19" s="145" t="e">
        <f>IF(K14="","",INDEX('REF LIST'!$AD$6:$AE$13,MATCH(DIALLO!E19,'REF LIST'!$AD$6:$AD$13,0),2))</f>
        <v>#N/A</v>
      </c>
      <c r="L19" s="146"/>
      <c r="M19" s="146" t="e">
        <f>IF(M14="","",INDEX('REF LIST'!$AD$6:$AE$13,MATCH(DIALLO!F19,'REF LIST'!$AD$6:$AD$13,0),2))</f>
        <v>#N/A</v>
      </c>
      <c r="N19" s="146"/>
      <c r="O19" s="147"/>
      <c r="Q19" s="39"/>
      <c r="R19" s="39"/>
      <c r="S19" s="39"/>
    </row>
    <row r="20" spans="4:19" ht="6" customHeight="1" x14ac:dyDescent="0.25">
      <c r="D20" s="1"/>
      <c r="F20"/>
      <c r="G20"/>
    </row>
    <row r="21" spans="4:19" ht="33.75" customHeight="1" thickBot="1" x14ac:dyDescent="0.3">
      <c r="D21" s="3">
        <v>8</v>
      </c>
      <c r="E21" s="58" t="e">
        <f>IF(E14="","",INDEX('REF LIST'!$W$5:$AB$20,MATCH(DIALLO!E$14,'REF LIST'!$W$5:$W$20,0),6))</f>
        <v>#N/A</v>
      </c>
      <c r="F21" s="31" t="e">
        <f>IF(F14="","",INDEX('REF LIST'!$W$5:$AB$20,MATCH(DIALLO!F$14,'REF LIST'!$W$5:$W$20,0),6))</f>
        <v>#N/A</v>
      </c>
      <c r="G21" s="37"/>
      <c r="H21" s="144" t="s">
        <v>153</v>
      </c>
      <c r="I21" s="109"/>
      <c r="K21" s="145" t="e">
        <f>IF(K14="","",INDEX('REF LIST'!$AD$6:$AE$13,MATCH(DIALLO!E21,'REF LIST'!$AD$6:$AD$13,0),2))</f>
        <v>#N/A</v>
      </c>
      <c r="L21" s="146"/>
      <c r="M21" s="146" t="e">
        <f>IF(M14="","",INDEX('REF LIST'!$AD$6:$AE$13,MATCH(DIALLO!F21,'REF LIST'!$AD$6:$AD$13,0),2))</f>
        <v>#N/A</v>
      </c>
      <c r="N21" s="146"/>
      <c r="O21" s="147"/>
      <c r="Q21" s="39"/>
      <c r="R21" s="39"/>
      <c r="S21" s="39"/>
    </row>
    <row r="22" spans="4:19" ht="15.75" thickBot="1" x14ac:dyDescent="0.3">
      <c r="F22"/>
      <c r="G22"/>
    </row>
    <row r="23" spans="4:19" ht="15.75" thickBot="1" x14ac:dyDescent="0.3">
      <c r="E23" s="20" t="s">
        <v>94</v>
      </c>
      <c r="F23"/>
      <c r="G23"/>
    </row>
    <row r="24" spans="4:19" ht="127.5" customHeight="1" thickBot="1" x14ac:dyDescent="0.3">
      <c r="E24" s="105" t="s">
        <v>240</v>
      </c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7"/>
    </row>
    <row r="25" spans="4:19" ht="42" customHeight="1" x14ac:dyDescent="0.25">
      <c r="F25" s="65" t="s">
        <v>158</v>
      </c>
      <c r="G25"/>
      <c r="Q25" s="66" t="s">
        <v>158</v>
      </c>
      <c r="R25" s="66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  <row r="32" spans="4:19" ht="15" x14ac:dyDescent="0.25">
      <c r="F32"/>
      <c r="G32"/>
    </row>
  </sheetData>
  <mergeCells count="41">
    <mergeCell ref="E2:K2"/>
    <mergeCell ref="E3:F3"/>
    <mergeCell ref="I3:K3"/>
    <mergeCell ref="O3:Q4"/>
    <mergeCell ref="F5:H5"/>
    <mergeCell ref="I5:J5"/>
    <mergeCell ref="K5:L5"/>
    <mergeCell ref="O5:S5"/>
    <mergeCell ref="K13:L13"/>
    <mergeCell ref="M13:O13"/>
    <mergeCell ref="F6:H6"/>
    <mergeCell ref="I6:J6"/>
    <mergeCell ref="K6:L6"/>
    <mergeCell ref="O6:S6"/>
    <mergeCell ref="F7:H7"/>
    <mergeCell ref="I7:J7"/>
    <mergeCell ref="K7:L7"/>
    <mergeCell ref="H10:H11"/>
    <mergeCell ref="I10:I11"/>
    <mergeCell ref="K10:K11"/>
    <mergeCell ref="L10:L11"/>
    <mergeCell ref="M10:M11"/>
    <mergeCell ref="K14:L14"/>
    <mergeCell ref="M14:O14"/>
    <mergeCell ref="S14:S15"/>
    <mergeCell ref="H16:I16"/>
    <mergeCell ref="K16:L16"/>
    <mergeCell ref="M16:O16"/>
    <mergeCell ref="H17:I17"/>
    <mergeCell ref="K17:L17"/>
    <mergeCell ref="M17:O17"/>
    <mergeCell ref="H18:I18"/>
    <mergeCell ref="K18:L18"/>
    <mergeCell ref="M18:O18"/>
    <mergeCell ref="E24:S24"/>
    <mergeCell ref="H19:I19"/>
    <mergeCell ref="K19:L19"/>
    <mergeCell ref="M19:O19"/>
    <mergeCell ref="H21:I21"/>
    <mergeCell ref="K21:L21"/>
    <mergeCell ref="M21:O21"/>
  </mergeCells>
  <dataValidations count="8">
    <dataValidation type="list" allowBlank="1" showInputMessage="1" showErrorMessage="1" sqref="F7:H7" xr:uid="{DA5C3D66-54C2-4444-A796-524597728215}">
      <formula1>Poste</formula1>
    </dataValidation>
    <dataValidation type="list" allowBlank="1" showInputMessage="1" showErrorMessage="1" sqref="K6:L6" xr:uid="{A98B4DA1-BE64-4555-BC2E-79B7EA2EF148}">
      <formula1>entite</formula1>
    </dataValidation>
    <dataValidation type="list" allowBlank="1" showInputMessage="1" showErrorMessage="1" sqref="F6:H6" xr:uid="{82238227-13B8-44A9-AD57-FCAB997DBD29}">
      <formula1>Fonction</formula1>
    </dataValidation>
    <dataValidation type="list" allowBlank="1" showInputMessage="1" showErrorMessage="1" sqref="O10" xr:uid="{0C50985B-0617-4D93-B989-AC37C0C401AC}">
      <formula1>DGRC</formula1>
    </dataValidation>
    <dataValidation type="list" allowBlank="1" showInputMessage="1" showErrorMessage="1" sqref="Q10" xr:uid="{CCF991A8-DD0D-44B6-84C6-00889A88ED01}">
      <formula1>vh</formula1>
    </dataValidation>
    <dataValidation type="list" allowBlank="1" showInputMessage="1" showErrorMessage="1" sqref="K10:M10 S14 R10:S10" xr:uid="{147737D8-DF7F-414D-B81C-49BC21DB07BA}">
      <formula1>GD</formula1>
    </dataValidation>
    <dataValidation type="list" allowBlank="1" showInputMessage="1" showErrorMessage="1" sqref="P10" xr:uid="{1749D0CC-8000-4B91-AAA3-36D2C8938F24}">
      <formula1>PM</formula1>
    </dataValidation>
    <dataValidation type="list" allowBlank="1" showInputMessage="1" showErrorMessage="1" sqref="I10" xr:uid="{ADFD9499-6FEA-47C1-856E-64D5C356D89F}">
      <formula1>MP</formula1>
    </dataValidation>
  </dataValidations>
  <hyperlinks>
    <hyperlink ref="E1" location="'ECFC Profilages'!H9" display="Retour Synthèse" xr:uid="{04AFF26A-C259-4855-80AB-0C1E2E34B820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66675</xdr:colOff>
                    <xdr:row>0</xdr:row>
                    <xdr:rowOff>57150</xdr:rowOff>
                  </from>
                  <to>
                    <xdr:col>7</xdr:col>
                    <xdr:colOff>47625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BFE3B-91E5-4C0D-8718-282DDB22124B}">
  <sheetPr codeName="Feuil28">
    <tabColor theme="9" tint="0.59999389629810485"/>
    <pageSetUpPr fitToPage="1"/>
  </sheetPr>
  <dimension ref="D1:U32"/>
  <sheetViews>
    <sheetView workbookViewId="0">
      <selection activeCell="Z13" sqref="Z13"/>
    </sheetView>
  </sheetViews>
  <sheetFormatPr baseColWidth="10" defaultColWidth="10.85546875" defaultRowHeight="18.75" x14ac:dyDescent="0.25"/>
  <cols>
    <col min="1" max="3" width="3.28515625" customWidth="1"/>
    <col min="4" max="4" width="4.7109375" customWidth="1"/>
    <col min="5" max="5" width="15" customWidth="1"/>
    <col min="6" max="6" width="15.85546875" style="1" customWidth="1"/>
    <col min="7" max="7" width="1.5703125" style="1" customWidth="1"/>
    <col min="8" max="8" width="7.5703125" customWidth="1"/>
    <col min="9" max="9" width="8.7109375" customWidth="1"/>
    <col min="10" max="10" width="1.7109375" customWidth="1"/>
    <col min="11" max="11" width="12.7109375" customWidth="1"/>
    <col min="13" max="13" width="10.7109375" customWidth="1"/>
    <col min="14" max="14" width="1.7109375" customWidth="1"/>
    <col min="15" max="15" width="12.85546875" customWidth="1"/>
    <col min="16" max="16" width="10.85546875" customWidth="1"/>
    <col min="17" max="17" width="12.140625" customWidth="1"/>
    <col min="18" max="19" width="11.42578125" customWidth="1"/>
    <col min="20" max="20" width="1.85546875" customWidth="1"/>
    <col min="21" max="21" width="15.85546875" customWidth="1"/>
  </cols>
  <sheetData>
    <row r="1" spans="4:21" ht="25.5" customHeight="1" thickBot="1" x14ac:dyDescent="0.3">
      <c r="E1" s="68" t="s">
        <v>162</v>
      </c>
    </row>
    <row r="2" spans="4:21" ht="24" thickBot="1" x14ac:dyDescent="0.3">
      <c r="E2" s="129" t="str">
        <f>CONCATENATE($F$5,"  ",$K$5)</f>
        <v>SABORIO PEREZ  Marco</v>
      </c>
      <c r="F2" s="130"/>
      <c r="G2" s="130"/>
      <c r="H2" s="130"/>
      <c r="I2" s="130"/>
      <c r="J2" s="130"/>
      <c r="K2" s="131"/>
    </row>
    <row r="3" spans="4:21" ht="24" thickBot="1" x14ac:dyDescent="0.4">
      <c r="E3" s="135" t="str">
        <f>CONCATENATE(E10," - ",E14)</f>
        <v>C2 - INTP</v>
      </c>
      <c r="F3" s="136"/>
      <c r="G3"/>
      <c r="H3" s="13"/>
      <c r="I3" s="137" t="str">
        <f>CONCATENATE(F11," - ",F14)</f>
        <v>G3 - ESFJ</v>
      </c>
      <c r="J3" s="138"/>
      <c r="K3" s="139"/>
      <c r="O3" s="123" t="s">
        <v>142</v>
      </c>
      <c r="P3" s="124"/>
      <c r="Q3" s="125"/>
    </row>
    <row r="4" spans="4:21" ht="7.5" customHeight="1" thickBot="1" x14ac:dyDescent="0.4">
      <c r="F4"/>
      <c r="G4"/>
      <c r="M4" s="15"/>
      <c r="N4" s="15"/>
      <c r="O4" s="126"/>
      <c r="P4" s="127"/>
      <c r="Q4" s="128"/>
    </row>
    <row r="5" spans="4:21" ht="21.75" thickBot="1" x14ac:dyDescent="0.3">
      <c r="E5" s="96" t="s">
        <v>55</v>
      </c>
      <c r="F5" s="132" t="s">
        <v>229</v>
      </c>
      <c r="G5" s="133"/>
      <c r="H5" s="134"/>
      <c r="I5" s="140" t="s">
        <v>56</v>
      </c>
      <c r="J5" s="141"/>
      <c r="K5" s="132" t="s">
        <v>230</v>
      </c>
      <c r="L5" s="134"/>
      <c r="O5" s="118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s'Imposer, Progresser / L3 - Type 8</v>
      </c>
      <c r="P5" s="119"/>
      <c r="Q5" s="119"/>
      <c r="R5" s="119"/>
      <c r="S5" s="120"/>
      <c r="U5" s="23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>L3 - Type 8</v>
      </c>
    </row>
    <row r="6" spans="4:21" ht="21.75" thickBot="1" x14ac:dyDescent="0.3">
      <c r="E6" s="97" t="s">
        <v>288</v>
      </c>
      <c r="F6" s="132" t="s">
        <v>261</v>
      </c>
      <c r="G6" s="133"/>
      <c r="H6" s="134"/>
      <c r="I6" s="142" t="s">
        <v>293</v>
      </c>
      <c r="J6" s="143"/>
      <c r="K6" s="132" t="s">
        <v>275</v>
      </c>
      <c r="L6" s="134"/>
      <c r="O6" s="118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Organiser, Cadrer / L1 - Type 1</v>
      </c>
      <c r="P6" s="119"/>
      <c r="Q6" s="119"/>
      <c r="R6" s="119"/>
      <c r="S6" s="120"/>
      <c r="U6" s="23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>L1 - Type 1</v>
      </c>
    </row>
    <row r="7" spans="4:21" ht="21" x14ac:dyDescent="0.25">
      <c r="E7" s="97" t="s">
        <v>287</v>
      </c>
      <c r="F7" s="132" t="s">
        <v>231</v>
      </c>
      <c r="G7" s="133"/>
      <c r="H7" s="134"/>
      <c r="I7" s="142" t="s">
        <v>57</v>
      </c>
      <c r="J7" s="143"/>
      <c r="K7" s="132"/>
      <c r="L7" s="134"/>
    </row>
    <row r="8" spans="4:21" ht="11.25" customHeight="1" thickBot="1" x14ac:dyDescent="0.3"/>
    <row r="9" spans="4:21" ht="60.75" thickTop="1" x14ac:dyDescent="0.25">
      <c r="E9" s="47" t="s">
        <v>90</v>
      </c>
      <c r="F9" s="48" t="s">
        <v>148</v>
      </c>
      <c r="G9" s="22"/>
      <c r="H9" s="44" t="s">
        <v>43</v>
      </c>
      <c r="I9" s="45" t="s">
        <v>44</v>
      </c>
      <c r="J9" s="19"/>
      <c r="K9" s="41" t="s">
        <v>91</v>
      </c>
      <c r="L9" s="42" t="s">
        <v>92</v>
      </c>
      <c r="M9" s="43" t="s">
        <v>21</v>
      </c>
      <c r="O9" s="46" t="s">
        <v>93</v>
      </c>
      <c r="P9" s="54" t="s">
        <v>160</v>
      </c>
      <c r="Q9" s="54" t="s">
        <v>161</v>
      </c>
      <c r="R9" s="54" t="s">
        <v>151</v>
      </c>
      <c r="S9" s="52" t="s">
        <v>159</v>
      </c>
      <c r="T9" s="22"/>
    </row>
    <row r="10" spans="4:21" ht="36" customHeight="1" x14ac:dyDescent="0.25">
      <c r="E10" s="60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C2</v>
      </c>
      <c r="F10" s="33"/>
      <c r="G10" s="22"/>
      <c r="H10" s="148" t="s">
        <v>104</v>
      </c>
      <c r="I10" s="150" t="s">
        <v>99</v>
      </c>
      <c r="J10" s="19"/>
      <c r="K10" s="152" t="s">
        <v>96</v>
      </c>
      <c r="L10" s="154" t="s">
        <v>96</v>
      </c>
      <c r="M10" s="156" t="s">
        <v>96</v>
      </c>
      <c r="O10" s="26" t="s">
        <v>97</v>
      </c>
      <c r="P10" s="27" t="s">
        <v>98</v>
      </c>
      <c r="Q10" s="27" t="s">
        <v>48</v>
      </c>
      <c r="R10" s="27" t="s">
        <v>96</v>
      </c>
      <c r="S10" s="53" t="s">
        <v>49</v>
      </c>
      <c r="T10" s="14"/>
    </row>
    <row r="11" spans="4:21" ht="36" customHeight="1" x14ac:dyDescent="0.25">
      <c r="E11" s="33"/>
      <c r="F11" s="18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G3</v>
      </c>
      <c r="G11" s="22"/>
      <c r="H11" s="149"/>
      <c r="I11" s="151"/>
      <c r="J11" s="19"/>
      <c r="K11" s="153"/>
      <c r="L11" s="155"/>
      <c r="M11" s="157"/>
      <c r="O11" s="63" t="str">
        <f>IF(O10="","",IF(O10="R","D",IF(O10="D","R",IF(O10="C","G",IF(O10="G","C","Erreur")))))</f>
        <v>G</v>
      </c>
      <c r="P11" s="61" t="str">
        <f>IF(P10="","",IF(P10="PMH","PMB",IF(P10="PMB","PMH","Erreur")))</f>
        <v>PMH</v>
      </c>
      <c r="Q11" s="64" t="str">
        <f>IF(Q10="","",IF(Q10="H","H",IF(Q10="V","V","Erreur")))</f>
        <v>H</v>
      </c>
      <c r="R11" s="61" t="str">
        <f>IF(R10="","",INDEX('REF LIST'!$R$5:$S$20,MATCH(SABORIO_PEREZ!F11,'REF LIST'!$R$5:$R$20,0),2))</f>
        <v>G</v>
      </c>
      <c r="S11" s="62" t="str">
        <f>IF(S10="","",IF(S10="G","D",IF(S10="D","G","Erreur")))</f>
        <v>D</v>
      </c>
      <c r="T11" s="14"/>
    </row>
    <row r="12" spans="4:21" ht="15.75" thickBot="1" x14ac:dyDescent="0.3">
      <c r="F12"/>
      <c r="G12"/>
    </row>
    <row r="13" spans="4:21" ht="46.5" thickTop="1" thickBot="1" x14ac:dyDescent="0.3">
      <c r="E13" s="49" t="s">
        <v>89</v>
      </c>
      <c r="F13" s="50" t="s">
        <v>147</v>
      </c>
      <c r="G13" s="22"/>
      <c r="K13" s="158" t="str">
        <f>E13</f>
        <v>Profil MBTI 
Principal</v>
      </c>
      <c r="L13" s="159"/>
      <c r="M13" s="160" t="str">
        <f>F13</f>
        <v>Profil MBTI
Complémentaire</v>
      </c>
      <c r="N13" s="159"/>
      <c r="O13" s="161"/>
      <c r="R13" s="39"/>
      <c r="S13" s="51" t="s">
        <v>150</v>
      </c>
    </row>
    <row r="14" spans="4:21" ht="33.75" customHeight="1" x14ac:dyDescent="0.25">
      <c r="E14" s="24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INTP</v>
      </c>
      <c r="F14" s="25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ESFJ</v>
      </c>
      <c r="G14" s="33"/>
      <c r="K14" s="110" t="str">
        <f>E14</f>
        <v>INTP</v>
      </c>
      <c r="L14" s="111"/>
      <c r="M14" s="164" t="str">
        <f>F14</f>
        <v>ESFJ</v>
      </c>
      <c r="N14" s="165"/>
      <c r="O14" s="166"/>
      <c r="R14" s="39"/>
      <c r="S14" s="121" t="s">
        <v>49</v>
      </c>
    </row>
    <row r="15" spans="4:21" ht="6.75" customHeight="1" thickBot="1" x14ac:dyDescent="0.3">
      <c r="F15"/>
      <c r="G15" s="34"/>
      <c r="S15" s="122"/>
    </row>
    <row r="16" spans="4:21" ht="33.75" customHeight="1" x14ac:dyDescent="0.25">
      <c r="D16" s="3">
        <v>1</v>
      </c>
      <c r="E16" s="55" t="str">
        <f>IF(E14="","",INDEX('REF LIST'!$W$5:$AA$20,MATCH(SABORIO_PEREZ!E$14,'REF LIST'!$W$5:$W$20,0),2))</f>
        <v>Ti</v>
      </c>
      <c r="F16" s="28" t="str">
        <f>IF(F14="","",INDEX('REF LIST'!$W$5:$AA$20,MATCH(SABORIO_PEREZ!F$14,'REF LIST'!$W$5:$W$20,0),2))</f>
        <v>Fe</v>
      </c>
      <c r="G16" s="35"/>
      <c r="H16" s="108" t="s">
        <v>144</v>
      </c>
      <c r="I16" s="109"/>
      <c r="K16" s="112" t="str">
        <f>IF(K14="","",INDEX('REF LIST'!$AD$6:$AE$13,MATCH(SABORIO_PEREZ!E16,'REF LIST'!$AD$6:$AD$13,0),2))</f>
        <v>Analyser</v>
      </c>
      <c r="L16" s="113"/>
      <c r="M16" s="113" t="str">
        <f>IF(M14="","",INDEX('REF LIST'!$AD$6:$AE$13,MATCH(SABORIO_PEREZ!F16,'REF LIST'!$AD$6:$AD$13,0),2))</f>
        <v>Harmoniser</v>
      </c>
      <c r="N16" s="113"/>
      <c r="O16" s="162"/>
      <c r="Q16" s="39"/>
      <c r="R16" s="39"/>
      <c r="S16" s="39"/>
    </row>
    <row r="17" spans="4:19" ht="33.75" customHeight="1" x14ac:dyDescent="0.25">
      <c r="D17" s="3">
        <v>2</v>
      </c>
      <c r="E17" s="56" t="str">
        <f>IF(E14="","",INDEX('REF LIST'!$W$5:$AA$20,MATCH(SABORIO_PEREZ!E$14,'REF LIST'!$W$5:$W$20,0),3))</f>
        <v>Ne</v>
      </c>
      <c r="F17" s="30" t="str">
        <f>IF(F14="","",INDEX('REF LIST'!$W$5:$AA$20,MATCH(SABORIO_PEREZ!F$14,'REF LIST'!$W$5:$W$20,0),3))</f>
        <v>Si</v>
      </c>
      <c r="G17" s="36"/>
      <c r="H17" s="108" t="s">
        <v>146</v>
      </c>
      <c r="I17" s="109"/>
      <c r="K17" s="114" t="str">
        <f>IF(K14="","",INDEX('REF LIST'!$AD$6:$AE$13,MATCH(SABORIO_PEREZ!E17,'REF LIST'!$AD$6:$AD$13,0),2))</f>
        <v>Explorer</v>
      </c>
      <c r="L17" s="115"/>
      <c r="M17" s="117" t="str">
        <f>IF(M14="","",INDEX('REF LIST'!$AD$6:$AE$13,MATCH(SABORIO_PEREZ!F17,'REF LIST'!$AD$6:$AD$13,0),2))</f>
        <v>Se Remémorer</v>
      </c>
      <c r="N17" s="117"/>
      <c r="O17" s="163"/>
      <c r="Q17" s="39"/>
      <c r="R17" s="39"/>
      <c r="S17" s="39"/>
    </row>
    <row r="18" spans="4:19" ht="33.75" customHeight="1" x14ac:dyDescent="0.25">
      <c r="D18" s="3">
        <v>3</v>
      </c>
      <c r="E18" s="57" t="str">
        <f>IF(E14="","",INDEX('REF LIST'!$W$5:$AA$20,MATCH(SABORIO_PEREZ!E$14,'REF LIST'!$W$5:$W$20,0),4))</f>
        <v>Si</v>
      </c>
      <c r="F18" s="30" t="str">
        <f>IF(F14="","",INDEX('REF LIST'!$W$5:$AA$20,MATCH(SABORIO_PEREZ!F$14,'REF LIST'!$W$5:$W$20,0),4))</f>
        <v>Ne</v>
      </c>
      <c r="G18" s="36"/>
      <c r="H18" s="108" t="s">
        <v>143</v>
      </c>
      <c r="I18" s="109"/>
      <c r="K18" s="116" t="str">
        <f>IF(K14="","",INDEX('REF LIST'!$AD$6:$AE$13,MATCH(SABORIO_PEREZ!E18,'REF LIST'!$AD$6:$AD$13,0),2))</f>
        <v>Se Remémorer</v>
      </c>
      <c r="L18" s="117"/>
      <c r="M18" s="117" t="str">
        <f>IF(M14="","",INDEX('REF LIST'!$AD$6:$AE$13,MATCH(SABORIO_PEREZ!F18,'REF LIST'!$AD$6:$AD$13,0),2))</f>
        <v>Explorer</v>
      </c>
      <c r="N18" s="117"/>
      <c r="O18" s="163"/>
      <c r="Q18" s="39"/>
      <c r="R18" s="39"/>
      <c r="S18" s="39"/>
    </row>
    <row r="19" spans="4:19" ht="33.75" customHeight="1" thickBot="1" x14ac:dyDescent="0.3">
      <c r="D19" s="3">
        <v>4</v>
      </c>
      <c r="E19" s="58" t="str">
        <f>IF(E14="","",INDEX('REF LIST'!$W$5:$AA$20,MATCH(SABORIO_PEREZ!E$14,'REF LIST'!$W$5:$W$20,0),5))</f>
        <v>Fe</v>
      </c>
      <c r="F19" s="31" t="str">
        <f>IF(F14="","",INDEX('REF LIST'!$W$5:$AA$20,MATCH(SABORIO_PEREZ!F$14,'REF LIST'!$W$5:$W$20,0),5))</f>
        <v>Ti</v>
      </c>
      <c r="G19" s="37"/>
      <c r="H19" s="108" t="s">
        <v>145</v>
      </c>
      <c r="I19" s="109"/>
      <c r="K19" s="145" t="str">
        <f>IF(K14="","",INDEX('REF LIST'!$AD$6:$AE$13,MATCH(SABORIO_PEREZ!E19,'REF LIST'!$AD$6:$AD$13,0),2))</f>
        <v>Harmoniser</v>
      </c>
      <c r="L19" s="146"/>
      <c r="M19" s="146" t="str">
        <f>IF(M14="","",INDEX('REF LIST'!$AD$6:$AE$13,MATCH(SABORIO_PEREZ!F19,'REF LIST'!$AD$6:$AD$13,0),2))</f>
        <v>Analyser</v>
      </c>
      <c r="N19" s="146"/>
      <c r="O19" s="147"/>
      <c r="Q19" s="39"/>
      <c r="R19" s="39"/>
      <c r="S19" s="39"/>
    </row>
    <row r="20" spans="4:19" ht="6" customHeight="1" x14ac:dyDescent="0.25">
      <c r="D20" s="1"/>
      <c r="F20"/>
      <c r="G20"/>
    </row>
    <row r="21" spans="4:19" ht="33.75" customHeight="1" thickBot="1" x14ac:dyDescent="0.3">
      <c r="D21" s="3">
        <v>8</v>
      </c>
      <c r="E21" s="58" t="str">
        <f>IF(E14="","",INDEX('REF LIST'!$W$5:$AB$20,MATCH(SABORIO_PEREZ!E$14,'REF LIST'!$W$5:$W$20,0),6))</f>
        <v>Fi</v>
      </c>
      <c r="F21" s="31" t="str">
        <f>IF(F14="","",INDEX('REF LIST'!$W$5:$AB$20,MATCH(SABORIO_PEREZ!F$14,'REF LIST'!$W$5:$W$20,0),6))</f>
        <v>Te</v>
      </c>
      <c r="G21" s="37"/>
      <c r="H21" s="144" t="s">
        <v>153</v>
      </c>
      <c r="I21" s="109"/>
      <c r="K21" s="145" t="str">
        <f>IF(K14="","",INDEX('REF LIST'!$AD$6:$AE$13,MATCH(SABORIO_PEREZ!E21,'REF LIST'!$AD$6:$AD$13,0),2))</f>
        <v>Valoriser</v>
      </c>
      <c r="L21" s="146"/>
      <c r="M21" s="146" t="str">
        <f>IF(M14="","",INDEX('REF LIST'!$AD$6:$AE$13,MATCH(SABORIO_PEREZ!F21,'REF LIST'!$AD$6:$AD$13,0),2))</f>
        <v>Organiser</v>
      </c>
      <c r="N21" s="146"/>
      <c r="O21" s="147"/>
      <c r="Q21" s="39"/>
      <c r="R21" s="39"/>
      <c r="S21" s="39"/>
    </row>
    <row r="22" spans="4:19" ht="15.75" thickBot="1" x14ac:dyDescent="0.3">
      <c r="F22"/>
      <c r="G22"/>
    </row>
    <row r="23" spans="4:19" ht="15.75" thickBot="1" x14ac:dyDescent="0.3">
      <c r="E23" s="20" t="s">
        <v>94</v>
      </c>
      <c r="F23"/>
      <c r="G23"/>
    </row>
    <row r="24" spans="4:19" ht="127.5" customHeight="1" thickBot="1" x14ac:dyDescent="0.3">
      <c r="E24" s="105"/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7"/>
    </row>
    <row r="25" spans="4:19" ht="42" customHeight="1" x14ac:dyDescent="0.25">
      <c r="F25" s="65" t="s">
        <v>158</v>
      </c>
      <c r="G25"/>
      <c r="Q25" s="66" t="s">
        <v>158</v>
      </c>
      <c r="R25" s="66"/>
    </row>
    <row r="26" spans="4:19" ht="15" x14ac:dyDescent="0.25">
      <c r="F26"/>
      <c r="G26"/>
    </row>
    <row r="27" spans="4:19" ht="15" x14ac:dyDescent="0.25">
      <c r="F27"/>
      <c r="G27"/>
    </row>
    <row r="28" spans="4:19" ht="15" x14ac:dyDescent="0.25">
      <c r="F28"/>
      <c r="G28"/>
    </row>
    <row r="29" spans="4:19" ht="15" x14ac:dyDescent="0.25">
      <c r="F29"/>
      <c r="G29"/>
    </row>
    <row r="30" spans="4:19" ht="15" x14ac:dyDescent="0.25">
      <c r="F30"/>
      <c r="G30"/>
    </row>
    <row r="31" spans="4:19" ht="15" x14ac:dyDescent="0.25">
      <c r="F31"/>
      <c r="G31"/>
    </row>
    <row r="32" spans="4:19" ht="15" x14ac:dyDescent="0.25">
      <c r="F32"/>
      <c r="G32"/>
    </row>
  </sheetData>
  <mergeCells count="41">
    <mergeCell ref="E2:K2"/>
    <mergeCell ref="E3:F3"/>
    <mergeCell ref="I3:K3"/>
    <mergeCell ref="O3:Q4"/>
    <mergeCell ref="F5:H5"/>
    <mergeCell ref="I5:J5"/>
    <mergeCell ref="K5:L5"/>
    <mergeCell ref="O5:S5"/>
    <mergeCell ref="K13:L13"/>
    <mergeCell ref="M13:O13"/>
    <mergeCell ref="F6:H6"/>
    <mergeCell ref="I6:J6"/>
    <mergeCell ref="K6:L6"/>
    <mergeCell ref="O6:S6"/>
    <mergeCell ref="F7:H7"/>
    <mergeCell ref="I7:J7"/>
    <mergeCell ref="K7:L7"/>
    <mergeCell ref="H10:H11"/>
    <mergeCell ref="I10:I11"/>
    <mergeCell ref="K10:K11"/>
    <mergeCell ref="L10:L11"/>
    <mergeCell ref="M10:M11"/>
    <mergeCell ref="K14:L14"/>
    <mergeCell ref="M14:O14"/>
    <mergeCell ref="S14:S15"/>
    <mergeCell ref="H16:I16"/>
    <mergeCell ref="K16:L16"/>
    <mergeCell ref="M16:O16"/>
    <mergeCell ref="H17:I17"/>
    <mergeCell ref="K17:L17"/>
    <mergeCell ref="M17:O17"/>
    <mergeCell ref="H18:I18"/>
    <mergeCell ref="K18:L18"/>
    <mergeCell ref="M18:O18"/>
    <mergeCell ref="E24:S24"/>
    <mergeCell ref="H19:I19"/>
    <mergeCell ref="K19:L19"/>
    <mergeCell ref="M19:O19"/>
    <mergeCell ref="H21:I21"/>
    <mergeCell ref="K21:L21"/>
    <mergeCell ref="M21:O21"/>
  </mergeCells>
  <dataValidations count="8">
    <dataValidation type="list" allowBlank="1" showInputMessage="1" showErrorMessage="1" sqref="F7:H7" xr:uid="{54CCDDF6-5E71-487F-8505-CAF5F12F2EBA}">
      <formula1>Poste</formula1>
    </dataValidation>
    <dataValidation type="list" allowBlank="1" showInputMessage="1" showErrorMessage="1" sqref="K6:L6" xr:uid="{CCFD1457-8867-4C22-9B1E-490316E86395}">
      <formula1>entite</formula1>
    </dataValidation>
    <dataValidation type="list" allowBlank="1" showInputMessage="1" showErrorMessage="1" sqref="F6:H6" xr:uid="{72394E44-4FF7-46C7-975C-E3A582D76BB2}">
      <formula1>Fonction</formula1>
    </dataValidation>
    <dataValidation type="list" allowBlank="1" showInputMessage="1" showErrorMessage="1" sqref="O10" xr:uid="{DE15290B-A094-4D49-BB26-87058AF8239D}">
      <formula1>DGRC</formula1>
    </dataValidation>
    <dataValidation type="list" allowBlank="1" showInputMessage="1" showErrorMessage="1" sqref="Q10" xr:uid="{84922642-029E-4F35-B24F-43CCC402AB5D}">
      <formula1>vh</formula1>
    </dataValidation>
    <dataValidation type="list" allowBlank="1" showInputMessage="1" showErrorMessage="1" sqref="K10:M10 S14 R10:S10" xr:uid="{C982CFE0-E2FC-4F62-AC30-50CE3F18CC3C}">
      <formula1>GD</formula1>
    </dataValidation>
    <dataValidation type="list" allowBlank="1" showInputMessage="1" showErrorMessage="1" sqref="P10" xr:uid="{F6DEDB80-88CA-4417-970D-440640E3C056}">
      <formula1>PM</formula1>
    </dataValidation>
    <dataValidation type="list" allowBlank="1" showInputMessage="1" showErrorMessage="1" sqref="I10" xr:uid="{C5D857A4-7F26-447E-8FC8-28453C18B432}">
      <formula1>MP</formula1>
    </dataValidation>
  </dataValidations>
  <hyperlinks>
    <hyperlink ref="E1" location="'ECFC Profilages'!H10" display="Retour Synthèse" xr:uid="{58B459AD-60DD-40B4-BD34-BB82C4003CF6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66675</xdr:colOff>
                    <xdr:row>0</xdr:row>
                    <xdr:rowOff>57150</xdr:rowOff>
                  </from>
                  <to>
                    <xdr:col>7</xdr:col>
                    <xdr:colOff>47625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REF LIST</vt:lpstr>
      <vt:lpstr>ECFC Profilages</vt:lpstr>
      <vt:lpstr>CANEVAS</vt:lpstr>
      <vt:lpstr>URSE</vt:lpstr>
      <vt:lpstr>ANTONIO</vt:lpstr>
      <vt:lpstr>DIALLO</vt:lpstr>
      <vt:lpstr>SABORIO_PEREZ</vt:lpstr>
      <vt:lpstr>DGRC</vt:lpstr>
      <vt:lpstr>entite</vt:lpstr>
      <vt:lpstr>Fonction</vt:lpstr>
      <vt:lpstr>GD</vt:lpstr>
      <vt:lpstr>MP</vt:lpstr>
      <vt:lpstr>PM</vt:lpstr>
      <vt:lpstr>Poste</vt:lpstr>
      <vt:lpstr>retour_synthese</vt:lpstr>
      <vt:lpstr>retoursynthese</vt:lpstr>
      <vt:lpstr>tri_liste_retour</vt:lpstr>
      <vt:lpstr>ursea</vt:lpstr>
      <vt:lpstr>vh</vt:lpstr>
      <vt:lpstr>ANTONIO!Zone_d_impression</vt:lpstr>
      <vt:lpstr>CANEVAS!Zone_d_impression</vt:lpstr>
      <vt:lpstr>DIALLO!Zone_d_impression</vt:lpstr>
      <vt:lpstr>'ECFC Profilages'!Zone_d_impression</vt:lpstr>
      <vt:lpstr>SABORIO_PEREZ!Zone_d_impression</vt:lpstr>
      <vt:lpstr>URSE!Zone_d_impression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cp:lastPrinted>2023-08-08T19:51:43Z</cp:lastPrinted>
  <dcterms:created xsi:type="dcterms:W3CDTF">2023-08-05T13:29:43Z</dcterms:created>
  <dcterms:modified xsi:type="dcterms:W3CDTF">2023-08-11T15:18:35Z</dcterms:modified>
</cp:coreProperties>
</file>