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8"/>
  <workbookPr/>
  <mc:AlternateContent xmlns:mc="http://schemas.openxmlformats.org/markup-compatibility/2006">
    <mc:Choice Requires="x15">
      <x15ac:absPath xmlns:x15ac="http://schemas.microsoft.com/office/spreadsheetml/2010/11/ac" url="/Users/charlesbridepro/Library/Mobile Documents/com~apple~CloudDocs/GESTION PERSO CAPBRETON/EDF GDF/2026/"/>
    </mc:Choice>
  </mc:AlternateContent>
  <xr:revisionPtr revIDLastSave="0" documentId="13_ncr:1_{3F74A183-9400-804F-8629-294EE88BC970}" xr6:coauthVersionLast="47" xr6:coauthVersionMax="47" xr10:uidLastSave="{00000000-0000-0000-0000-000000000000}"/>
  <bookViews>
    <workbookView xWindow="0" yWindow="660" windowWidth="29400" windowHeight="17560" xr2:uid="{00000000-000D-0000-FFFF-FFFF00000000}"/>
  </bookViews>
  <sheets>
    <sheet name="Simulateur Complet Tax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/>
  <c r="E17" i="1"/>
  <c r="AJ16" i="1"/>
  <c r="Y16" i="1"/>
  <c r="AC16" i="1" s="1"/>
  <c r="AF16" i="1" s="1"/>
  <c r="L16" i="1"/>
  <c r="N16" i="1" s="1"/>
  <c r="G16" i="1"/>
  <c r="U16" i="1" s="1"/>
  <c r="E4" i="1"/>
  <c r="E3" i="1"/>
  <c r="AE5" i="1"/>
  <c r="AJ6" i="1"/>
  <c r="AJ7" i="1"/>
  <c r="AJ8" i="1"/>
  <c r="AJ9" i="1"/>
  <c r="AJ10" i="1"/>
  <c r="AJ11" i="1"/>
  <c r="AJ12" i="1"/>
  <c r="AJ13" i="1"/>
  <c r="AJ14" i="1"/>
  <c r="AJ15" i="1"/>
  <c r="AJ3" i="1"/>
  <c r="P6" i="1"/>
  <c r="P7" i="1"/>
  <c r="P8" i="1"/>
  <c r="P9" i="1"/>
  <c r="P10" i="1"/>
  <c r="P11" i="1"/>
  <c r="P12" i="1"/>
  <c r="P13" i="1"/>
  <c r="P14" i="1"/>
  <c r="P15" i="1"/>
  <c r="P5" i="1"/>
  <c r="W15" i="1"/>
  <c r="Y15" i="1" s="1"/>
  <c r="AC15" i="1" s="1"/>
  <c r="AF15" i="1" s="1"/>
  <c r="AH15" i="1" s="1"/>
  <c r="W14" i="1"/>
  <c r="Y14" i="1" s="1"/>
  <c r="AC14" i="1" s="1"/>
  <c r="AF14" i="1" s="1"/>
  <c r="AH14" i="1" s="1"/>
  <c r="W13" i="1"/>
  <c r="Y13" i="1" s="1"/>
  <c r="AC13" i="1" s="1"/>
  <c r="AF13" i="1" s="1"/>
  <c r="AH13" i="1" s="1"/>
  <c r="W12" i="1"/>
  <c r="Y12" i="1" s="1"/>
  <c r="AC12" i="1" s="1"/>
  <c r="AF12" i="1" s="1"/>
  <c r="AH12" i="1" s="1"/>
  <c r="W11" i="1"/>
  <c r="Y11" i="1" s="1"/>
  <c r="AC11" i="1" s="1"/>
  <c r="AF11" i="1" s="1"/>
  <c r="AH11" i="1" s="1"/>
  <c r="W10" i="1"/>
  <c r="Y10" i="1" s="1"/>
  <c r="AC10" i="1" s="1"/>
  <c r="AF10" i="1" s="1"/>
  <c r="AH10" i="1" s="1"/>
  <c r="W9" i="1"/>
  <c r="Y9" i="1" s="1"/>
  <c r="AC9" i="1" s="1"/>
  <c r="AF9" i="1" s="1"/>
  <c r="AH9" i="1" s="1"/>
  <c r="W8" i="1"/>
  <c r="Y8" i="1" s="1"/>
  <c r="AC8" i="1" s="1"/>
  <c r="AF8" i="1" s="1"/>
  <c r="AH8" i="1" s="1"/>
  <c r="W7" i="1"/>
  <c r="Y7" i="1" s="1"/>
  <c r="AC7" i="1" s="1"/>
  <c r="AF7" i="1" s="1"/>
  <c r="AH7" i="1" s="1"/>
  <c r="W6" i="1"/>
  <c r="Y6" i="1" s="1"/>
  <c r="AC6" i="1" s="1"/>
  <c r="AF6" i="1" s="1"/>
  <c r="AH6" i="1" s="1"/>
  <c r="J15" i="1"/>
  <c r="L15" i="1" s="1"/>
  <c r="N15" i="1" s="1"/>
  <c r="J14" i="1"/>
  <c r="L14" i="1" s="1"/>
  <c r="N14" i="1" s="1"/>
  <c r="J13" i="1"/>
  <c r="L13" i="1" s="1"/>
  <c r="N13" i="1" s="1"/>
  <c r="J12" i="1"/>
  <c r="L12" i="1" s="1"/>
  <c r="N12" i="1" s="1"/>
  <c r="J11" i="1"/>
  <c r="L11" i="1" s="1"/>
  <c r="N11" i="1" s="1"/>
  <c r="J10" i="1"/>
  <c r="L10" i="1" s="1"/>
  <c r="N10" i="1" s="1"/>
  <c r="J9" i="1"/>
  <c r="L9" i="1" s="1"/>
  <c r="N9" i="1" s="1"/>
  <c r="J8" i="1"/>
  <c r="L8" i="1" s="1"/>
  <c r="N8" i="1" s="1"/>
  <c r="J7" i="1"/>
  <c r="L7" i="1" s="1"/>
  <c r="N7" i="1" s="1"/>
  <c r="J6" i="1"/>
  <c r="L6" i="1" s="1"/>
  <c r="N6" i="1" s="1"/>
  <c r="E7" i="1"/>
  <c r="G7" i="1" s="1"/>
  <c r="E15" i="1"/>
  <c r="E8" i="1"/>
  <c r="G8" i="1" s="1"/>
  <c r="I8" i="1" s="1"/>
  <c r="E9" i="1"/>
  <c r="G9" i="1" s="1"/>
  <c r="I9" i="1" s="1"/>
  <c r="E10" i="1"/>
  <c r="G10" i="1" s="1"/>
  <c r="I10" i="1" s="1"/>
  <c r="E11" i="1"/>
  <c r="G11" i="1" s="1"/>
  <c r="I11" i="1" s="1"/>
  <c r="E12" i="1"/>
  <c r="G12" i="1" s="1"/>
  <c r="I12" i="1" s="1"/>
  <c r="E13" i="1"/>
  <c r="G13" i="1" s="1"/>
  <c r="I13" i="1" s="1"/>
  <c r="E14" i="1"/>
  <c r="G14" i="1" s="1"/>
  <c r="I14" i="1" s="1"/>
  <c r="E6" i="1"/>
  <c r="G6" i="1" s="1"/>
  <c r="I6" i="1" s="1"/>
  <c r="G15" i="1"/>
  <c r="I15" i="1" s="1"/>
  <c r="Y5" i="1"/>
  <c r="AA5" i="1" s="1"/>
  <c r="AC5" i="1" s="1"/>
  <c r="AF5" i="1" s="1"/>
  <c r="AH5" i="1" s="1"/>
  <c r="L5" i="1"/>
  <c r="N5" i="1" s="1"/>
  <c r="G5" i="1"/>
  <c r="I5" i="1" s="1"/>
  <c r="Y3" i="1"/>
  <c r="AC3" i="1" s="1"/>
  <c r="AF3" i="1" s="1"/>
  <c r="L3" i="1"/>
  <c r="N3" i="1" s="1"/>
  <c r="G3" i="1"/>
  <c r="I3" i="1" s="1"/>
  <c r="AH16" i="1" l="1"/>
  <c r="AK16" i="1" s="1"/>
  <c r="I16" i="1"/>
  <c r="Q16" i="1" s="1"/>
  <c r="U15" i="1"/>
  <c r="U12" i="1"/>
  <c r="AJ5" i="1"/>
  <c r="I7" i="1"/>
  <c r="Q7" i="1" s="1"/>
  <c r="U7" i="1"/>
  <c r="U14" i="1"/>
  <c r="U6" i="1"/>
  <c r="U11" i="1"/>
  <c r="U13" i="1"/>
  <c r="U5" i="1"/>
  <c r="U9" i="1"/>
  <c r="U10" i="1"/>
  <c r="U3" i="1"/>
  <c r="U8" i="1"/>
  <c r="Q15" i="1"/>
  <c r="Q14" i="1"/>
  <c r="Q10" i="1"/>
  <c r="Q12" i="1"/>
  <c r="Q3" i="1"/>
  <c r="S3" i="1" s="1"/>
  <c r="Q8" i="1"/>
  <c r="Q13" i="1"/>
  <c r="Q11" i="1"/>
  <c r="Q5" i="1"/>
  <c r="AK8" i="1"/>
  <c r="Q9" i="1"/>
  <c r="AK6" i="1"/>
  <c r="AK14" i="1"/>
  <c r="AK9" i="1"/>
  <c r="AK5" i="1"/>
  <c r="AK7" i="1"/>
  <c r="AH3" i="1"/>
  <c r="AK3" i="1" s="1"/>
  <c r="AK12" i="1"/>
  <c r="Q6" i="1"/>
  <c r="AK11" i="1"/>
  <c r="AK13" i="1"/>
  <c r="AK15" i="1"/>
  <c r="AK10" i="1"/>
  <c r="S16" i="1" l="1"/>
  <c r="V16" i="1" s="1"/>
  <c r="AL16" i="1" s="1"/>
  <c r="S8" i="1"/>
  <c r="V8" i="1"/>
  <c r="AL8" i="1" s="1"/>
  <c r="S11" i="1"/>
  <c r="V11" i="1" s="1"/>
  <c r="AL11" i="1" s="1"/>
  <c r="S14" i="1"/>
  <c r="V14" i="1" s="1"/>
  <c r="AL14" i="1" s="1"/>
  <c r="S13" i="1"/>
  <c r="V13" i="1" s="1"/>
  <c r="AL13" i="1" s="1"/>
  <c r="V3" i="1"/>
  <c r="AL3" i="1" s="1"/>
  <c r="S6" i="1"/>
  <c r="V6" i="1" s="1"/>
  <c r="S9" i="1"/>
  <c r="V9" i="1" s="1"/>
  <c r="AL9" i="1" s="1"/>
  <c r="S12" i="1"/>
  <c r="V12" i="1"/>
  <c r="AL12" i="1" s="1"/>
  <c r="S7" i="1"/>
  <c r="V7" i="1" s="1"/>
  <c r="AL7" i="1" s="1"/>
  <c r="S10" i="1"/>
  <c r="V10" i="1"/>
  <c r="AL10" i="1" s="1"/>
  <c r="S5" i="1"/>
  <c r="V5" i="1" s="1"/>
  <c r="AL5" i="1" s="1"/>
  <c r="S15" i="1"/>
  <c r="V15" i="1" s="1"/>
  <c r="AL15" i="1" s="1"/>
  <c r="AK18" i="1"/>
  <c r="AL6" i="1" l="1"/>
  <c r="V18" i="1"/>
  <c r="AL18" i="1"/>
</calcChain>
</file>

<file path=xl/sharedStrings.xml><?xml version="1.0" encoding="utf-8"?>
<sst xmlns="http://schemas.openxmlformats.org/spreadsheetml/2006/main" count="57" uniqueCount="52">
  <si>
    <t>Mois</t>
  </si>
  <si>
    <t>Index début HP</t>
  </si>
  <si>
    <t>Index fin HP</t>
  </si>
  <si>
    <t>Conso HP (kWh)</t>
  </si>
  <si>
    <t>Tarif HP (€ / kWh)</t>
  </si>
  <si>
    <t>Coût HP (€)</t>
  </si>
  <si>
    <t>Index début HC</t>
  </si>
  <si>
    <t>Index fin HC</t>
  </si>
  <si>
    <t>Conso HC (kWh)</t>
  </si>
  <si>
    <t>Tarif HC (€ / kWh)</t>
  </si>
  <si>
    <t>Coût HC (€)</t>
  </si>
  <si>
    <t>Abonnement Elec (€)</t>
  </si>
  <si>
    <t>Sous-total Elec HT (€)</t>
  </si>
  <si>
    <t>Taux Taxes Elec (%)</t>
  </si>
  <si>
    <t>Taxes Elec (€)</t>
  </si>
  <si>
    <t>Total Elec TTC (€)</t>
  </si>
  <si>
    <t>Index début Gaz</t>
  </si>
  <si>
    <t>Index fin Gaz</t>
  </si>
  <si>
    <t>Conso Gaz (m³)</t>
  </si>
  <si>
    <t>Coût Gaz (€)</t>
  </si>
  <si>
    <t>Abonnement Gaz (€)</t>
  </si>
  <si>
    <t>Sous-total Gaz HT (€)</t>
  </si>
  <si>
    <t>Taux Taxes Gaz (%)</t>
  </si>
  <si>
    <t>Taxes Gaz (€)</t>
  </si>
  <si>
    <t>Total Gaz TTC (€)</t>
  </si>
  <si>
    <t>TOTAL ENERGIE TTC (€)</t>
  </si>
  <si>
    <t>TOTAL ANNUEL</t>
  </si>
  <si>
    <t>CONTRIBUTIONS</t>
  </si>
  <si>
    <t>DEB</t>
  </si>
  <si>
    <t>FIN</t>
  </si>
  <si>
    <t>NBR</t>
  </si>
  <si>
    <t>Coeff m3/KWh</t>
  </si>
  <si>
    <t>Conso Gaz (KWh)</t>
  </si>
  <si>
    <t>Tarif Gaz (€ / KWh)</t>
  </si>
  <si>
    <t>PRORATA</t>
  </si>
  <si>
    <t>Coeff contrib</t>
  </si>
  <si>
    <t>FEVRIER</t>
  </si>
  <si>
    <t>JANVIER</t>
  </si>
  <si>
    <t>FEVRIER ac 12/2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</si>
  <si>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</si>
  <si>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</si>
  <si>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</si>
  <si>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</si>
  <si>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</si>
  <si>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</si>
  <si>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</si>
  <si>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</si>
  <si>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</si>
  <si>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</si>
  <si>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GAZ</t>
  </si>
  <si>
    <t>ELECTRICITE</t>
  </si>
  <si>
    <t>2026/27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</si>
</sst>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€&quot;_ ;_ * \(#,##0.00\)\ &quot;€&quot;_ ;_ * &quot;-&quot;??_)\ &quot;€&quot;_ ;_ @_ 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gray125">
        <bgColor theme="3" tint="0.59996337778862885"/>
      </patternFill>
    </fill>
    <fill>
      <patternFill patternType="gray125">
        <bgColor theme="5" tint="0.59999389629810485"/>
      </patternFill>
    </fill>
    <fill>
      <patternFill patternType="gray125">
        <bgColor theme="6" tint="0.5999633777886288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44" fontId="0" fillId="0" borderId="0" xfId="1" applyFont="1"/>
    <xf numFmtId="44" fontId="3" fillId="0" borderId="0" xfId="1" applyFont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44" fontId="0" fillId="5" borderId="0" xfId="1" applyFont="1" applyFill="1" applyBorder="1" applyAlignment="1">
      <alignment horizontal="center" vertical="center"/>
    </xf>
    <xf numFmtId="44" fontId="0" fillId="3" borderId="6" xfId="1" applyFont="1" applyFill="1" applyBorder="1" applyAlignment="1">
      <alignment horizontal="center" vertical="center"/>
    </xf>
    <xf numFmtId="44" fontId="0" fillId="3" borderId="0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44" fontId="0" fillId="5" borderId="8" xfId="1" applyFont="1" applyFill="1" applyBorder="1" applyAlignment="1">
      <alignment horizontal="center" vertical="center"/>
    </xf>
    <xf numFmtId="44" fontId="0" fillId="3" borderId="9" xfId="1" applyFont="1" applyFill="1" applyBorder="1" applyAlignment="1">
      <alignment horizontal="center" vertical="center"/>
    </xf>
    <xf numFmtId="44" fontId="0" fillId="3" borderId="8" xfId="1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44" fontId="1" fillId="6" borderId="12" xfId="1" applyFont="1" applyFill="1" applyBorder="1" applyAlignment="1">
      <alignment horizontal="center" vertical="center" wrapText="1"/>
    </xf>
    <xf numFmtId="44" fontId="1" fillId="6" borderId="10" xfId="1" applyFont="1" applyFill="1" applyBorder="1" applyAlignment="1">
      <alignment horizontal="center" vertical="center" wrapText="1"/>
    </xf>
    <xf numFmtId="44" fontId="1" fillId="6" borderId="11" xfId="1" applyFont="1" applyFill="1" applyBorder="1" applyAlignment="1">
      <alignment horizontal="center" vertical="center" wrapText="1"/>
    </xf>
    <xf numFmtId="44" fontId="1" fillId="7" borderId="1" xfId="1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44" fontId="1" fillId="8" borderId="12" xfId="1" applyFont="1" applyFill="1" applyBorder="1" applyAlignment="1">
      <alignment horizontal="center" vertical="center" wrapText="1"/>
    </xf>
    <xf numFmtId="44" fontId="1" fillId="8" borderId="10" xfId="1" applyFont="1" applyFill="1" applyBorder="1" applyAlignment="1">
      <alignment horizontal="center" vertical="center" wrapText="1"/>
    </xf>
    <xf numFmtId="44" fontId="1" fillId="8" borderId="11" xfId="1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1" fillId="6" borderId="1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44" fontId="0" fillId="5" borderId="3" xfId="1" applyFont="1" applyFill="1" applyBorder="1" applyAlignment="1">
      <alignment horizontal="center" vertical="center"/>
    </xf>
    <xf numFmtId="44" fontId="0" fillId="3" borderId="4" xfId="1" applyFont="1" applyFill="1" applyBorder="1" applyAlignment="1">
      <alignment horizontal="center" vertical="center"/>
    </xf>
    <xf numFmtId="44" fontId="0" fillId="3" borderId="3" xfId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4" fontId="5" fillId="9" borderId="5" xfId="1" applyFont="1" applyFill="1" applyBorder="1" applyAlignment="1">
      <alignment horizontal="center" vertical="center"/>
    </xf>
    <xf numFmtId="44" fontId="5" fillId="9" borderId="2" xfId="1" applyFont="1" applyFill="1" applyBorder="1" applyAlignment="1">
      <alignment horizontal="center" vertical="center"/>
    </xf>
    <xf numFmtId="44" fontId="5" fillId="9" borderId="7" xfId="1" applyFont="1" applyFill="1" applyBorder="1" applyAlignment="1">
      <alignment horizontal="center" vertical="center"/>
    </xf>
    <xf numFmtId="44" fontId="1" fillId="6" borderId="15" xfId="1" applyFont="1" applyFill="1" applyBorder="1" applyAlignment="1">
      <alignment horizontal="center" vertical="center" wrapText="1"/>
    </xf>
    <xf numFmtId="44" fontId="0" fillId="4" borderId="18" xfId="1" applyFont="1" applyFill="1" applyBorder="1" applyAlignment="1">
      <alignment horizontal="center" vertical="center"/>
    </xf>
    <xf numFmtId="44" fontId="0" fillId="4" borderId="19" xfId="1" applyFont="1" applyFill="1" applyBorder="1" applyAlignment="1">
      <alignment horizontal="center" vertical="center"/>
    </xf>
    <xf numFmtId="44" fontId="0" fillId="4" borderId="20" xfId="1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2"/>
  <sheetViews>
    <sheetView tabSelected="1" zoomScale="150" workbookViewId="0">
      <selection activeCell="A6" sqref="A6"/>
    </sheetView>
  </sheetViews>
  <sheetFormatPr baseColWidth="10" defaultColWidth="8.83203125" defaultRowHeight="15" x14ac:dyDescent="0.2"/>
  <cols>
    <col min="1" max="1" width="18" customWidth="1"/>
    <col min="2" max="4" width="3.83203125" customWidth="1"/>
    <col min="5" max="7" width="5.83203125" customWidth="1"/>
    <col min="8" max="8" width="8.33203125" customWidth="1"/>
    <col min="9" max="9" width="9.83203125" customWidth="1"/>
    <col min="10" max="12" width="5.5" customWidth="1"/>
    <col min="13" max="13" width="8.33203125" customWidth="1"/>
    <col min="14" max="14" width="10.1640625" style="3" customWidth="1"/>
    <col min="15" max="16" width="8.5" style="3" customWidth="1"/>
    <col min="17" max="17" width="10.5" style="3" customWidth="1"/>
    <col min="18" max="18" width="8.33203125" customWidth="1"/>
    <col min="19" max="19" width="9.5" style="3" customWidth="1"/>
    <col min="20" max="20" width="8.33203125" customWidth="1"/>
    <col min="21" max="22" width="11" style="3" customWidth="1"/>
    <col min="23" max="26" width="6.1640625" customWidth="1"/>
    <col min="27" max="27" width="6.83203125" customWidth="1"/>
    <col min="28" max="28" width="8.33203125" customWidth="1"/>
    <col min="29" max="29" width="9.1640625" style="3" customWidth="1"/>
    <col min="30" max="30" width="8.33203125" style="3" customWidth="1"/>
    <col min="31" max="31" width="8.33203125" customWidth="1"/>
    <col min="32" max="32" width="9.5" style="3" customWidth="1"/>
    <col min="33" max="33" width="8.33203125" customWidth="1"/>
    <col min="34" max="34" width="8.33203125" style="3" customWidth="1"/>
    <col min="35" max="35" width="8.33203125" customWidth="1"/>
    <col min="36" max="38" width="9.6640625" style="3" customWidth="1"/>
    <col min="39" max="46" width="8.33203125" customWidth="1"/>
  </cols>
  <sheetData>
    <row r="1" spans="1:38" ht="17" customHeight="1" thickBot="1" x14ac:dyDescent="0.25">
      <c r="A1" t="s">
        <v>51</v>
      </c>
      <c r="B1" s="42"/>
      <c r="C1" s="32"/>
      <c r="D1" s="33"/>
      <c r="E1" s="40" t="s">
        <v>50</v>
      </c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1"/>
      <c r="W1" s="31" t="s">
        <v>49</v>
      </c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3"/>
    </row>
    <row r="2" spans="1:38" s="2" customFormat="1" ht="65" thickBot="1" x14ac:dyDescent="0.25">
      <c r="A2" s="25" t="s">
        <v>0</v>
      </c>
      <c r="B2" s="25" t="s">
        <v>28</v>
      </c>
      <c r="C2" s="25" t="s">
        <v>29</v>
      </c>
      <c r="D2" s="25" t="s">
        <v>30</v>
      </c>
      <c r="E2" s="36" t="s">
        <v>1</v>
      </c>
      <c r="F2" s="34" t="s">
        <v>2</v>
      </c>
      <c r="G2" s="34" t="s">
        <v>3</v>
      </c>
      <c r="H2" s="34" t="s">
        <v>4</v>
      </c>
      <c r="I2" s="35" t="s">
        <v>5</v>
      </c>
      <c r="J2" s="36" t="s">
        <v>6</v>
      </c>
      <c r="K2" s="34" t="s">
        <v>7</v>
      </c>
      <c r="L2" s="34" t="s">
        <v>8</v>
      </c>
      <c r="M2" s="34" t="s">
        <v>9</v>
      </c>
      <c r="N2" s="37" t="s">
        <v>10</v>
      </c>
      <c r="O2" s="38" t="s">
        <v>11</v>
      </c>
      <c r="P2" s="39" t="s">
        <v>34</v>
      </c>
      <c r="Q2" s="39" t="s">
        <v>12</v>
      </c>
      <c r="R2" s="34" t="s">
        <v>13</v>
      </c>
      <c r="S2" s="39" t="s">
        <v>14</v>
      </c>
      <c r="T2" s="34" t="s">
        <v>35</v>
      </c>
      <c r="U2" s="39" t="s">
        <v>27</v>
      </c>
      <c r="V2" s="37" t="s">
        <v>15</v>
      </c>
      <c r="W2" s="25" t="s">
        <v>16</v>
      </c>
      <c r="X2" s="26" t="s">
        <v>17</v>
      </c>
      <c r="Y2" s="26" t="s">
        <v>18</v>
      </c>
      <c r="Z2" s="26" t="s">
        <v>31</v>
      </c>
      <c r="AA2" s="26" t="s">
        <v>32</v>
      </c>
      <c r="AB2" s="26" t="s">
        <v>33</v>
      </c>
      <c r="AC2" s="27" t="s">
        <v>19</v>
      </c>
      <c r="AD2" s="28" t="s">
        <v>20</v>
      </c>
      <c r="AE2" s="26" t="s">
        <v>34</v>
      </c>
      <c r="AF2" s="29" t="s">
        <v>21</v>
      </c>
      <c r="AG2" s="26" t="s">
        <v>22</v>
      </c>
      <c r="AH2" s="29" t="s">
        <v>23</v>
      </c>
      <c r="AI2" s="26" t="s">
        <v>35</v>
      </c>
      <c r="AJ2" s="29" t="s">
        <v>27</v>
      </c>
      <c r="AK2" s="61" t="s">
        <v>24</v>
      </c>
      <c r="AL2" s="30" t="s">
        <v>25</v>
      </c>
    </row>
    <row r="3" spans="1:38" s="5" customFormat="1" ht="21" customHeight="1" x14ac:dyDescent="0.2">
      <c r="A3" s="65" t="s">
        <v>37</v>
      </c>
      <c r="B3" s="5">
        <v>1</v>
      </c>
      <c r="C3" s="5">
        <v>31</v>
      </c>
      <c r="D3" s="5">
        <v>31</v>
      </c>
      <c r="E3" s="6">
        <f>F15</f>
        <v>0</v>
      </c>
      <c r="F3" s="7"/>
      <c r="G3" s="7">
        <f t="shared" ref="G3:G15" si="0">F3-E3</f>
        <v>0</v>
      </c>
      <c r="H3" s="8"/>
      <c r="I3" s="9">
        <f t="shared" ref="I3:I15" si="1">G3*H3</f>
        <v>0</v>
      </c>
      <c r="J3" s="6"/>
      <c r="K3" s="7"/>
      <c r="L3" s="7">
        <f t="shared" ref="L3:L15" si="2">K3-J3</f>
        <v>0</v>
      </c>
      <c r="M3" s="8"/>
      <c r="N3" s="9">
        <f t="shared" ref="N3:N15" si="3">L3*M3</f>
        <v>0</v>
      </c>
      <c r="O3" s="58">
        <v>11.8</v>
      </c>
      <c r="P3" s="11"/>
      <c r="Q3" s="11">
        <f>I3+N3+O3</f>
        <v>11.8</v>
      </c>
      <c r="R3" s="12">
        <v>0.2</v>
      </c>
      <c r="S3" s="11">
        <f>Q3*R3</f>
        <v>2.3600000000000003</v>
      </c>
      <c r="T3" s="7">
        <v>3.7350000000000001E-2</v>
      </c>
      <c r="U3" s="13">
        <f>(G3+L3)*T3</f>
        <v>0</v>
      </c>
      <c r="V3" s="14">
        <f>Q3+S3+U3</f>
        <v>14.16</v>
      </c>
      <c r="W3" s="6"/>
      <c r="X3" s="7"/>
      <c r="Y3" s="7">
        <f t="shared" ref="Y3:Y15" si="4">X3-W3</f>
        <v>0</v>
      </c>
      <c r="Z3" s="7"/>
      <c r="AA3" s="7"/>
      <c r="AB3" s="8"/>
      <c r="AC3" s="9">
        <f t="shared" ref="AC3:AC15" si="5">Y3*AB3</f>
        <v>0</v>
      </c>
      <c r="AD3" s="10"/>
      <c r="AE3" s="7"/>
      <c r="AF3" s="11">
        <f>AC3+AD3</f>
        <v>0</v>
      </c>
      <c r="AG3" s="7"/>
      <c r="AH3" s="11">
        <f t="shared" ref="AH3" si="6">AF3*AG3/100</f>
        <v>0</v>
      </c>
      <c r="AI3" s="7">
        <v>2.2519999999999998E-2</v>
      </c>
      <c r="AJ3" s="13">
        <f>AA3*AI3</f>
        <v>0</v>
      </c>
      <c r="AK3" s="15">
        <f t="shared" ref="AK3:AK15" si="7">AF3+AH3</f>
        <v>0</v>
      </c>
      <c r="AL3" s="62">
        <f t="shared" ref="AL3:AL15" si="8">V3+AK3</f>
        <v>14.16</v>
      </c>
    </row>
    <row r="4" spans="1:38" s="5" customFormat="1" ht="21" customHeight="1" thickBot="1" x14ac:dyDescent="0.25">
      <c r="A4" s="65" t="s">
        <v>36</v>
      </c>
      <c r="B4" s="5">
        <v>1</v>
      </c>
      <c r="C4" s="5">
        <v>12</v>
      </c>
      <c r="D4" s="5">
        <v>13</v>
      </c>
      <c r="E4" s="6">
        <f>F3</f>
        <v>0</v>
      </c>
      <c r="F4" s="7"/>
      <c r="G4" s="7"/>
      <c r="H4" s="8"/>
      <c r="I4" s="9"/>
      <c r="J4" s="6"/>
      <c r="K4" s="7"/>
      <c r="L4" s="7"/>
      <c r="M4" s="8"/>
      <c r="N4" s="9"/>
      <c r="O4" s="58"/>
      <c r="P4" s="11"/>
      <c r="Q4" s="11"/>
      <c r="R4" s="12"/>
      <c r="S4" s="11"/>
      <c r="T4" s="7"/>
      <c r="U4" s="13"/>
      <c r="V4" s="14"/>
      <c r="W4" s="6"/>
      <c r="X4" s="7"/>
      <c r="Y4" s="7"/>
      <c r="Z4" s="7"/>
      <c r="AA4" s="7"/>
      <c r="AB4" s="8"/>
      <c r="AC4" s="9"/>
      <c r="AD4" s="10"/>
      <c r="AE4" s="7"/>
      <c r="AF4" s="11"/>
      <c r="AG4" s="7"/>
      <c r="AH4" s="11"/>
      <c r="AI4" s="7"/>
      <c r="AJ4" s="13"/>
      <c r="AK4" s="15"/>
      <c r="AL4" s="62"/>
    </row>
    <row r="5" spans="1:38" s="5" customFormat="1" ht="21" customHeight="1" x14ac:dyDescent="0.2">
      <c r="A5" s="66" t="s">
        <v>38</v>
      </c>
      <c r="B5" s="44">
        <v>13</v>
      </c>
      <c r="C5" s="44">
        <v>28</v>
      </c>
      <c r="D5" s="44">
        <v>15</v>
      </c>
      <c r="E5" s="43">
        <v>2164</v>
      </c>
      <c r="F5" s="45">
        <v>2183</v>
      </c>
      <c r="G5" s="44">
        <f t="shared" si="0"/>
        <v>19</v>
      </c>
      <c r="H5" s="55">
        <v>0.14369999999999999</v>
      </c>
      <c r="I5" s="47">
        <f t="shared" si="1"/>
        <v>2.7302999999999997</v>
      </c>
      <c r="J5" s="43">
        <v>1026</v>
      </c>
      <c r="K5" s="45">
        <v>1035</v>
      </c>
      <c r="L5" s="44">
        <f t="shared" si="2"/>
        <v>9</v>
      </c>
      <c r="M5" s="55">
        <v>0.10639999999999999</v>
      </c>
      <c r="N5" s="47">
        <f t="shared" si="3"/>
        <v>0.95760000000000001</v>
      </c>
      <c r="O5" s="59">
        <v>11.8</v>
      </c>
      <c r="P5" s="49">
        <f>O5/C5*D5</f>
        <v>6.3214285714285712</v>
      </c>
      <c r="Q5" s="49">
        <f>I5+N5+O5</f>
        <v>15.4879</v>
      </c>
      <c r="R5" s="50">
        <v>0.2</v>
      </c>
      <c r="S5" s="49">
        <f>Q5*R5</f>
        <v>3.0975800000000002</v>
      </c>
      <c r="T5" s="44">
        <v>3.7350000000000001E-2</v>
      </c>
      <c r="U5" s="51">
        <f t="shared" ref="U5:U15" si="9">(G5+L5)*T5</f>
        <v>1.0458000000000001</v>
      </c>
      <c r="V5" s="52">
        <f t="shared" ref="V5:V15" si="10">Q5+S5+U5</f>
        <v>19.63128</v>
      </c>
      <c r="W5" s="43">
        <v>562</v>
      </c>
      <c r="X5" s="44">
        <v>568</v>
      </c>
      <c r="Y5" s="44">
        <f t="shared" si="4"/>
        <v>6</v>
      </c>
      <c r="Z5" s="44">
        <v>10.557</v>
      </c>
      <c r="AA5" s="44">
        <f>Y5*Z5</f>
        <v>63.341999999999999</v>
      </c>
      <c r="AB5" s="55">
        <v>8.3599999999999994E-2</v>
      </c>
      <c r="AC5" s="47">
        <f>AA5*AB5</f>
        <v>5.2953911999999992</v>
      </c>
      <c r="AD5" s="48">
        <v>30.05</v>
      </c>
      <c r="AE5" s="44">
        <f>AD5/C5*D5</f>
        <v>16.098214285714285</v>
      </c>
      <c r="AF5" s="49">
        <f>AC5+AD5</f>
        <v>35.345391200000002</v>
      </c>
      <c r="AG5" s="50">
        <v>0.2</v>
      </c>
      <c r="AH5" s="49">
        <f>AF5*AG5</f>
        <v>7.0690782400000005</v>
      </c>
      <c r="AI5" s="44">
        <v>2.2519999999999998E-2</v>
      </c>
      <c r="AJ5" s="51">
        <f t="shared" ref="AJ5:AJ15" si="11">AA5*AI5</f>
        <v>1.4264618399999998</v>
      </c>
      <c r="AK5" s="53">
        <f t="shared" si="7"/>
        <v>42.414469440000005</v>
      </c>
      <c r="AL5" s="63">
        <f t="shared" si="8"/>
        <v>62.045749440000009</v>
      </c>
    </row>
    <row r="6" spans="1:38" s="5" customFormat="1" ht="21" customHeight="1" x14ac:dyDescent="0.2">
      <c r="A6" s="67" t="s">
        <v>39</v>
      </c>
      <c r="B6" s="7">
        <v>1</v>
      </c>
      <c r="C6" s="7">
        <v>31</v>
      </c>
      <c r="D6" s="7">
        <v>31</v>
      </c>
      <c r="E6" s="6">
        <f>F5</f>
        <v>2183</v>
      </c>
      <c r="F6" s="7"/>
      <c r="G6" s="7">
        <f t="shared" si="0"/>
        <v>-2183</v>
      </c>
      <c r="H6" s="56">
        <v>0.14369999999999999</v>
      </c>
      <c r="I6" s="9">
        <f t="shared" si="1"/>
        <v>-313.69709999999998</v>
      </c>
      <c r="J6" s="6">
        <f>K5</f>
        <v>1035</v>
      </c>
      <c r="K6" s="7"/>
      <c r="L6" s="7">
        <f t="shared" si="2"/>
        <v>-1035</v>
      </c>
      <c r="M6" s="56">
        <v>0.10639999999999999</v>
      </c>
      <c r="N6" s="9">
        <f t="shared" si="3"/>
        <v>-110.124</v>
      </c>
      <c r="O6" s="58">
        <v>11.8</v>
      </c>
      <c r="P6" s="11">
        <f t="shared" ref="P6:P15" si="12">O6/C6*D6</f>
        <v>11.8</v>
      </c>
      <c r="Q6" s="11">
        <f>I6+N6+O6</f>
        <v>-412.02109999999999</v>
      </c>
      <c r="R6" s="12">
        <v>0.2</v>
      </c>
      <c r="S6" s="11">
        <f t="shared" ref="S6:S15" si="13">Q6*R6</f>
        <v>-82.404220000000009</v>
      </c>
      <c r="T6" s="7">
        <v>3.7350000000000001E-2</v>
      </c>
      <c r="U6" s="13">
        <f t="shared" si="9"/>
        <v>-120.1923</v>
      </c>
      <c r="V6" s="14">
        <f t="shared" si="10"/>
        <v>-614.61761999999999</v>
      </c>
      <c r="W6" s="6">
        <f>X5</f>
        <v>568</v>
      </c>
      <c r="X6" s="7"/>
      <c r="Y6" s="7">
        <f t="shared" si="4"/>
        <v>-568</v>
      </c>
      <c r="Z6" s="7"/>
      <c r="AA6" s="7"/>
      <c r="AB6" s="56">
        <v>8.3599999999999994E-2</v>
      </c>
      <c r="AC6" s="9">
        <f t="shared" si="5"/>
        <v>-47.4848</v>
      </c>
      <c r="AD6" s="10"/>
      <c r="AE6" s="7"/>
      <c r="AF6" s="11">
        <f>AC6+AD6</f>
        <v>-47.4848</v>
      </c>
      <c r="AG6" s="7"/>
      <c r="AH6" s="11">
        <f t="shared" ref="AH6:AH15" si="14">AF6*AG6</f>
        <v>0</v>
      </c>
      <c r="AI6" s="7">
        <v>2.2519999999999998E-2</v>
      </c>
      <c r="AJ6" s="13">
        <f t="shared" si="11"/>
        <v>0</v>
      </c>
      <c r="AK6" s="15">
        <f t="shared" si="7"/>
        <v>-47.4848</v>
      </c>
      <c r="AL6" s="62">
        <f t="shared" si="8"/>
        <v>-662.10241999999994</v>
      </c>
    </row>
    <row r="7" spans="1:38" s="5" customFormat="1" ht="21" customHeight="1" x14ac:dyDescent="0.2">
      <c r="A7" s="67" t="s">
        <v>40</v>
      </c>
      <c r="B7" s="7">
        <v>1</v>
      </c>
      <c r="C7" s="7">
        <v>30</v>
      </c>
      <c r="D7" s="7">
        <v>30</v>
      </c>
      <c r="E7" s="6">
        <f>F6</f>
        <v>0</v>
      </c>
      <c r="F7" s="7"/>
      <c r="G7" s="7">
        <f t="shared" si="0"/>
        <v>0</v>
      </c>
      <c r="H7" s="56">
        <v>0.14369999999999999</v>
      </c>
      <c r="I7" s="9">
        <f t="shared" si="1"/>
        <v>0</v>
      </c>
      <c r="J7" s="6">
        <f>K6</f>
        <v>0</v>
      </c>
      <c r="K7" s="7"/>
      <c r="L7" s="7">
        <f t="shared" si="2"/>
        <v>0</v>
      </c>
      <c r="M7" s="56">
        <v>0.10639999999999999</v>
      </c>
      <c r="N7" s="9">
        <f t="shared" si="3"/>
        <v>0</v>
      </c>
      <c r="O7" s="58">
        <v>11.8</v>
      </c>
      <c r="P7" s="11">
        <f t="shared" si="12"/>
        <v>11.8</v>
      </c>
      <c r="Q7" s="11">
        <f>I7+N7+O7</f>
        <v>11.8</v>
      </c>
      <c r="R7" s="12">
        <v>0.2</v>
      </c>
      <c r="S7" s="11">
        <f t="shared" si="13"/>
        <v>2.3600000000000003</v>
      </c>
      <c r="T7" s="7">
        <v>3.7350000000000001E-2</v>
      </c>
      <c r="U7" s="13">
        <f t="shared" si="9"/>
        <v>0</v>
      </c>
      <c r="V7" s="14">
        <f t="shared" si="10"/>
        <v>14.16</v>
      </c>
      <c r="W7" s="6">
        <f>X6</f>
        <v>0</v>
      </c>
      <c r="X7" s="7"/>
      <c r="Y7" s="7">
        <f t="shared" si="4"/>
        <v>0</v>
      </c>
      <c r="Z7" s="7"/>
      <c r="AA7" s="7"/>
      <c r="AB7" s="56">
        <v>8.3599999999999994E-2</v>
      </c>
      <c r="AC7" s="9">
        <f t="shared" si="5"/>
        <v>0</v>
      </c>
      <c r="AD7" s="10"/>
      <c r="AE7" s="7"/>
      <c r="AF7" s="11">
        <f>AC7+AD7</f>
        <v>0</v>
      </c>
      <c r="AG7" s="7"/>
      <c r="AH7" s="11">
        <f t="shared" si="14"/>
        <v>0</v>
      </c>
      <c r="AI7" s="7">
        <v>2.2519999999999998E-2</v>
      </c>
      <c r="AJ7" s="13">
        <f t="shared" si="11"/>
        <v>0</v>
      </c>
      <c r="AK7" s="15">
        <f t="shared" si="7"/>
        <v>0</v>
      </c>
      <c r="AL7" s="62">
        <f t="shared" si="8"/>
        <v>14.16</v>
      </c>
    </row>
    <row r="8" spans="1:38" s="5" customFormat="1" ht="21" customHeight="1" x14ac:dyDescent="0.2">
      <c r="A8" s="67" t="s">
        <v>41</v>
      </c>
      <c r="B8" s="7">
        <v>1</v>
      </c>
      <c r="C8" s="7">
        <v>31</v>
      </c>
      <c r="D8" s="7">
        <v>31</v>
      </c>
      <c r="E8" s="6">
        <f t="shared" ref="E8:E14" si="15">F7</f>
        <v>0</v>
      </c>
      <c r="F8" s="7"/>
      <c r="G8" s="7">
        <f t="shared" si="0"/>
        <v>0</v>
      </c>
      <c r="H8" s="56">
        <v>0.14369999999999999</v>
      </c>
      <c r="I8" s="9">
        <f t="shared" si="1"/>
        <v>0</v>
      </c>
      <c r="J8" s="6">
        <f t="shared" ref="J8:J15" si="16">K7</f>
        <v>0</v>
      </c>
      <c r="K8" s="7"/>
      <c r="L8" s="7">
        <f t="shared" si="2"/>
        <v>0</v>
      </c>
      <c r="M8" s="56">
        <v>0.10639999999999999</v>
      </c>
      <c r="N8" s="9">
        <f t="shared" si="3"/>
        <v>0</v>
      </c>
      <c r="O8" s="58">
        <v>11.8</v>
      </c>
      <c r="P8" s="11">
        <f t="shared" si="12"/>
        <v>11.8</v>
      </c>
      <c r="Q8" s="11">
        <f>I8+N8+O8</f>
        <v>11.8</v>
      </c>
      <c r="R8" s="12">
        <v>0.2</v>
      </c>
      <c r="S8" s="11">
        <f t="shared" si="13"/>
        <v>2.3600000000000003</v>
      </c>
      <c r="T8" s="7">
        <v>3.7350000000000001E-2</v>
      </c>
      <c r="U8" s="13">
        <f t="shared" si="9"/>
        <v>0</v>
      </c>
      <c r="V8" s="14">
        <f t="shared" si="10"/>
        <v>14.16</v>
      </c>
      <c r="W8" s="6">
        <f t="shared" ref="W8:W15" si="17">X7</f>
        <v>0</v>
      </c>
      <c r="X8" s="7"/>
      <c r="Y8" s="7">
        <f t="shared" si="4"/>
        <v>0</v>
      </c>
      <c r="Z8" s="7"/>
      <c r="AA8" s="7"/>
      <c r="AB8" s="56">
        <v>8.3599999999999994E-2</v>
      </c>
      <c r="AC8" s="9">
        <f t="shared" si="5"/>
        <v>0</v>
      </c>
      <c r="AD8" s="10"/>
      <c r="AE8" s="7"/>
      <c r="AF8" s="11">
        <f>AC8+AD8</f>
        <v>0</v>
      </c>
      <c r="AG8" s="7"/>
      <c r="AH8" s="11">
        <f t="shared" si="14"/>
        <v>0</v>
      </c>
      <c r="AI8" s="7">
        <v>2.2519999999999998E-2</v>
      </c>
      <c r="AJ8" s="13">
        <f t="shared" si="11"/>
        <v>0</v>
      </c>
      <c r="AK8" s="15">
        <f t="shared" si="7"/>
        <v>0</v>
      </c>
      <c r="AL8" s="62">
        <f t="shared" si="8"/>
        <v>14.16</v>
      </c>
    </row>
    <row r="9" spans="1:38" s="5" customFormat="1" ht="21" customHeight="1" x14ac:dyDescent="0.2">
      <c r="A9" s="67" t="s">
        <v>42</v>
      </c>
      <c r="B9" s="7">
        <v>1</v>
      </c>
      <c r="C9" s="7">
        <v>30</v>
      </c>
      <c r="D9" s="7">
        <v>30</v>
      </c>
      <c r="E9" s="6">
        <f t="shared" si="15"/>
        <v>0</v>
      </c>
      <c r="F9" s="7"/>
      <c r="G9" s="7">
        <f t="shared" si="0"/>
        <v>0</v>
      </c>
      <c r="H9" s="56">
        <v>0.14369999999999999</v>
      </c>
      <c r="I9" s="9">
        <f t="shared" si="1"/>
        <v>0</v>
      </c>
      <c r="J9" s="6">
        <f t="shared" si="16"/>
        <v>0</v>
      </c>
      <c r="K9" s="7"/>
      <c r="L9" s="7">
        <f t="shared" si="2"/>
        <v>0</v>
      </c>
      <c r="M9" s="56">
        <v>0.10639999999999999</v>
      </c>
      <c r="N9" s="9">
        <f t="shared" si="3"/>
        <v>0</v>
      </c>
      <c r="O9" s="58">
        <v>11.8</v>
      </c>
      <c r="P9" s="11">
        <f t="shared" si="12"/>
        <v>11.8</v>
      </c>
      <c r="Q9" s="11">
        <f>I9+N9+O9</f>
        <v>11.8</v>
      </c>
      <c r="R9" s="12">
        <v>0.2</v>
      </c>
      <c r="S9" s="11">
        <f t="shared" si="13"/>
        <v>2.3600000000000003</v>
      </c>
      <c r="T9" s="7">
        <v>3.7350000000000001E-2</v>
      </c>
      <c r="U9" s="13">
        <f t="shared" si="9"/>
        <v>0</v>
      </c>
      <c r="V9" s="14">
        <f t="shared" si="10"/>
        <v>14.16</v>
      </c>
      <c r="W9" s="6">
        <f t="shared" si="17"/>
        <v>0</v>
      </c>
      <c r="X9" s="7"/>
      <c r="Y9" s="7">
        <f t="shared" si="4"/>
        <v>0</v>
      </c>
      <c r="Z9" s="7"/>
      <c r="AA9" s="7"/>
      <c r="AB9" s="56">
        <v>8.3599999999999994E-2</v>
      </c>
      <c r="AC9" s="9">
        <f t="shared" si="5"/>
        <v>0</v>
      </c>
      <c r="AD9" s="10"/>
      <c r="AE9" s="7"/>
      <c r="AF9" s="11">
        <f>AC9+AD9</f>
        <v>0</v>
      </c>
      <c r="AG9" s="7"/>
      <c r="AH9" s="11">
        <f t="shared" si="14"/>
        <v>0</v>
      </c>
      <c r="AI9" s="7">
        <v>2.2519999999999998E-2</v>
      </c>
      <c r="AJ9" s="13">
        <f t="shared" si="11"/>
        <v>0</v>
      </c>
      <c r="AK9" s="15">
        <f t="shared" si="7"/>
        <v>0</v>
      </c>
      <c r="AL9" s="62">
        <f t="shared" si="8"/>
        <v>14.16</v>
      </c>
    </row>
    <row r="10" spans="1:38" s="5" customFormat="1" ht="21" customHeight="1" x14ac:dyDescent="0.2">
      <c r="A10" s="67" t="s">
        <v>43</v>
      </c>
      <c r="B10" s="7">
        <v>1</v>
      </c>
      <c r="C10" s="7">
        <v>31</v>
      </c>
      <c r="D10" s="7">
        <v>31</v>
      </c>
      <c r="E10" s="6">
        <f t="shared" si="15"/>
        <v>0</v>
      </c>
      <c r="F10" s="7"/>
      <c r="G10" s="7">
        <f t="shared" si="0"/>
        <v>0</v>
      </c>
      <c r="H10" s="56">
        <v>0.14369999999999999</v>
      </c>
      <c r="I10" s="9">
        <f t="shared" si="1"/>
        <v>0</v>
      </c>
      <c r="J10" s="6">
        <f t="shared" si="16"/>
        <v>0</v>
      </c>
      <c r="K10" s="7"/>
      <c r="L10" s="7">
        <f t="shared" si="2"/>
        <v>0</v>
      </c>
      <c r="M10" s="56">
        <v>0.10639999999999999</v>
      </c>
      <c r="N10" s="9">
        <f t="shared" si="3"/>
        <v>0</v>
      </c>
      <c r="O10" s="58">
        <v>11.8</v>
      </c>
      <c r="P10" s="11">
        <f t="shared" si="12"/>
        <v>11.8</v>
      </c>
      <c r="Q10" s="11">
        <f>I10+N10+O10</f>
        <v>11.8</v>
      </c>
      <c r="R10" s="12">
        <v>0.2</v>
      </c>
      <c r="S10" s="11">
        <f t="shared" si="13"/>
        <v>2.3600000000000003</v>
      </c>
      <c r="T10" s="7">
        <v>3.7350000000000001E-2</v>
      </c>
      <c r="U10" s="13">
        <f t="shared" si="9"/>
        <v>0</v>
      </c>
      <c r="V10" s="14">
        <f t="shared" si="10"/>
        <v>14.16</v>
      </c>
      <c r="W10" s="6">
        <f t="shared" si="17"/>
        <v>0</v>
      </c>
      <c r="X10" s="7"/>
      <c r="Y10" s="7">
        <f t="shared" si="4"/>
        <v>0</v>
      </c>
      <c r="Z10" s="7"/>
      <c r="AA10" s="7"/>
      <c r="AB10" s="56">
        <v>8.3599999999999994E-2</v>
      </c>
      <c r="AC10" s="9">
        <f t="shared" si="5"/>
        <v>0</v>
      </c>
      <c r="AD10" s="10"/>
      <c r="AE10" s="7"/>
      <c r="AF10" s="11">
        <f>AC10+AD10</f>
        <v>0</v>
      </c>
      <c r="AG10" s="7"/>
      <c r="AH10" s="11">
        <f t="shared" si="14"/>
        <v>0</v>
      </c>
      <c r="AI10" s="7">
        <v>2.2519999999999998E-2</v>
      </c>
      <c r="AJ10" s="13">
        <f t="shared" si="11"/>
        <v>0</v>
      </c>
      <c r="AK10" s="15">
        <f t="shared" si="7"/>
        <v>0</v>
      </c>
      <c r="AL10" s="62">
        <f t="shared" si="8"/>
        <v>14.16</v>
      </c>
    </row>
    <row r="11" spans="1:38" s="5" customFormat="1" ht="21" customHeight="1" x14ac:dyDescent="0.2">
      <c r="A11" s="67" t="s">
        <v>44</v>
      </c>
      <c r="B11" s="7">
        <v>1</v>
      </c>
      <c r="C11" s="7">
        <v>31</v>
      </c>
      <c r="D11" s="7">
        <v>31</v>
      </c>
      <c r="E11" s="6">
        <f t="shared" si="15"/>
        <v>0</v>
      </c>
      <c r="F11" s="7"/>
      <c r="G11" s="7">
        <f t="shared" si="0"/>
        <v>0</v>
      </c>
      <c r="H11" s="56">
        <v>0.14369999999999999</v>
      </c>
      <c r="I11" s="9">
        <f t="shared" si="1"/>
        <v>0</v>
      </c>
      <c r="J11" s="6">
        <f t="shared" si="16"/>
        <v>0</v>
      </c>
      <c r="K11" s="7"/>
      <c r="L11" s="7">
        <f t="shared" si="2"/>
        <v>0</v>
      </c>
      <c r="M11" s="56">
        <v>0.10639999999999999</v>
      </c>
      <c r="N11" s="9">
        <f t="shared" si="3"/>
        <v>0</v>
      </c>
      <c r="O11" s="58">
        <v>11.8</v>
      </c>
      <c r="P11" s="11">
        <f t="shared" si="12"/>
        <v>11.8</v>
      </c>
      <c r="Q11" s="11">
        <f>I11+N11+O11</f>
        <v>11.8</v>
      </c>
      <c r="R11" s="12">
        <v>0.2</v>
      </c>
      <c r="S11" s="11">
        <f t="shared" si="13"/>
        <v>2.3600000000000003</v>
      </c>
      <c r="T11" s="7">
        <v>3.7350000000000001E-2</v>
      </c>
      <c r="U11" s="13">
        <f t="shared" si="9"/>
        <v>0</v>
      </c>
      <c r="V11" s="14">
        <f t="shared" si="10"/>
        <v>14.16</v>
      </c>
      <c r="W11" s="6">
        <f t="shared" si="17"/>
        <v>0</v>
      </c>
      <c r="X11" s="7"/>
      <c r="Y11" s="7">
        <f t="shared" si="4"/>
        <v>0</v>
      </c>
      <c r="Z11" s="7"/>
      <c r="AA11" s="7"/>
      <c r="AB11" s="56">
        <v>8.3599999999999994E-2</v>
      </c>
      <c r="AC11" s="9">
        <f t="shared" si="5"/>
        <v>0</v>
      </c>
      <c r="AD11" s="10"/>
      <c r="AE11" s="7"/>
      <c r="AF11" s="11">
        <f>AC11+AD11</f>
        <v>0</v>
      </c>
      <c r="AG11" s="7"/>
      <c r="AH11" s="11">
        <f t="shared" si="14"/>
        <v>0</v>
      </c>
      <c r="AI11" s="7">
        <v>2.2519999999999998E-2</v>
      </c>
      <c r="AJ11" s="13">
        <f t="shared" si="11"/>
        <v>0</v>
      </c>
      <c r="AK11" s="15">
        <f t="shared" si="7"/>
        <v>0</v>
      </c>
      <c r="AL11" s="62">
        <f t="shared" si="8"/>
        <v>14.16</v>
      </c>
    </row>
    <row r="12" spans="1:38" s="5" customFormat="1" ht="21" customHeight="1" x14ac:dyDescent="0.2">
      <c r="A12" s="67" t="s">
        <v>45</v>
      </c>
      <c r="B12" s="7">
        <v>1</v>
      </c>
      <c r="C12" s="7">
        <v>30</v>
      </c>
      <c r="D12" s="7">
        <v>30</v>
      </c>
      <c r="E12" s="6">
        <f t="shared" si="15"/>
        <v>0</v>
      </c>
      <c r="F12" s="7"/>
      <c r="G12" s="7">
        <f t="shared" si="0"/>
        <v>0</v>
      </c>
      <c r="H12" s="56">
        <v>0.14369999999999999</v>
      </c>
      <c r="I12" s="9">
        <f t="shared" si="1"/>
        <v>0</v>
      </c>
      <c r="J12" s="6">
        <f t="shared" si="16"/>
        <v>0</v>
      </c>
      <c r="K12" s="7"/>
      <c r="L12" s="7">
        <f t="shared" si="2"/>
        <v>0</v>
      </c>
      <c r="M12" s="56">
        <v>0.10639999999999999</v>
      </c>
      <c r="N12" s="9">
        <f t="shared" si="3"/>
        <v>0</v>
      </c>
      <c r="O12" s="58">
        <v>11.8</v>
      </c>
      <c r="P12" s="11">
        <f t="shared" si="12"/>
        <v>11.8</v>
      </c>
      <c r="Q12" s="11">
        <f>I12+N12+O12</f>
        <v>11.8</v>
      </c>
      <c r="R12" s="12">
        <v>0.2</v>
      </c>
      <c r="S12" s="11">
        <f t="shared" si="13"/>
        <v>2.3600000000000003</v>
      </c>
      <c r="T12" s="7">
        <v>3.7350000000000001E-2</v>
      </c>
      <c r="U12" s="13">
        <f t="shared" si="9"/>
        <v>0</v>
      </c>
      <c r="V12" s="14">
        <f t="shared" si="10"/>
        <v>14.16</v>
      </c>
      <c r="W12" s="6">
        <f t="shared" si="17"/>
        <v>0</v>
      </c>
      <c r="X12" s="7"/>
      <c r="Y12" s="7">
        <f t="shared" si="4"/>
        <v>0</v>
      </c>
      <c r="Z12" s="7"/>
      <c r="AA12" s="7"/>
      <c r="AB12" s="56">
        <v>8.3599999999999994E-2</v>
      </c>
      <c r="AC12" s="9">
        <f t="shared" si="5"/>
        <v>0</v>
      </c>
      <c r="AD12" s="10"/>
      <c r="AE12" s="7"/>
      <c r="AF12" s="11">
        <f>AC12+AD12</f>
        <v>0</v>
      </c>
      <c r="AG12" s="7"/>
      <c r="AH12" s="11">
        <f t="shared" si="14"/>
        <v>0</v>
      </c>
      <c r="AI12" s="7">
        <v>2.2519999999999998E-2</v>
      </c>
      <c r="AJ12" s="13">
        <f t="shared" si="11"/>
        <v>0</v>
      </c>
      <c r="AK12" s="15">
        <f t="shared" si="7"/>
        <v>0</v>
      </c>
      <c r="AL12" s="62">
        <f t="shared" si="8"/>
        <v>14.16</v>
      </c>
    </row>
    <row r="13" spans="1:38" s="5" customFormat="1" ht="21" customHeight="1" x14ac:dyDescent="0.2">
      <c r="A13" s="67" t="s">
        <v>46</v>
      </c>
      <c r="B13" s="7">
        <v>1</v>
      </c>
      <c r="C13" s="7">
        <v>31</v>
      </c>
      <c r="D13" s="7">
        <v>31</v>
      </c>
      <c r="E13" s="6">
        <f t="shared" si="15"/>
        <v>0</v>
      </c>
      <c r="F13" s="7"/>
      <c r="G13" s="7">
        <f t="shared" si="0"/>
        <v>0</v>
      </c>
      <c r="H13" s="56">
        <v>0.14369999999999999</v>
      </c>
      <c r="I13" s="9">
        <f t="shared" si="1"/>
        <v>0</v>
      </c>
      <c r="J13" s="6">
        <f t="shared" si="16"/>
        <v>0</v>
      </c>
      <c r="K13" s="7"/>
      <c r="L13" s="7">
        <f t="shared" si="2"/>
        <v>0</v>
      </c>
      <c r="M13" s="56">
        <v>0.10639999999999999</v>
      </c>
      <c r="N13" s="9">
        <f t="shared" si="3"/>
        <v>0</v>
      </c>
      <c r="O13" s="58">
        <v>11.8</v>
      </c>
      <c r="P13" s="11">
        <f t="shared" si="12"/>
        <v>11.8</v>
      </c>
      <c r="Q13" s="11">
        <f>I13+N13+O13</f>
        <v>11.8</v>
      </c>
      <c r="R13" s="12">
        <v>0.2</v>
      </c>
      <c r="S13" s="11">
        <f t="shared" si="13"/>
        <v>2.3600000000000003</v>
      </c>
      <c r="T13" s="7">
        <v>3.7350000000000001E-2</v>
      </c>
      <c r="U13" s="13">
        <f t="shared" si="9"/>
        <v>0</v>
      </c>
      <c r="V13" s="14">
        <f t="shared" si="10"/>
        <v>14.16</v>
      </c>
      <c r="W13" s="6">
        <f t="shared" si="17"/>
        <v>0</v>
      </c>
      <c r="X13" s="7"/>
      <c r="Y13" s="7">
        <f t="shared" si="4"/>
        <v>0</v>
      </c>
      <c r="Z13" s="7"/>
      <c r="AA13" s="7"/>
      <c r="AB13" s="56">
        <v>8.3599999999999994E-2</v>
      </c>
      <c r="AC13" s="9">
        <f t="shared" si="5"/>
        <v>0</v>
      </c>
      <c r="AD13" s="10"/>
      <c r="AE13" s="7"/>
      <c r="AF13" s="11">
        <f>AC13+AD13</f>
        <v>0</v>
      </c>
      <c r="AG13" s="7"/>
      <c r="AH13" s="11">
        <f t="shared" si="14"/>
        <v>0</v>
      </c>
      <c r="AI13" s="7">
        <v>2.2519999999999998E-2</v>
      </c>
      <c r="AJ13" s="13">
        <f t="shared" si="11"/>
        <v>0</v>
      </c>
      <c r="AK13" s="15">
        <f t="shared" si="7"/>
        <v>0</v>
      </c>
      <c r="AL13" s="62">
        <f t="shared" si="8"/>
        <v>14.16</v>
      </c>
    </row>
    <row r="14" spans="1:38" s="5" customFormat="1" ht="21" customHeight="1" x14ac:dyDescent="0.2">
      <c r="A14" s="67" t="s">
        <v>47</v>
      </c>
      <c r="B14" s="7">
        <v>1</v>
      </c>
      <c r="C14" s="7">
        <v>30</v>
      </c>
      <c r="D14" s="7">
        <v>30</v>
      </c>
      <c r="E14" s="6">
        <f t="shared" si="15"/>
        <v>0</v>
      </c>
      <c r="F14" s="7"/>
      <c r="G14" s="7">
        <f t="shared" si="0"/>
        <v>0</v>
      </c>
      <c r="H14" s="56">
        <v>0.14369999999999999</v>
      </c>
      <c r="I14" s="9">
        <f t="shared" si="1"/>
        <v>0</v>
      </c>
      <c r="J14" s="6">
        <f t="shared" si="16"/>
        <v>0</v>
      </c>
      <c r="K14" s="7"/>
      <c r="L14" s="7">
        <f t="shared" si="2"/>
        <v>0</v>
      </c>
      <c r="M14" s="56">
        <v>0.10639999999999999</v>
      </c>
      <c r="N14" s="9">
        <f t="shared" si="3"/>
        <v>0</v>
      </c>
      <c r="O14" s="58">
        <v>11.8</v>
      </c>
      <c r="P14" s="11">
        <f t="shared" si="12"/>
        <v>11.8</v>
      </c>
      <c r="Q14" s="11">
        <f>I14+N14+O14</f>
        <v>11.8</v>
      </c>
      <c r="R14" s="12">
        <v>0.2</v>
      </c>
      <c r="S14" s="11">
        <f t="shared" si="13"/>
        <v>2.3600000000000003</v>
      </c>
      <c r="T14" s="7">
        <v>3.7350000000000001E-2</v>
      </c>
      <c r="U14" s="13">
        <f t="shared" si="9"/>
        <v>0</v>
      </c>
      <c r="V14" s="14">
        <f t="shared" si="10"/>
        <v>14.16</v>
      </c>
      <c r="W14" s="6">
        <f t="shared" si="17"/>
        <v>0</v>
      </c>
      <c r="X14" s="7"/>
      <c r="Y14" s="7">
        <f t="shared" si="4"/>
        <v>0</v>
      </c>
      <c r="Z14" s="7"/>
      <c r="AA14" s="7"/>
      <c r="AB14" s="56">
        <v>8.3599999999999994E-2</v>
      </c>
      <c r="AC14" s="9">
        <f t="shared" si="5"/>
        <v>0</v>
      </c>
      <c r="AD14" s="10"/>
      <c r="AE14" s="7"/>
      <c r="AF14" s="11">
        <f>AC14+AD14</f>
        <v>0</v>
      </c>
      <c r="AG14" s="7"/>
      <c r="AH14" s="11">
        <f t="shared" si="14"/>
        <v>0</v>
      </c>
      <c r="AI14" s="7">
        <v>2.2519999999999998E-2</v>
      </c>
      <c r="AJ14" s="13">
        <f t="shared" si="11"/>
        <v>0</v>
      </c>
      <c r="AK14" s="15">
        <f t="shared" si="7"/>
        <v>0</v>
      </c>
      <c r="AL14" s="62">
        <f t="shared" si="8"/>
        <v>14.16</v>
      </c>
    </row>
    <row r="15" spans="1:38" s="5" customFormat="1" ht="21" customHeight="1" thickBot="1" x14ac:dyDescent="0.25">
      <c r="A15" s="68" t="s">
        <v>48</v>
      </c>
      <c r="B15" s="17">
        <v>1</v>
      </c>
      <c r="C15" s="17">
        <v>31</v>
      </c>
      <c r="D15" s="17">
        <v>31</v>
      </c>
      <c r="E15" s="16">
        <f>F14</f>
        <v>0</v>
      </c>
      <c r="F15" s="17"/>
      <c r="G15" s="17">
        <f t="shared" si="0"/>
        <v>0</v>
      </c>
      <c r="H15" s="57">
        <v>0.14369999999999999</v>
      </c>
      <c r="I15" s="18">
        <f t="shared" si="1"/>
        <v>0</v>
      </c>
      <c r="J15" s="16">
        <f>K14</f>
        <v>0</v>
      </c>
      <c r="K15" s="17"/>
      <c r="L15" s="17">
        <f t="shared" si="2"/>
        <v>0</v>
      </c>
      <c r="M15" s="57">
        <v>0.10639999999999999</v>
      </c>
      <c r="N15" s="18">
        <f t="shared" si="3"/>
        <v>0</v>
      </c>
      <c r="O15" s="60">
        <v>11.8</v>
      </c>
      <c r="P15" s="20">
        <f t="shared" si="12"/>
        <v>11.8</v>
      </c>
      <c r="Q15" s="20">
        <f>I15+N15+O15</f>
        <v>11.8</v>
      </c>
      <c r="R15" s="21">
        <v>0.2</v>
      </c>
      <c r="S15" s="20">
        <f t="shared" si="13"/>
        <v>2.3600000000000003</v>
      </c>
      <c r="T15" s="17">
        <v>3.7350000000000001E-2</v>
      </c>
      <c r="U15" s="22">
        <f t="shared" si="9"/>
        <v>0</v>
      </c>
      <c r="V15" s="23">
        <f t="shared" si="10"/>
        <v>14.16</v>
      </c>
      <c r="W15" s="16">
        <f>X14</f>
        <v>0</v>
      </c>
      <c r="X15" s="17"/>
      <c r="Y15" s="17">
        <f t="shared" si="4"/>
        <v>0</v>
      </c>
      <c r="Z15" s="17"/>
      <c r="AA15" s="17"/>
      <c r="AB15" s="56">
        <v>8.3599999999999994E-2</v>
      </c>
      <c r="AC15" s="18">
        <f t="shared" si="5"/>
        <v>0</v>
      </c>
      <c r="AD15" s="19"/>
      <c r="AE15" s="17"/>
      <c r="AF15" s="20">
        <f>AC15+AD15</f>
        <v>0</v>
      </c>
      <c r="AG15" s="17"/>
      <c r="AH15" s="20">
        <f t="shared" si="14"/>
        <v>0</v>
      </c>
      <c r="AI15" s="17">
        <v>2.2519999999999998E-2</v>
      </c>
      <c r="AJ15" s="22">
        <f t="shared" si="11"/>
        <v>0</v>
      </c>
      <c r="AK15" s="24">
        <f t="shared" si="7"/>
        <v>0</v>
      </c>
      <c r="AL15" s="64">
        <f t="shared" si="8"/>
        <v>14.16</v>
      </c>
    </row>
    <row r="16" spans="1:38" s="5" customFormat="1" ht="21" customHeight="1" x14ac:dyDescent="0.2">
      <c r="A16" s="66" t="s">
        <v>37</v>
      </c>
      <c r="B16" s="44">
        <v>1</v>
      </c>
      <c r="C16" s="44">
        <v>31</v>
      </c>
      <c r="D16" s="44">
        <v>31</v>
      </c>
      <c r="E16" s="43">
        <f>F15</f>
        <v>0</v>
      </c>
      <c r="F16" s="44"/>
      <c r="G16" s="44">
        <f t="shared" ref="G16" si="18">F16-E16</f>
        <v>0</v>
      </c>
      <c r="H16" s="46"/>
      <c r="I16" s="47">
        <f t="shared" ref="I16" si="19">G16*H16</f>
        <v>0</v>
      </c>
      <c r="J16" s="43"/>
      <c r="K16" s="44"/>
      <c r="L16" s="44">
        <f t="shared" ref="L16" si="20">K16-J16</f>
        <v>0</v>
      </c>
      <c r="M16" s="46"/>
      <c r="N16" s="47">
        <f t="shared" ref="N16" si="21">L16*M16</f>
        <v>0</v>
      </c>
      <c r="O16" s="59">
        <v>11.8</v>
      </c>
      <c r="P16" s="49"/>
      <c r="Q16" s="49">
        <f>I16+N16+O16</f>
        <v>11.8</v>
      </c>
      <c r="R16" s="50">
        <v>0.2</v>
      </c>
      <c r="S16" s="49">
        <f>Q16*R16</f>
        <v>2.3600000000000003</v>
      </c>
      <c r="T16" s="44">
        <v>3.7350000000000001E-2</v>
      </c>
      <c r="U16" s="51">
        <f>(G16+L16)*T16</f>
        <v>0</v>
      </c>
      <c r="V16" s="52">
        <f>Q16+S16+U16</f>
        <v>14.16</v>
      </c>
      <c r="W16" s="43"/>
      <c r="X16" s="44"/>
      <c r="Y16" s="44">
        <f t="shared" ref="Y16" si="22">X16-W16</f>
        <v>0</v>
      </c>
      <c r="Z16" s="44"/>
      <c r="AA16" s="44"/>
      <c r="AB16" s="46"/>
      <c r="AC16" s="47">
        <f t="shared" ref="AC16" si="23">Y16*AB16</f>
        <v>0</v>
      </c>
      <c r="AD16" s="48"/>
      <c r="AE16" s="44"/>
      <c r="AF16" s="49">
        <f>AC16+AD16</f>
        <v>0</v>
      </c>
      <c r="AG16" s="44"/>
      <c r="AH16" s="49">
        <f t="shared" ref="AH16" si="24">AF16*AG16/100</f>
        <v>0</v>
      </c>
      <c r="AI16" s="44">
        <v>2.2519999999999998E-2</v>
      </c>
      <c r="AJ16" s="51">
        <f>AA16*AI16</f>
        <v>0</v>
      </c>
      <c r="AK16" s="53">
        <f t="shared" ref="AK16" si="25">AF16+AH16</f>
        <v>0</v>
      </c>
      <c r="AL16" s="63">
        <f t="shared" ref="AL16" si="26">V16+AK16</f>
        <v>14.16</v>
      </c>
    </row>
    <row r="17" spans="1:38" s="5" customFormat="1" ht="21" customHeight="1" thickBot="1" x14ac:dyDescent="0.25">
      <c r="A17" s="68" t="s">
        <v>36</v>
      </c>
      <c r="B17" s="17">
        <v>1</v>
      </c>
      <c r="C17" s="17">
        <v>12</v>
      </c>
      <c r="D17" s="17">
        <v>13</v>
      </c>
      <c r="E17" s="16">
        <f>F16</f>
        <v>0</v>
      </c>
      <c r="F17" s="17"/>
      <c r="G17" s="17"/>
      <c r="H17" s="54"/>
      <c r="I17" s="18"/>
      <c r="J17" s="16"/>
      <c r="K17" s="17"/>
      <c r="L17" s="17"/>
      <c r="M17" s="54"/>
      <c r="N17" s="18"/>
      <c r="O17" s="60"/>
      <c r="P17" s="20"/>
      <c r="Q17" s="20"/>
      <c r="R17" s="21"/>
      <c r="S17" s="20"/>
      <c r="T17" s="17"/>
      <c r="U17" s="22"/>
      <c r="V17" s="23"/>
      <c r="W17" s="16"/>
      <c r="X17" s="17"/>
      <c r="Y17" s="17"/>
      <c r="Z17" s="17"/>
      <c r="AA17" s="17"/>
      <c r="AB17" s="54"/>
      <c r="AC17" s="18"/>
      <c r="AD17" s="19"/>
      <c r="AE17" s="17"/>
      <c r="AF17" s="20"/>
      <c r="AG17" s="17"/>
      <c r="AH17" s="20"/>
      <c r="AI17" s="17"/>
      <c r="AJ17" s="22"/>
      <c r="AK17" s="24"/>
      <c r="AL17" s="64"/>
    </row>
    <row r="18" spans="1:38" ht="20" customHeight="1" x14ac:dyDescent="0.2">
      <c r="A18" s="1" t="s">
        <v>26</v>
      </c>
      <c r="B18" s="1"/>
      <c r="C18" s="1"/>
      <c r="D18" s="1"/>
      <c r="V18" s="3">
        <f>SUM(V3:V15)</f>
        <v>-453.38633999999996</v>
      </c>
      <c r="AK18" s="3">
        <f>SUM(AK3:AK15)</f>
        <v>-5.070330559999995</v>
      </c>
      <c r="AL18" s="3">
        <f>SUM(AL3:AL15)</f>
        <v>-458.45667056000002</v>
      </c>
    </row>
    <row r="23" spans="1:38" x14ac:dyDescent="0.2">
      <c r="X23" s="4"/>
      <c r="AB23" s="4"/>
    </row>
    <row r="24" spans="1:38" x14ac:dyDescent="0.2">
      <c r="X24" s="4"/>
      <c r="AB24" s="4"/>
    </row>
    <row r="25" spans="1:38" x14ac:dyDescent="0.2">
      <c r="X25" s="4"/>
      <c r="AB25" s="4"/>
    </row>
    <row r="26" spans="1:38" x14ac:dyDescent="0.2">
      <c r="X26" s="4"/>
      <c r="AB26" s="4"/>
    </row>
    <row r="27" spans="1:38" x14ac:dyDescent="0.2">
      <c r="X27" s="4"/>
      <c r="AB27" s="4"/>
    </row>
    <row r="28" spans="1:38" x14ac:dyDescent="0.2">
      <c r="X28" s="4"/>
      <c r="AB28" s="4"/>
    </row>
    <row r="29" spans="1:38" x14ac:dyDescent="0.2">
      <c r="X29" s="4"/>
      <c r="AB29" s="4"/>
    </row>
    <row r="30" spans="1:38" x14ac:dyDescent="0.2">
      <c r="X30" s="4"/>
      <c r="AB30" s="4"/>
    </row>
    <row r="31" spans="1:38" x14ac:dyDescent="0.2">
      <c r="X31" s="4"/>
      <c r="AB31" s="4"/>
    </row>
    <row r="32" spans="1:38" x14ac:dyDescent="0.2">
      <c r="X32" s="4"/>
      <c r="AB32" s="4"/>
    </row>
    <row r="33" spans="24:28" x14ac:dyDescent="0.2">
      <c r="X33" s="4"/>
      <c r="AB33" s="4"/>
    </row>
    <row r="34" spans="24:28" x14ac:dyDescent="0.2">
      <c r="X34" s="4"/>
      <c r="AB34" s="4"/>
    </row>
    <row r="35" spans="24:28" x14ac:dyDescent="0.2">
      <c r="X35" s="4"/>
      <c r="AB35" s="4"/>
    </row>
    <row r="36" spans="24:28" x14ac:dyDescent="0.2">
      <c r="X36" s="4"/>
      <c r="AB36" s="4"/>
    </row>
    <row r="37" spans="24:28" x14ac:dyDescent="0.2">
      <c r="X37" s="4"/>
      <c r="AB37" s="4"/>
    </row>
    <row r="38" spans="24:28" x14ac:dyDescent="0.2">
      <c r="X38" s="4"/>
      <c r="AB38" s="4"/>
    </row>
    <row r="39" spans="24:28" x14ac:dyDescent="0.2">
      <c r="X39" s="4"/>
      <c r="AB39" s="4"/>
    </row>
    <row r="40" spans="24:28" x14ac:dyDescent="0.2">
      <c r="X40" s="4"/>
      <c r="AB40" s="4"/>
    </row>
    <row r="41" spans="24:28" x14ac:dyDescent="0.2">
      <c r="X41" s="4"/>
      <c r="AB41" s="4"/>
    </row>
    <row r="42" spans="24:28" x14ac:dyDescent="0.2">
      <c r="X42" s="4"/>
      <c r="AB42" s="4"/>
    </row>
    <row r="43" spans="24:28" x14ac:dyDescent="0.2">
      <c r="X43" s="4"/>
      <c r="AB43" s="4"/>
    </row>
    <row r="44" spans="24:28" x14ac:dyDescent="0.2">
      <c r="X44" s="4"/>
      <c r="AB44" s="4"/>
    </row>
    <row r="45" spans="24:28" x14ac:dyDescent="0.2">
      <c r="X45" s="4"/>
      <c r="AB45" s="4"/>
    </row>
    <row r="46" spans="24:28" x14ac:dyDescent="0.2">
      <c r="X46" s="4"/>
      <c r="AB46" s="4"/>
    </row>
    <row r="47" spans="24:28" x14ac:dyDescent="0.2">
      <c r="X47" s="4"/>
      <c r="AB47" s="4"/>
    </row>
    <row r="48" spans="24:28" x14ac:dyDescent="0.2">
      <c r="X48" s="4"/>
      <c r="AB48" s="4"/>
    </row>
    <row r="49" spans="24:28" x14ac:dyDescent="0.2">
      <c r="X49" s="4"/>
      <c r="AB49" s="4"/>
    </row>
    <row r="50" spans="24:28" x14ac:dyDescent="0.2">
      <c r="X50" s="4"/>
      <c r="AB50" s="4"/>
    </row>
    <row r="51" spans="24:28" x14ac:dyDescent="0.2">
      <c r="X51" s="4"/>
      <c r="AB51" s="4"/>
    </row>
    <row r="52" spans="24:28" x14ac:dyDescent="0.2">
      <c r="X52" s="4"/>
      <c r="AB52" s="4"/>
    </row>
  </sheetData>
  <mergeCells count="3">
    <mergeCell ref="W1:AK1"/>
    <mergeCell ref="E1:V1"/>
    <mergeCell ref="B1:D1"/>
  </mergeCells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Simulateur Complet Taxes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CHARLES BRIDE</cp:lastModifiedBy>
  <dcterms:created xsi:type="dcterms:W3CDTF">2026-02-16T14:27:10Z</dcterms:created>
  <dcterms:modified xsi:type="dcterms:W3CDTF">2026-02-17T09:54:06Z</dcterms:modified>
</cp:coreProperties>
</file>