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Ex1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https://egisfr-my.sharepoint.com/personal/eva_seel_egis-group_com/Documents/Documents/"/>
    </mc:Choice>
  </mc:AlternateContent>
  <xr:revisionPtr revIDLastSave="48" documentId="8_{17A54EB2-7920-4831-AD7B-F7F8FFD0E4F4}" xr6:coauthVersionLast="47" xr6:coauthVersionMax="47" xr10:uidLastSave="{29F3FFEA-7CC5-423D-BDAF-72FED8817A23}"/>
  <bookViews>
    <workbookView xWindow="-28910" yWindow="0" windowWidth="29020" windowHeight="15820" activeTab="1" xr2:uid="{00000000-000D-0000-FFFF-FFFF00000000}"/>
  </bookViews>
  <sheets>
    <sheet name="Données détaillées" sheetId="21" r:id="rId1"/>
    <sheet name="KPIs" sheetId="13" r:id="rId2"/>
  </sheets>
  <definedNames>
    <definedName name="_xlnm._FilterDatabase" localSheetId="0" hidden="1">'Données détaillées'!$A$1:$I$39</definedName>
    <definedName name="_xlchart.v1.0" hidden="1">KPIs!$C$54:$C$65</definedName>
    <definedName name="_xlchart.v1.1" hidden="1">KPIs!$D$54:$D$65</definedName>
    <definedName name="jours_férié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3" l="1"/>
  <c r="D18" i="13"/>
  <c r="I32" i="21"/>
  <c r="I2" i="21"/>
  <c r="I3" i="21"/>
  <c r="H2" i="21"/>
  <c r="I36" i="21"/>
  <c r="I38" i="21"/>
  <c r="H38" i="21"/>
  <c r="H36" i="21"/>
  <c r="H39" i="21"/>
  <c r="I39" i="21"/>
  <c r="D19" i="13"/>
  <c r="I4" i="21"/>
  <c r="I5" i="21"/>
  <c r="I6" i="21"/>
  <c r="I7" i="21"/>
  <c r="I8" i="21"/>
  <c r="I9" i="21"/>
  <c r="I10" i="21"/>
  <c r="I12" i="21"/>
  <c r="I11" i="21"/>
  <c r="I13" i="21"/>
  <c r="I14" i="21"/>
  <c r="I15" i="21"/>
  <c r="I16" i="21"/>
  <c r="I17" i="21"/>
  <c r="I18" i="21"/>
  <c r="I19" i="21"/>
  <c r="I20" i="21"/>
  <c r="I21" i="21"/>
  <c r="I22" i="21"/>
  <c r="I23" i="21"/>
  <c r="I25" i="21"/>
  <c r="I24" i="21"/>
  <c r="I26" i="21"/>
  <c r="I27" i="21"/>
  <c r="I28" i="21"/>
  <c r="I29" i="21"/>
  <c r="I30" i="21"/>
  <c r="I31" i="21"/>
  <c r="I33" i="21"/>
  <c r="I35" i="21"/>
  <c r="I34" i="21"/>
  <c r="I37" i="21"/>
  <c r="H37" i="21"/>
  <c r="H34" i="21"/>
  <c r="H35" i="21"/>
  <c r="H33" i="21"/>
  <c r="H32" i="21"/>
  <c r="H31" i="21"/>
  <c r="H30" i="21"/>
  <c r="H29" i="21"/>
  <c r="H28" i="21"/>
  <c r="H27" i="21"/>
  <c r="H26" i="21"/>
  <c r="H24" i="21"/>
  <c r="H25" i="21"/>
  <c r="H23" i="21"/>
  <c r="H22" i="21"/>
  <c r="H21" i="21"/>
  <c r="H20" i="21"/>
  <c r="H19" i="21"/>
  <c r="H18" i="21"/>
  <c r="H17" i="21"/>
  <c r="H16" i="21"/>
  <c r="H15" i="21"/>
  <c r="H14" i="21"/>
  <c r="H13" i="21"/>
  <c r="H11" i="21"/>
  <c r="H12" i="21"/>
  <c r="H10" i="21"/>
  <c r="H9" i="21"/>
  <c r="H8" i="21"/>
  <c r="H7" i="21"/>
  <c r="H6" i="21"/>
  <c r="H5" i="21"/>
  <c r="H4" i="21"/>
  <c r="H3" i="21"/>
</calcChain>
</file>

<file path=xl/sharedStrings.xml><?xml version="1.0" encoding="utf-8"?>
<sst xmlns="http://schemas.openxmlformats.org/spreadsheetml/2006/main" count="139" uniqueCount="31">
  <si>
    <t>H</t>
  </si>
  <si>
    <t>F</t>
  </si>
  <si>
    <t>Date arrivée</t>
  </si>
  <si>
    <t>Femmes</t>
  </si>
  <si>
    <t>Hommes</t>
  </si>
  <si>
    <t>TJM moyen</t>
  </si>
  <si>
    <t>Métiers</t>
  </si>
  <si>
    <t>Mixité</t>
  </si>
  <si>
    <t>Client</t>
  </si>
  <si>
    <t>Oui</t>
  </si>
  <si>
    <t>Non</t>
  </si>
  <si>
    <t xml:space="preserve">Arrivée </t>
  </si>
  <si>
    <t>Age actuel</t>
  </si>
  <si>
    <t>Date naissance</t>
  </si>
  <si>
    <t>Age d'arrivée</t>
  </si>
  <si>
    <t>TOTAL</t>
  </si>
  <si>
    <t>Répartition géographiques</t>
  </si>
  <si>
    <t>jours</t>
  </si>
  <si>
    <t>Ecart type</t>
  </si>
  <si>
    <t>Moyenne</t>
  </si>
  <si>
    <t>Taux intercontrat</t>
  </si>
  <si>
    <t>Equipes</t>
  </si>
  <si>
    <t>Sortie</t>
  </si>
  <si>
    <t>Annulée</t>
  </si>
  <si>
    <t>Prénom</t>
  </si>
  <si>
    <t>Année d'arrivée</t>
  </si>
  <si>
    <t>Mois d'arrivée</t>
  </si>
  <si>
    <t>F/H
/ND</t>
  </si>
  <si>
    <t>Données à date hors équipe structure</t>
  </si>
  <si>
    <t>x</t>
  </si>
  <si>
    <t>Age moyen des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</si>
</sst>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[$€-40C]_-;\-* #,##0.00\ [$€-40C]_-;_-* &quot;-&quot;??\ [$€-40C]_-;_-@_-"/>
    <numFmt numFmtId="165" formatCode="yy"/>
    <numFmt numFmtId="169" formatCode="0.0"/>
  </numFmts>
  <fonts count="15" x14ac:knownFonts="1">
    <font>
      <sz val="11"/>
      <color theme="1"/>
      <name val="Segoe UI"/>
      <family val="2"/>
    </font>
    <font>
      <sz val="11"/>
      <color theme="1"/>
      <name val="Segoe UI"/>
      <family val="2"/>
      <scheme val="minor"/>
    </font>
    <font>
      <sz val="11"/>
      <color theme="1"/>
      <name val="Segoe U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11"/>
      <color theme="0"/>
      <name val="Segoe UI"/>
      <family val="2"/>
    </font>
    <font>
      <sz val="11"/>
      <color theme="4" tint="-0.249977111117893"/>
      <name val="Segoe UI"/>
      <family val="2"/>
    </font>
    <font>
      <b/>
      <sz val="11"/>
      <color theme="0"/>
      <name val="Segoe UI"/>
      <family val="2"/>
    </font>
    <font>
      <sz val="8"/>
      <name val="Segoe UI"/>
      <family val="2"/>
    </font>
    <font>
      <b/>
      <sz val="12"/>
      <color theme="0"/>
      <name val="Segoe UI"/>
      <family val="2"/>
      <scheme val="minor"/>
    </font>
    <font>
      <b/>
      <sz val="16"/>
      <color theme="1"/>
      <name val="Segoe UI"/>
      <family val="2"/>
    </font>
    <font>
      <i/>
      <sz val="11"/>
      <color rgb="FFFF0000"/>
      <name val="Segoe UI"/>
      <family val="2"/>
    </font>
    <font>
      <sz val="11"/>
      <color rgb="FFFF0000"/>
      <name val="Segoe UI"/>
      <family val="2"/>
    </font>
    <font>
      <sz val="8"/>
      <color rgb="FFFF0000"/>
      <name val="Segoe UI"/>
      <family val="2"/>
    </font>
    <font>
      <sz val="10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8">
    <xf numFmtId="0" fontId="0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43" fontId="3" fillId="0" borderId="0" applyFont="0" applyFill="0" applyBorder="0" applyAlignment="0" applyProtection="0"/>
  </cellStyleXfs>
  <cellXfs count="46">
    <xf numFmtId="0" fontId="0" fillId="0" borderId="0" xfId="0"/>
    <xf numFmtId="0" fontId="0" fillId="0" borderId="2" xfId="0" applyBorder="1"/>
    <xf numFmtId="0" fontId="0" fillId="2" borderId="3" xfId="0" applyFill="1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4" fillId="0" borderId="1" xfId="0" applyFont="1" applyBorder="1"/>
    <xf numFmtId="0" fontId="4" fillId="0" borderId="0" xfId="0" applyFont="1"/>
    <xf numFmtId="164" fontId="0" fillId="0" borderId="0" xfId="0" applyNumberFormat="1"/>
    <xf numFmtId="0" fontId="5" fillId="3" borderId="0" xfId="0" applyFont="1" applyFill="1"/>
    <xf numFmtId="9" fontId="0" fillId="0" borderId="1" xfId="1" applyFont="1" applyBorder="1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9" fontId="0" fillId="0" borderId="0" xfId="1" applyFont="1" applyBorder="1"/>
    <xf numFmtId="9" fontId="0" fillId="0" borderId="1" xfId="1" applyFont="1" applyBorder="1" applyAlignment="1">
      <alignment horizontal="center" vertical="center"/>
    </xf>
    <xf numFmtId="0" fontId="5" fillId="3" borderId="0" xfId="0" applyFont="1" applyFill="1" applyAlignment="1">
      <alignment horizontal="center"/>
    </xf>
    <xf numFmtId="1" fontId="0" fillId="0" borderId="4" xfId="0" applyNumberFormat="1" applyBorder="1" applyAlignment="1">
      <alignment horizontal="center"/>
    </xf>
    <xf numFmtId="0" fontId="7" fillId="3" borderId="0" xfId="0" applyFont="1" applyFill="1"/>
    <xf numFmtId="165" fontId="6" fillId="0" borderId="0" xfId="0" applyNumberFormat="1" applyFont="1" applyAlignment="1">
      <alignment horizontal="center" vertical="center"/>
    </xf>
    <xf numFmtId="0" fontId="7" fillId="0" borderId="0" xfId="0" applyFont="1"/>
    <xf numFmtId="0" fontId="5" fillId="0" borderId="0" xfId="0" applyFont="1"/>
    <xf numFmtId="2" fontId="0" fillId="0" borderId="1" xfId="7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 wrapText="1"/>
    </xf>
    <xf numFmtId="14" fontId="11" fillId="0" borderId="0" xfId="0" applyNumberFormat="1" applyFont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12" fillId="0" borderId="0" xfId="0" applyFont="1"/>
    <xf numFmtId="0" fontId="13" fillId="0" borderId="0" xfId="0" applyFont="1"/>
    <xf numFmtId="169" fontId="0" fillId="0" borderId="1" xfId="0" applyNumberForma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14" fontId="14" fillId="0" borderId="0" xfId="0" applyNumberFormat="1" applyFont="1"/>
    <xf numFmtId="0" fontId="10" fillId="0" borderId="0" xfId="0" applyFont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165" fontId="6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4" fillId="0" borderId="0" xfId="0" applyFont="1" applyFill="1" applyAlignment="1">
      <alignment horizontal="center"/>
    </xf>
    <xf numFmtId="14" fontId="0" fillId="0" borderId="5" xfId="0" applyNumberFormat="1" applyFill="1" applyBorder="1" applyAlignment="1">
      <alignment horizontal="center"/>
    </xf>
  </cellXfs>
  <cellStyles count="8">
    <cellStyle name="Milliers" xfId="7" builtinId="3"/>
    <cellStyle name="Milliers 2" xfId="2" xr:uid="{00000000-0005-0000-0000-000000000000}"/>
    <cellStyle name="Monétaire 2" xfId="3" xr:uid="{00000000-0005-0000-0000-000001000000}"/>
    <cellStyle name="Normal" xfId="0" builtinId="0"/>
    <cellStyle name="Normal 2" xfId="5" xr:uid="{D0AD4F91-59E8-46F3-BD43-DAD3F88E0828}"/>
    <cellStyle name="Normal 3" xfId="4" xr:uid="{00000000-0005-0000-0000-000031000000}"/>
    <cellStyle name="Normal 4" xfId="6" xr:uid="{972AAB06-DFF0-42D1-9639-77E55BBF55DE}"/>
    <cellStyle name="Pourcentage" xfId="1" builtinId="5"/>
  </cellStyles>
  <dxfs count="11"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FF66FF"/>
      <color rgb="FFAEE2F7"/>
      <color rgb="FFCC3399"/>
      <color rgb="FF0033CC"/>
      <color rgb="FFFFCC00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effectifs par métiers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8266-4578-A412-412AE6C60BF6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8266-4578-A412-412AE6C60BF6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8266-4578-A412-412AE6C60BF6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8266-4578-A412-412AE6C60BF6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8266-4578-A412-412AE6C60BF6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8266-4578-A412-412AE6C60BF6}"/>
              </c:ext>
            </c:extLst>
          </c:dPt>
          <c:dPt>
            <c:idx val="6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8266-4578-A412-412AE6C60BF6}"/>
              </c:ext>
            </c:extLst>
          </c:dPt>
          <c:dPt>
            <c:idx val="7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8266-4578-A412-412AE6C60BF6}"/>
              </c:ext>
            </c:extLst>
          </c:dPt>
          <c:dPt>
            <c:idx val="8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8266-4578-A412-412AE6C60BF6}"/>
              </c:ext>
            </c:extLst>
          </c:dPt>
          <c:dPt>
            <c:idx val="9"/>
            <c:bubble3D val="0"/>
            <c:spPr>
              <a:solidFill>
                <a:schemeClr val="accent6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8266-4578-A412-412AE6C60BF6}"/>
              </c:ext>
            </c:extLst>
          </c:dPt>
          <c:dPt>
            <c:idx val="10"/>
            <c:bubble3D val="0"/>
            <c:spPr>
              <a:solidFill>
                <a:schemeClr val="accent5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8266-4578-A412-412AE6C60BF6}"/>
              </c:ext>
            </c:extLst>
          </c:dPt>
          <c:dPt>
            <c:idx val="11"/>
            <c:bubble3D val="0"/>
            <c:spPr>
              <a:solidFill>
                <a:schemeClr val="accent4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8266-4578-A412-412AE6C60BF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KPIs!$C$54:$C$65</c:f>
              <c:numCache>
                <c:formatCode>General</c:formatCode>
                <c:ptCount val="12"/>
              </c:numCache>
            </c:numRef>
          </c:cat>
          <c:val>
            <c:numRef>
              <c:f>KPIs!$D$54:$D$65</c:f>
              <c:numCache>
                <c:formatCode>General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18-8266-4578-A412-412AE6C60B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baseline="0">
                <a:effectLst/>
              </a:rPr>
              <a:t>Répartition des effectifs par métiers</a:t>
            </a:r>
            <a:endParaRPr lang="fr-FR" sz="11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1834-4B55-A6A7-FA60D886D78F}"/>
              </c:ext>
            </c:extLst>
          </c:dPt>
          <c:dPt>
            <c:idx val="2"/>
            <c:invertIfNegative val="0"/>
            <c:bubble3D val="0"/>
            <c:spPr>
              <a:solidFill>
                <a:srgbClr val="FFCC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1834-4B55-A6A7-FA60D886D78F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1834-4B55-A6A7-FA60D886D78F}"/>
              </c:ext>
            </c:extLst>
          </c:dPt>
          <c:dPt>
            <c:idx val="4"/>
            <c:invertIfNegative val="0"/>
            <c:bubble3D val="0"/>
            <c:spPr>
              <a:solidFill>
                <a:srgbClr val="0033CC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7-1834-4B55-A6A7-FA60D886D78F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9-1834-4B55-A6A7-FA60D886D78F}"/>
              </c:ext>
            </c:extLst>
          </c:dPt>
          <c:dPt>
            <c:idx val="6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B-1834-4B55-A6A7-FA60D886D78F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D-1834-4B55-A6A7-FA60D886D78F}"/>
              </c:ext>
            </c:extLst>
          </c:dPt>
          <c:dPt>
            <c:idx val="8"/>
            <c:invertIfNegative val="0"/>
            <c:bubble3D val="0"/>
            <c:spPr>
              <a:solidFill>
                <a:srgbClr val="CC3399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F-1834-4B55-A6A7-FA60D886D78F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11-1834-4B55-A6A7-FA60D886D78F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1">
                  <a:lumMod val="25000"/>
                  <a:lumOff val="75000"/>
                </a:schemeClr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13-1834-4B55-A6A7-FA60D886D78F}"/>
              </c:ext>
            </c:extLst>
          </c:dPt>
          <c:dPt>
            <c:idx val="11"/>
            <c:invertIfNegative val="0"/>
            <c:bubble3D val="0"/>
            <c:spPr>
              <a:solidFill>
                <a:srgbClr val="CC000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15-1834-4B55-A6A7-FA60D886D78F}"/>
              </c:ext>
            </c:extLst>
          </c:dPt>
          <c:cat>
            <c:numRef>
              <c:f>KPIs!$C$54:$C$65</c:f>
              <c:numCache>
                <c:formatCode>General</c:formatCode>
                <c:ptCount val="12"/>
              </c:numCache>
            </c:numRef>
          </c:cat>
          <c:val>
            <c:numRef>
              <c:f>KPIs!$D$54:$D$65</c:f>
              <c:numCache>
                <c:formatCode>General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16-1834-4B55-A6A7-FA60D886D7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50508392"/>
        <c:axId val="550510360"/>
        <c:axId val="0"/>
      </c:bar3DChart>
      <c:catAx>
        <c:axId val="550508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0510360"/>
        <c:crosses val="autoZero"/>
        <c:auto val="1"/>
        <c:lblAlgn val="ctr"/>
        <c:lblOffset val="100"/>
        <c:noMultiLvlLbl val="0"/>
      </c:catAx>
      <c:valAx>
        <c:axId val="550510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050839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et répartition des arrivées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6325912147511089E-2"/>
          <c:y val="0.18663683720095944"/>
          <c:w val="0.94907554770650349"/>
          <c:h val="0.71496300094029197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69943688"/>
        <c:axId val="769946312"/>
      </c:barChart>
      <c:catAx>
        <c:axId val="769943688"/>
        <c:scaling>
          <c:orientation val="minMax"/>
        </c:scaling>
        <c:delete val="0"/>
        <c:axPos val="b"/>
        <c:numFmt formatCode="[$-40C]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9946312"/>
        <c:crosses val="autoZero"/>
        <c:auto val="1"/>
        <c:lblAlgn val="ctr"/>
        <c:lblOffset val="100"/>
        <c:noMultiLvlLbl val="1"/>
      </c:catAx>
      <c:valAx>
        <c:axId val="769946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9943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>
    <cx:title pos="t" align="ctr" overlay="0">
      <cx:tx>
        <cx:txData>
          <cx:v>Répartition des équipes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fr-FR" sz="1400" b="0" i="0" u="none" strike="noStrike" baseline="0">
              <a:solidFill>
                <a:srgbClr val="0A0A0A">
                  <a:lumMod val="65000"/>
                  <a:lumOff val="35000"/>
                </a:srgbClr>
              </a:solidFill>
              <a:latin typeface="Segoe UI"/>
            </a:rPr>
            <a:t>Répartition des équipes</a:t>
          </a:r>
        </a:p>
      </cx:txPr>
    </cx:title>
    <cx:plotArea>
      <cx:plotAreaRegion/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1.png"/><Relationship Id="rId7" Type="http://schemas.openxmlformats.org/officeDocument/2006/relationships/image" Target="../media/image5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4.png"/><Relationship Id="rId11" Type="http://schemas.microsoft.com/office/2014/relationships/chartEx" Target="../charts/chartEx1.xml"/><Relationship Id="rId5" Type="http://schemas.openxmlformats.org/officeDocument/2006/relationships/image" Target="../media/image3.png"/><Relationship Id="rId10" Type="http://schemas.openxmlformats.org/officeDocument/2006/relationships/chart" Target="../charts/chart3.xml"/><Relationship Id="rId4" Type="http://schemas.openxmlformats.org/officeDocument/2006/relationships/image" Target="../media/image2.svg"/><Relationship Id="rId9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819149</xdr:colOff>
      <xdr:row>51</xdr:row>
      <xdr:rowOff>161924</xdr:rowOff>
    </xdr:from>
    <xdr:to>
      <xdr:col>13</xdr:col>
      <xdr:colOff>714374</xdr:colOff>
      <xdr:row>66</xdr:row>
      <xdr:rowOff>190500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867A0DC-9CF7-47B9-8A38-BE509F6F3F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123825</xdr:colOff>
      <xdr:row>51</xdr:row>
      <xdr:rowOff>57149</xdr:rowOff>
    </xdr:from>
    <xdr:to>
      <xdr:col>20</xdr:col>
      <xdr:colOff>276225</xdr:colOff>
      <xdr:row>66</xdr:row>
      <xdr:rowOff>180974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7F2A65E-721B-42F5-8ADC-F5760038F0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4</xdr:col>
      <xdr:colOff>222250</xdr:colOff>
      <xdr:row>2</xdr:row>
      <xdr:rowOff>63500</xdr:rowOff>
    </xdr:from>
    <xdr:ext cx="527050" cy="527050"/>
    <xdr:pic>
      <xdr:nvPicPr>
        <xdr:cNvPr id="5" name="Graphique 4" descr="Croissance de l'activité contour">
          <a:extLst>
            <a:ext uri="{FF2B5EF4-FFF2-40B4-BE49-F238E27FC236}">
              <a16:creationId xmlns:a16="http://schemas.microsoft.com/office/drawing/2014/main" id="{4821E1C4-C9B1-454A-8DA9-2A987E852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473450" y="273050"/>
          <a:ext cx="527050" cy="527050"/>
        </a:xfrm>
        <a:prstGeom prst="rect">
          <a:avLst/>
        </a:prstGeom>
      </xdr:spPr>
    </xdr:pic>
    <xdr:clientData/>
  </xdr:oneCellAnchor>
  <xdr:oneCellAnchor>
    <xdr:from>
      <xdr:col>4</xdr:col>
      <xdr:colOff>393700</xdr:colOff>
      <xdr:row>14</xdr:row>
      <xdr:rowOff>152400</xdr:rowOff>
    </xdr:from>
    <xdr:ext cx="348640" cy="348640"/>
    <xdr:pic>
      <xdr:nvPicPr>
        <xdr:cNvPr id="6" name="Image 5">
          <a:extLst>
            <a:ext uri="{FF2B5EF4-FFF2-40B4-BE49-F238E27FC236}">
              <a16:creationId xmlns:a16="http://schemas.microsoft.com/office/drawing/2014/main" id="{99E9F6E9-DEFA-427D-9EAC-ED3E70666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4900" y="2667000"/>
          <a:ext cx="348640" cy="348640"/>
        </a:xfrm>
        <a:prstGeom prst="rect">
          <a:avLst/>
        </a:prstGeom>
      </xdr:spPr>
    </xdr:pic>
    <xdr:clientData/>
  </xdr:oneCellAnchor>
  <xdr:oneCellAnchor>
    <xdr:from>
      <xdr:col>9</xdr:col>
      <xdr:colOff>553060</xdr:colOff>
      <xdr:row>13</xdr:row>
      <xdr:rowOff>142875</xdr:rowOff>
    </xdr:from>
    <xdr:ext cx="259740" cy="259740"/>
    <xdr:pic>
      <xdr:nvPicPr>
        <xdr:cNvPr id="7" name="Image 6">
          <a:extLst>
            <a:ext uri="{FF2B5EF4-FFF2-40B4-BE49-F238E27FC236}">
              <a16:creationId xmlns:a16="http://schemas.microsoft.com/office/drawing/2014/main" id="{8FA1BCEA-C919-4DD9-AA9F-EE5FC0351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30160" y="3619500"/>
          <a:ext cx="259740" cy="259740"/>
        </a:xfrm>
        <a:prstGeom prst="rect">
          <a:avLst/>
        </a:prstGeom>
      </xdr:spPr>
    </xdr:pic>
    <xdr:clientData/>
  </xdr:oneCellAnchor>
  <xdr:oneCellAnchor>
    <xdr:from>
      <xdr:col>9</xdr:col>
      <xdr:colOff>520701</xdr:colOff>
      <xdr:row>7</xdr:row>
      <xdr:rowOff>165101</xdr:rowOff>
    </xdr:from>
    <xdr:ext cx="298450" cy="298450"/>
    <xdr:pic>
      <xdr:nvPicPr>
        <xdr:cNvPr id="8" name="Image 7">
          <a:extLst>
            <a:ext uri="{FF2B5EF4-FFF2-40B4-BE49-F238E27FC236}">
              <a16:creationId xmlns:a16="http://schemas.microsoft.com/office/drawing/2014/main" id="{2FBF9CAA-44CE-4A43-92D1-406656963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35901" y="1422401"/>
          <a:ext cx="298450" cy="298450"/>
        </a:xfrm>
        <a:prstGeom prst="rect">
          <a:avLst/>
        </a:prstGeom>
      </xdr:spPr>
    </xdr:pic>
    <xdr:clientData/>
  </xdr:oneCellAnchor>
  <xdr:oneCellAnchor>
    <xdr:from>
      <xdr:col>9</xdr:col>
      <xdr:colOff>527731</xdr:colOff>
      <xdr:row>4</xdr:row>
      <xdr:rowOff>127911</xdr:rowOff>
    </xdr:from>
    <xdr:ext cx="316819" cy="386440"/>
    <xdr:pic>
      <xdr:nvPicPr>
        <xdr:cNvPr id="9" name="Image 8">
          <a:extLst>
            <a:ext uri="{FF2B5EF4-FFF2-40B4-BE49-F238E27FC236}">
              <a16:creationId xmlns:a16="http://schemas.microsoft.com/office/drawing/2014/main" id="{5163909C-DF10-4BBF-AC2E-83755A584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2931" y="756561"/>
          <a:ext cx="316819" cy="386440"/>
        </a:xfrm>
        <a:prstGeom prst="rect">
          <a:avLst/>
        </a:prstGeom>
      </xdr:spPr>
    </xdr:pic>
    <xdr:clientData/>
  </xdr:oneCellAnchor>
  <xdr:oneCellAnchor>
    <xdr:from>
      <xdr:col>9</xdr:col>
      <xdr:colOff>571499</xdr:colOff>
      <xdr:row>2</xdr:row>
      <xdr:rowOff>177801</xdr:rowOff>
    </xdr:from>
    <xdr:ext cx="260350" cy="260350"/>
    <xdr:pic>
      <xdr:nvPicPr>
        <xdr:cNvPr id="10" name="Image 9">
          <a:extLst>
            <a:ext uri="{FF2B5EF4-FFF2-40B4-BE49-F238E27FC236}">
              <a16:creationId xmlns:a16="http://schemas.microsoft.com/office/drawing/2014/main" id="{9BF0D856-054B-45C6-ACB1-11202C5F4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6699" y="387351"/>
          <a:ext cx="260350" cy="260350"/>
        </a:xfrm>
        <a:prstGeom prst="rect">
          <a:avLst/>
        </a:prstGeom>
      </xdr:spPr>
    </xdr:pic>
    <xdr:clientData/>
  </xdr:oneCellAnchor>
  <xdr:twoCellAnchor>
    <xdr:from>
      <xdr:col>0</xdr:col>
      <xdr:colOff>209550</xdr:colOff>
      <xdr:row>32</xdr:row>
      <xdr:rowOff>63500</xdr:rowOff>
    </xdr:from>
    <xdr:to>
      <xdr:col>12</xdr:col>
      <xdr:colOff>6350</xdr:colOff>
      <xdr:row>45</xdr:row>
      <xdr:rowOff>171449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76BE438A-1134-43B3-A1FA-9EA809E4E3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198437</xdr:colOff>
      <xdr:row>20</xdr:row>
      <xdr:rowOff>173037</xdr:rowOff>
    </xdr:from>
    <xdr:to>
      <xdr:col>12</xdr:col>
      <xdr:colOff>19050</xdr:colOff>
      <xdr:row>32</xdr:row>
      <xdr:rowOff>6350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12" name="Graphique 11">
              <a:extLst>
                <a:ext uri="{FF2B5EF4-FFF2-40B4-BE49-F238E27FC236}">
                  <a16:creationId xmlns:a16="http://schemas.microsoft.com/office/drawing/2014/main" id="{BCDA46F1-B1C7-48FD-9E91-E45082D90B5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8437" y="5119687"/>
              <a:ext cx="9752013" cy="234791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3243B92-82B3-4703-9993-DF50A328D5D5}" name="Tableau5" displayName="Tableau5" ref="A1:I39" totalsRowShown="0" headerRowDxfId="10" dataDxfId="9">
  <autoFilter ref="A1:I39" xr:uid="{33243B92-82B3-4703-9993-DF50A328D5D5}"/>
  <sortState xmlns:xlrd2="http://schemas.microsoft.com/office/spreadsheetml/2017/richdata2" ref="A2:I39">
    <sortCondition ref="A1:A39"/>
  </sortState>
  <tableColumns count="9">
    <tableColumn id="1" xr3:uid="{43310B7E-E9E0-47FA-B1B7-B15DC5004630}" name="Date arrivée" dataDxfId="2"/>
    <tableColumn id="3" xr3:uid="{B4A28779-0C7F-412F-8F3E-64D04045E300}" name="Mois d'arrivée" dataDxfId="1"/>
    <tableColumn id="4" xr3:uid="{543B46A1-2BC4-4C4A-9D49-F6D9084B9888}" name="Année d'arrivée" dataDxfId="0"/>
    <tableColumn id="5" xr3:uid="{F1433A28-4056-4B1F-9D4B-B5AB39A21288}" name="Prénom" dataDxfId="8"/>
    <tableColumn id="7" xr3:uid="{9C0DDB27-C3BA-4DB4-AC8E-95013899AFDB}" name="Arrivée " dataDxfId="7"/>
    <tableColumn id="8" xr3:uid="{AE02C8D7-D3CE-4787-8387-C4C63A41512D}" name="F/H_x000a_/ND" dataDxfId="6"/>
    <tableColumn id="9" xr3:uid="{BDE55505-91FC-42B2-A83F-AE9649246852}" name="Date naissance" dataDxfId="5"/>
    <tableColumn id="10" xr3:uid="{02A7E0B9-A559-441A-BF3E-6589EF64AC9A}" name="Age d'arrivée" dataDxfId="4"/>
    <tableColumn id="11" xr3:uid="{06F79292-B2EB-458B-BB62-BD1D6BC3706F}" name="Age actuel" dataDxfId="3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Default Theme">
  <a:themeElements>
    <a:clrScheme name="Egis">
      <a:dk1>
        <a:srgbClr val="0A0A0A"/>
      </a:dk1>
      <a:lt1>
        <a:sysClr val="window" lastClr="FFFFFF"/>
      </a:lt1>
      <a:dk2>
        <a:srgbClr val="F4A41D"/>
      </a:dk2>
      <a:lt2>
        <a:srgbClr val="828282"/>
      </a:lt2>
      <a:accent1>
        <a:srgbClr val="062C3A"/>
      </a:accent1>
      <a:accent2>
        <a:srgbClr val="ABC100"/>
      </a:accent2>
      <a:accent3>
        <a:srgbClr val="5D858B"/>
      </a:accent3>
      <a:accent4>
        <a:srgbClr val="00617E"/>
      </a:accent4>
      <a:accent5>
        <a:srgbClr val="00A4A6"/>
      </a:accent5>
      <a:accent6>
        <a:srgbClr val="97B8BB"/>
      </a:accent6>
      <a:hlink>
        <a:srgbClr val="062C3A"/>
      </a:hlink>
      <a:folHlink>
        <a:srgbClr val="062C3A"/>
      </a:folHlink>
    </a:clrScheme>
    <a:fontScheme name="Egis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1"/>
        </a:solidFill>
        <a:ln>
          <a:noFill/>
        </a:ln>
      </a:spPr>
      <a:bodyPr rot="0" spcFirstLastPara="0" vertOverflow="overflow" horzOverflow="overflow" vert="horz" wrap="none" lIns="72000" tIns="72000" rIns="72000" bIns="72000" numCol="1" spcCol="0" rtlCol="0" fromWordArt="0" anchor="ctr" anchorCtr="0" forceAA="0" compatLnSpc="1">
        <a:prstTxWarp prst="textNoShape">
          <a:avLst/>
        </a:prstTxWarp>
        <a:noAutofit/>
      </a:bodyPr>
      <a:lstStyle>
        <a:defPPr algn="ctr">
          <a:defRPr sz="1200" dirty="0" err="1" smtClean="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txDef>
      <a:spPr>
        <a:noFill/>
      </a:spPr>
      <a:bodyPr wrap="none" lIns="0" tIns="0" rIns="0" bIns="0" rtlCol="0">
        <a:spAutoFit/>
      </a:bodyPr>
      <a:lstStyle>
        <a:defPPr>
          <a:defRPr sz="1400" dirty="0" err="1" smtClean="0"/>
        </a:defPPr>
      </a:lstStyle>
    </a:txDef>
  </a:objectDefaults>
  <a:extraClrSchemeLst/>
  <a:extLst>
    <a:ext uri="{05A4C25C-085E-4340-85A3-A5531E510DB2}">
      <thm15:themeFamily xmlns:thm15="http://schemas.microsoft.com/office/thememl/2012/main" name="Default Theme" id="{E9A63024-48B1-46D0-850C-5BB81BB3B0AC}" vid="{5BC463C5-A6B0-466F-8255-265C43D06F78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07BED-716A-4746-A436-7FD8B8CC3539}">
  <dimension ref="A1:W46"/>
  <sheetViews>
    <sheetView zoomScale="70" zoomScaleNormal="70" workbookViewId="0">
      <selection activeCell="K3" sqref="K3"/>
    </sheetView>
  </sheetViews>
  <sheetFormatPr baseColWidth="10" defaultRowHeight="16.5" x14ac:dyDescent="0.45"/>
  <cols>
    <col min="1" max="1" width="10.6640625" style="13" customWidth="1"/>
    <col min="2" max="3" width="10.6640625" style="13" hidden="1" customWidth="1"/>
    <col min="4" max="4" width="11.5" customWidth="1"/>
    <col min="5" max="5" width="8.6640625" customWidth="1"/>
    <col min="6" max="6" width="7" style="24" customWidth="1"/>
    <col min="7" max="7" width="13" style="11" customWidth="1"/>
    <col min="8" max="9" width="10.6640625" style="24" customWidth="1"/>
  </cols>
  <sheetData>
    <row r="1" spans="1:9" ht="35" x14ac:dyDescent="0.45">
      <c r="A1" s="25" t="s">
        <v>2</v>
      </c>
      <c r="B1" s="26" t="s">
        <v>26</v>
      </c>
      <c r="C1" s="26" t="s">
        <v>25</v>
      </c>
      <c r="D1" s="26" t="s">
        <v>24</v>
      </c>
      <c r="E1" s="26" t="s">
        <v>11</v>
      </c>
      <c r="F1" s="26" t="s">
        <v>27</v>
      </c>
      <c r="G1" s="25" t="s">
        <v>13</v>
      </c>
      <c r="H1" s="27" t="s">
        <v>14</v>
      </c>
      <c r="I1" s="27" t="s">
        <v>12</v>
      </c>
    </row>
    <row r="2" spans="1:9" ht="21" customHeight="1" x14ac:dyDescent="0.45">
      <c r="A2" s="30">
        <v>44445</v>
      </c>
      <c r="B2" s="13">
        <v>9</v>
      </c>
      <c r="C2" s="13">
        <v>2021</v>
      </c>
      <c r="D2" t="s">
        <v>29</v>
      </c>
      <c r="E2" t="s">
        <v>9</v>
      </c>
      <c r="F2" s="24" t="s">
        <v>1</v>
      </c>
      <c r="G2" s="11">
        <v>33239</v>
      </c>
      <c r="H2" s="29">
        <f>A2-G2</f>
        <v>11206</v>
      </c>
      <c r="I2" s="29">
        <f ca="1">TODAY()-G2</f>
        <v>11896</v>
      </c>
    </row>
    <row r="3" spans="1:9" ht="21" customHeight="1" x14ac:dyDescent="0.45">
      <c r="A3" s="30">
        <v>44452</v>
      </c>
      <c r="B3" s="13">
        <v>9</v>
      </c>
      <c r="C3" s="13">
        <v>2021</v>
      </c>
      <c r="D3" t="s">
        <v>29</v>
      </c>
      <c r="E3" t="s">
        <v>22</v>
      </c>
      <c r="F3" s="24" t="s">
        <v>1</v>
      </c>
      <c r="G3" s="11">
        <v>36104</v>
      </c>
      <c r="H3" s="29">
        <f>A3-G3</f>
        <v>8348</v>
      </c>
      <c r="I3" s="29">
        <f ca="1">TODAY()-G3</f>
        <v>9031</v>
      </c>
    </row>
    <row r="4" spans="1:9" ht="21" customHeight="1" x14ac:dyDescent="0.45">
      <c r="A4" s="30">
        <v>44480</v>
      </c>
      <c r="B4" s="13">
        <v>10</v>
      </c>
      <c r="C4" s="13">
        <v>2021</v>
      </c>
      <c r="D4" t="s">
        <v>29</v>
      </c>
      <c r="E4" t="s">
        <v>9</v>
      </c>
      <c r="F4" s="24" t="s">
        <v>0</v>
      </c>
      <c r="G4" s="11">
        <v>33278</v>
      </c>
      <c r="H4" s="29">
        <f>A4-G4</f>
        <v>11202</v>
      </c>
      <c r="I4" s="29">
        <f ca="1">TODAY()-G4</f>
        <v>11857</v>
      </c>
    </row>
    <row r="5" spans="1:9" ht="21" customHeight="1" x14ac:dyDescent="0.45">
      <c r="A5" s="30">
        <v>44515</v>
      </c>
      <c r="B5" s="13">
        <v>11</v>
      </c>
      <c r="C5" s="13">
        <v>2021</v>
      </c>
      <c r="D5" t="s">
        <v>29</v>
      </c>
      <c r="E5" t="s">
        <v>9</v>
      </c>
      <c r="F5" s="24" t="s">
        <v>0</v>
      </c>
      <c r="G5" s="11">
        <v>35420</v>
      </c>
      <c r="H5" s="29">
        <f>A5-G5</f>
        <v>9095</v>
      </c>
      <c r="I5" s="29">
        <f ca="1">TODAY()-G5</f>
        <v>9715</v>
      </c>
    </row>
    <row r="6" spans="1:9" ht="21" customHeight="1" x14ac:dyDescent="0.45">
      <c r="A6" s="30">
        <v>44529</v>
      </c>
      <c r="B6" s="13">
        <v>11</v>
      </c>
      <c r="C6" s="13">
        <v>2021</v>
      </c>
      <c r="D6" t="s">
        <v>29</v>
      </c>
      <c r="E6" t="s">
        <v>9</v>
      </c>
      <c r="F6" s="24" t="s">
        <v>0</v>
      </c>
      <c r="G6" s="11">
        <v>34079</v>
      </c>
      <c r="H6" s="29">
        <f>A6-G6</f>
        <v>10450</v>
      </c>
      <c r="I6" s="29">
        <f ca="1">TODAY()-G6</f>
        <v>11056</v>
      </c>
    </row>
    <row r="7" spans="1:9" ht="21" customHeight="1" x14ac:dyDescent="0.45">
      <c r="A7" s="30">
        <v>44564</v>
      </c>
      <c r="B7" s="13">
        <v>1</v>
      </c>
      <c r="C7" s="13">
        <v>2022</v>
      </c>
      <c r="D7" t="s">
        <v>29</v>
      </c>
      <c r="E7" t="s">
        <v>9</v>
      </c>
      <c r="F7" s="24" t="s">
        <v>0</v>
      </c>
      <c r="G7" s="11">
        <v>32363</v>
      </c>
      <c r="H7" s="29">
        <f>A7-G7</f>
        <v>12201</v>
      </c>
      <c r="I7" s="29">
        <f ca="1">TODAY()-G7</f>
        <v>12772</v>
      </c>
    </row>
    <row r="8" spans="1:9" ht="21" customHeight="1" x14ac:dyDescent="0.45">
      <c r="A8" s="30">
        <v>44571</v>
      </c>
      <c r="B8" s="13">
        <v>1</v>
      </c>
      <c r="C8" s="13">
        <v>2022</v>
      </c>
      <c r="D8" t="s">
        <v>29</v>
      </c>
      <c r="E8" t="s">
        <v>9</v>
      </c>
      <c r="F8" s="24" t="s">
        <v>1</v>
      </c>
      <c r="G8" s="11">
        <v>35031</v>
      </c>
      <c r="H8" s="29">
        <f>A8-G8</f>
        <v>9540</v>
      </c>
      <c r="I8" s="29">
        <f ca="1">TODAY()-G8</f>
        <v>10104</v>
      </c>
    </row>
    <row r="9" spans="1:9" ht="21" customHeight="1" x14ac:dyDescent="0.45">
      <c r="A9" s="30">
        <v>44578</v>
      </c>
      <c r="B9" s="13">
        <v>1</v>
      </c>
      <c r="C9" s="13">
        <v>2022</v>
      </c>
      <c r="D9" t="s">
        <v>29</v>
      </c>
      <c r="E9" t="s">
        <v>9</v>
      </c>
      <c r="F9" s="24" t="s">
        <v>1</v>
      </c>
      <c r="G9" s="11">
        <v>35319</v>
      </c>
      <c r="H9" s="29">
        <f>A9-G9</f>
        <v>9259</v>
      </c>
      <c r="I9" s="29">
        <f ca="1">TODAY()-G9</f>
        <v>9816</v>
      </c>
    </row>
    <row r="10" spans="1:9" ht="21" customHeight="1" x14ac:dyDescent="0.45">
      <c r="A10" s="30">
        <v>44593</v>
      </c>
      <c r="B10" s="13">
        <v>2</v>
      </c>
      <c r="C10" s="13">
        <v>2022</v>
      </c>
      <c r="D10" t="s">
        <v>29</v>
      </c>
      <c r="E10" t="s">
        <v>9</v>
      </c>
      <c r="F10" s="24" t="s">
        <v>1</v>
      </c>
      <c r="G10" s="11">
        <v>34852</v>
      </c>
      <c r="H10" s="29">
        <f>A10-G10</f>
        <v>9741</v>
      </c>
      <c r="I10" s="29">
        <f ca="1">TODAY()-G10</f>
        <v>10283</v>
      </c>
    </row>
    <row r="11" spans="1:9" ht="21" customHeight="1" x14ac:dyDescent="0.45">
      <c r="A11" s="30">
        <v>44621</v>
      </c>
      <c r="B11" s="13">
        <v>3</v>
      </c>
      <c r="C11" s="13">
        <v>2022</v>
      </c>
      <c r="D11" t="s">
        <v>29</v>
      </c>
      <c r="E11" t="s">
        <v>9</v>
      </c>
      <c r="F11" s="24" t="s">
        <v>1</v>
      </c>
      <c r="G11" s="11">
        <v>34090</v>
      </c>
      <c r="H11" s="29">
        <f>A11-G11</f>
        <v>10531</v>
      </c>
      <c r="I11" s="29">
        <f ca="1">TODAY()-G11</f>
        <v>11045</v>
      </c>
    </row>
    <row r="12" spans="1:9" ht="21" customHeight="1" x14ac:dyDescent="0.45">
      <c r="A12" s="30">
        <v>44621</v>
      </c>
      <c r="B12" s="13">
        <v>3</v>
      </c>
      <c r="C12" s="13">
        <v>2022</v>
      </c>
      <c r="D12" t="s">
        <v>29</v>
      </c>
      <c r="E12" t="s">
        <v>9</v>
      </c>
      <c r="F12" s="24" t="s">
        <v>1</v>
      </c>
      <c r="G12" s="11">
        <v>34799</v>
      </c>
      <c r="H12" s="29">
        <f>A12-G12</f>
        <v>9822</v>
      </c>
      <c r="I12" s="29">
        <f ca="1">TODAY()-G12</f>
        <v>10336</v>
      </c>
    </row>
    <row r="13" spans="1:9" ht="21" customHeight="1" x14ac:dyDescent="0.45">
      <c r="A13" s="30">
        <v>44641</v>
      </c>
      <c r="B13" s="13">
        <v>3</v>
      </c>
      <c r="C13" s="13">
        <v>2022</v>
      </c>
      <c r="D13" t="s">
        <v>29</v>
      </c>
      <c r="E13" t="s">
        <v>9</v>
      </c>
      <c r="F13" s="24" t="s">
        <v>0</v>
      </c>
      <c r="G13" s="11">
        <v>33539</v>
      </c>
      <c r="H13" s="29">
        <f>A13-G13</f>
        <v>11102</v>
      </c>
      <c r="I13" s="29">
        <f ca="1">TODAY()-G13</f>
        <v>11596</v>
      </c>
    </row>
    <row r="14" spans="1:9" ht="21" customHeight="1" x14ac:dyDescent="0.45">
      <c r="A14" s="30">
        <v>44648</v>
      </c>
      <c r="B14" s="13">
        <v>3</v>
      </c>
      <c r="C14" s="13">
        <v>2022</v>
      </c>
      <c r="D14" t="s">
        <v>29</v>
      </c>
      <c r="E14" t="s">
        <v>9</v>
      </c>
      <c r="F14" s="24" t="s">
        <v>0</v>
      </c>
      <c r="G14" s="11">
        <v>34408</v>
      </c>
      <c r="H14" s="29">
        <f>A14-G14</f>
        <v>10240</v>
      </c>
      <c r="I14" s="29">
        <f ca="1">TODAY()-G14</f>
        <v>10727</v>
      </c>
    </row>
    <row r="15" spans="1:9" ht="21" customHeight="1" x14ac:dyDescent="0.45">
      <c r="A15" s="30">
        <v>44648</v>
      </c>
      <c r="B15" s="13">
        <v>3</v>
      </c>
      <c r="C15" s="13">
        <v>2022</v>
      </c>
      <c r="D15" t="s">
        <v>29</v>
      </c>
      <c r="E15" t="s">
        <v>9</v>
      </c>
      <c r="F15" s="24" t="s">
        <v>0</v>
      </c>
      <c r="G15" s="11">
        <v>33341</v>
      </c>
      <c r="H15" s="29">
        <f>A15-G15</f>
        <v>11307</v>
      </c>
      <c r="I15" s="29">
        <f ca="1">TODAY()-G15</f>
        <v>11794</v>
      </c>
    </row>
    <row r="16" spans="1:9" ht="21" customHeight="1" x14ac:dyDescent="0.45">
      <c r="A16" s="30">
        <v>44795</v>
      </c>
      <c r="B16" s="13">
        <v>8</v>
      </c>
      <c r="C16" s="13">
        <v>2022</v>
      </c>
      <c r="D16" t="s">
        <v>29</v>
      </c>
      <c r="E16" t="s">
        <v>9</v>
      </c>
      <c r="F16" s="24" t="s">
        <v>1</v>
      </c>
      <c r="G16" s="11">
        <v>34077</v>
      </c>
      <c r="H16" s="29">
        <f>A16-G16</f>
        <v>10718</v>
      </c>
      <c r="I16" s="29">
        <f ca="1">TODAY()-G16</f>
        <v>11058</v>
      </c>
    </row>
    <row r="17" spans="1:9" ht="21" customHeight="1" x14ac:dyDescent="0.45">
      <c r="A17" s="30">
        <v>44809</v>
      </c>
      <c r="B17" s="13">
        <v>9</v>
      </c>
      <c r="C17" s="13">
        <v>2022</v>
      </c>
      <c r="D17" t="s">
        <v>29</v>
      </c>
      <c r="E17" t="s">
        <v>9</v>
      </c>
      <c r="F17" s="24" t="s">
        <v>1</v>
      </c>
      <c r="G17" s="11">
        <v>23972</v>
      </c>
      <c r="H17" s="29">
        <f>A17-G17</f>
        <v>20837</v>
      </c>
      <c r="I17" s="29">
        <f ca="1">TODAY()-G17</f>
        <v>21163</v>
      </c>
    </row>
    <row r="18" spans="1:9" ht="21" customHeight="1" x14ac:dyDescent="0.45">
      <c r="A18" s="30">
        <v>44816</v>
      </c>
      <c r="B18" s="13">
        <v>9</v>
      </c>
      <c r="C18" s="13">
        <v>2022</v>
      </c>
      <c r="D18" t="s">
        <v>29</v>
      </c>
      <c r="E18" t="s">
        <v>9</v>
      </c>
      <c r="F18" s="24" t="s">
        <v>0</v>
      </c>
      <c r="G18" s="11">
        <v>34081</v>
      </c>
      <c r="H18" s="29">
        <f>A18-G18</f>
        <v>10735</v>
      </c>
      <c r="I18" s="29">
        <f ca="1">TODAY()-G18</f>
        <v>11054</v>
      </c>
    </row>
    <row r="19" spans="1:9" ht="21" customHeight="1" x14ac:dyDescent="0.45">
      <c r="A19" s="30">
        <v>44851</v>
      </c>
      <c r="B19" s="13">
        <v>10</v>
      </c>
      <c r="C19" s="13">
        <v>2022</v>
      </c>
      <c r="D19" t="s">
        <v>29</v>
      </c>
      <c r="E19" t="s">
        <v>9</v>
      </c>
      <c r="F19" s="24" t="s">
        <v>1</v>
      </c>
      <c r="G19" s="11">
        <v>34901</v>
      </c>
      <c r="H19" s="29">
        <f>A19-G19</f>
        <v>9950</v>
      </c>
      <c r="I19" s="29">
        <f ca="1">TODAY()-G19</f>
        <v>10234</v>
      </c>
    </row>
    <row r="20" spans="1:9" ht="21" customHeight="1" x14ac:dyDescent="0.45">
      <c r="A20" s="30">
        <v>44879</v>
      </c>
      <c r="B20" s="13">
        <v>11</v>
      </c>
      <c r="C20" s="13">
        <v>2022</v>
      </c>
      <c r="D20" t="s">
        <v>29</v>
      </c>
      <c r="E20" t="s">
        <v>9</v>
      </c>
      <c r="F20" s="24" t="s">
        <v>0</v>
      </c>
      <c r="G20" s="11">
        <v>34388</v>
      </c>
      <c r="H20" s="29">
        <f>A20-G20</f>
        <v>10491</v>
      </c>
      <c r="I20" s="29">
        <f ca="1">TODAY()-G20</f>
        <v>10747</v>
      </c>
    </row>
    <row r="21" spans="1:9" ht="21" customHeight="1" x14ac:dyDescent="0.45">
      <c r="A21" s="30">
        <v>44886</v>
      </c>
      <c r="B21" s="13">
        <v>11</v>
      </c>
      <c r="C21" s="13">
        <v>2022</v>
      </c>
      <c r="D21" t="s">
        <v>29</v>
      </c>
      <c r="E21" t="s">
        <v>9</v>
      </c>
      <c r="F21" s="24" t="s">
        <v>1</v>
      </c>
      <c r="G21" s="11">
        <v>34493</v>
      </c>
      <c r="H21" s="29">
        <f>A21-G21</f>
        <v>10393</v>
      </c>
      <c r="I21" s="29">
        <f ca="1">TODAY()-G21</f>
        <v>10642</v>
      </c>
    </row>
    <row r="22" spans="1:9" ht="21" customHeight="1" x14ac:dyDescent="0.45">
      <c r="A22" s="30">
        <v>44900</v>
      </c>
      <c r="B22" s="13">
        <v>12</v>
      </c>
      <c r="C22" s="13">
        <v>2022</v>
      </c>
      <c r="D22" t="s">
        <v>29</v>
      </c>
      <c r="E22" t="s">
        <v>22</v>
      </c>
      <c r="F22" s="24" t="s">
        <v>0</v>
      </c>
      <c r="G22" s="11">
        <v>33567</v>
      </c>
      <c r="H22" s="29">
        <f>A22-G22</f>
        <v>11333</v>
      </c>
      <c r="I22" s="29">
        <f ca="1">TODAY()-G22</f>
        <v>11568</v>
      </c>
    </row>
    <row r="23" spans="1:9" ht="21" customHeight="1" x14ac:dyDescent="0.45">
      <c r="A23" s="30">
        <v>44928</v>
      </c>
      <c r="B23" s="13">
        <v>1</v>
      </c>
      <c r="C23" s="13">
        <v>2023</v>
      </c>
      <c r="D23" t="s">
        <v>29</v>
      </c>
      <c r="E23" t="s">
        <v>9</v>
      </c>
      <c r="F23" s="24" t="s">
        <v>0</v>
      </c>
      <c r="G23" s="11">
        <v>33863</v>
      </c>
      <c r="H23" s="29">
        <f>A23-G23</f>
        <v>11065</v>
      </c>
      <c r="I23" s="29">
        <f ca="1">TODAY()-G23</f>
        <v>11272</v>
      </c>
    </row>
    <row r="24" spans="1:9" ht="21" customHeight="1" x14ac:dyDescent="0.45">
      <c r="A24" s="30">
        <v>44935</v>
      </c>
      <c r="B24" s="13">
        <v>1</v>
      </c>
      <c r="C24" s="13">
        <v>2023</v>
      </c>
      <c r="D24" t="s">
        <v>29</v>
      </c>
      <c r="E24" t="s">
        <v>9</v>
      </c>
      <c r="F24" s="24" t="s">
        <v>0</v>
      </c>
      <c r="G24" s="11">
        <v>34613</v>
      </c>
      <c r="H24" s="29">
        <f>A24-G24</f>
        <v>10322</v>
      </c>
      <c r="I24" s="29">
        <f ca="1">TODAY()-G24</f>
        <v>10522</v>
      </c>
    </row>
    <row r="25" spans="1:9" ht="21" customHeight="1" x14ac:dyDescent="0.45">
      <c r="A25" s="30">
        <v>44935</v>
      </c>
      <c r="B25" s="13">
        <v>1</v>
      </c>
      <c r="C25" s="13">
        <v>2023</v>
      </c>
      <c r="D25" t="s">
        <v>29</v>
      </c>
      <c r="E25" t="s">
        <v>22</v>
      </c>
      <c r="F25" s="24" t="s">
        <v>1</v>
      </c>
      <c r="G25" s="11">
        <v>35878</v>
      </c>
      <c r="H25" s="29">
        <f>A25-G25</f>
        <v>9057</v>
      </c>
      <c r="I25" s="29">
        <f ca="1">TODAY()-G25</f>
        <v>9257</v>
      </c>
    </row>
    <row r="26" spans="1:9" ht="21" customHeight="1" x14ac:dyDescent="0.45">
      <c r="A26" s="30">
        <v>44960</v>
      </c>
      <c r="B26" s="13">
        <v>2</v>
      </c>
      <c r="C26" s="13">
        <v>2023</v>
      </c>
      <c r="D26" t="s">
        <v>29</v>
      </c>
      <c r="E26" t="s">
        <v>9</v>
      </c>
      <c r="F26" s="24" t="s">
        <v>0</v>
      </c>
      <c r="G26" s="11">
        <v>31883</v>
      </c>
      <c r="H26" s="29">
        <f>A26-G26</f>
        <v>13077</v>
      </c>
      <c r="I26" s="29">
        <f ca="1">TODAY()-G26</f>
        <v>13252</v>
      </c>
    </row>
    <row r="27" spans="1:9" ht="21" customHeight="1" x14ac:dyDescent="0.45">
      <c r="A27" s="30">
        <v>44970</v>
      </c>
      <c r="B27" s="13">
        <v>2</v>
      </c>
      <c r="C27" s="13">
        <v>2023</v>
      </c>
      <c r="D27" t="s">
        <v>29</v>
      </c>
      <c r="E27" t="s">
        <v>9</v>
      </c>
      <c r="F27" s="24" t="s">
        <v>0</v>
      </c>
      <c r="G27" s="11">
        <v>34781</v>
      </c>
      <c r="H27" s="29">
        <f>A27-G27</f>
        <v>10189</v>
      </c>
      <c r="I27" s="29">
        <f ca="1">TODAY()-G27</f>
        <v>10354</v>
      </c>
    </row>
    <row r="28" spans="1:9" ht="21" customHeight="1" x14ac:dyDescent="0.45">
      <c r="A28" s="30">
        <v>44977</v>
      </c>
      <c r="B28" s="13">
        <v>2</v>
      </c>
      <c r="C28" s="13">
        <v>2023</v>
      </c>
      <c r="D28" t="s">
        <v>29</v>
      </c>
      <c r="E28" t="s">
        <v>22</v>
      </c>
      <c r="F28" s="24" t="s">
        <v>1</v>
      </c>
      <c r="G28" s="11">
        <v>33724</v>
      </c>
      <c r="H28" s="29">
        <f>A28-G28</f>
        <v>11253</v>
      </c>
      <c r="I28" s="29">
        <f ca="1">TODAY()-G28</f>
        <v>11411</v>
      </c>
    </row>
    <row r="29" spans="1:9" ht="21" customHeight="1" x14ac:dyDescent="0.45">
      <c r="A29" s="30">
        <v>44985</v>
      </c>
      <c r="B29" s="13">
        <v>2</v>
      </c>
      <c r="C29" s="13">
        <v>2023</v>
      </c>
      <c r="D29" t="s">
        <v>29</v>
      </c>
      <c r="E29" t="s">
        <v>22</v>
      </c>
      <c r="F29" s="24" t="s">
        <v>0</v>
      </c>
      <c r="G29" s="11">
        <v>36083</v>
      </c>
      <c r="H29" s="29">
        <f>A29-G29</f>
        <v>8902</v>
      </c>
      <c r="I29" s="29">
        <f ca="1">TODAY()-G29</f>
        <v>9052</v>
      </c>
    </row>
    <row r="30" spans="1:9" ht="21" customHeight="1" x14ac:dyDescent="0.45">
      <c r="A30" s="30">
        <v>44986</v>
      </c>
      <c r="B30" s="13">
        <v>3</v>
      </c>
      <c r="C30" s="13">
        <v>2023</v>
      </c>
      <c r="D30" t="s">
        <v>29</v>
      </c>
      <c r="E30" t="s">
        <v>22</v>
      </c>
      <c r="F30" s="24" t="s">
        <v>0</v>
      </c>
      <c r="G30" s="11">
        <v>35812</v>
      </c>
      <c r="H30" s="29">
        <f>A30-G30</f>
        <v>9174</v>
      </c>
      <c r="I30" s="29">
        <f ca="1">TODAY()-G30</f>
        <v>9323</v>
      </c>
    </row>
    <row r="31" spans="1:9" ht="21" customHeight="1" x14ac:dyDescent="0.45">
      <c r="A31" s="30">
        <v>44986</v>
      </c>
      <c r="B31" s="13">
        <v>3</v>
      </c>
      <c r="C31" s="13">
        <v>2023</v>
      </c>
      <c r="D31" t="s">
        <v>29</v>
      </c>
      <c r="E31" t="s">
        <v>23</v>
      </c>
      <c r="F31" s="24" t="s">
        <v>0</v>
      </c>
      <c r="G31" s="11">
        <v>35850</v>
      </c>
      <c r="H31" s="29">
        <f>A31-G31</f>
        <v>9136</v>
      </c>
      <c r="I31" s="29">
        <f ca="1">TODAY()-G31</f>
        <v>9285</v>
      </c>
    </row>
    <row r="32" spans="1:9" ht="21" customHeight="1" x14ac:dyDescent="0.45">
      <c r="A32" s="30">
        <v>45078</v>
      </c>
      <c r="B32" s="13">
        <v>6</v>
      </c>
      <c r="C32" s="13">
        <v>2023</v>
      </c>
      <c r="D32" t="s">
        <v>29</v>
      </c>
      <c r="E32" t="s">
        <v>23</v>
      </c>
      <c r="F32" s="24" t="s">
        <v>0</v>
      </c>
      <c r="G32" s="28">
        <v>36526</v>
      </c>
      <c r="H32" s="29">
        <f>A32-G32</f>
        <v>8552</v>
      </c>
      <c r="I32" s="29">
        <f ca="1">TODAY()-G32</f>
        <v>8609</v>
      </c>
    </row>
    <row r="33" spans="1:9" ht="21" customHeight="1" x14ac:dyDescent="0.45">
      <c r="A33" s="30">
        <v>45089</v>
      </c>
      <c r="B33" s="13">
        <v>6</v>
      </c>
      <c r="C33" s="13">
        <v>2023</v>
      </c>
      <c r="D33" t="s">
        <v>29</v>
      </c>
      <c r="E33" t="s">
        <v>9</v>
      </c>
      <c r="F33" s="24" t="s">
        <v>0</v>
      </c>
      <c r="G33" s="11">
        <v>33812</v>
      </c>
      <c r="H33" s="29">
        <f>A33-G33</f>
        <v>11277</v>
      </c>
      <c r="I33" s="29">
        <f ca="1">TODAY()-G33</f>
        <v>11323</v>
      </c>
    </row>
    <row r="34" spans="1:9" ht="21" customHeight="1" x14ac:dyDescent="0.45">
      <c r="A34" s="30">
        <v>45114</v>
      </c>
      <c r="B34" s="13">
        <v>7</v>
      </c>
      <c r="C34" s="13">
        <v>2023</v>
      </c>
      <c r="D34" t="s">
        <v>29</v>
      </c>
      <c r="E34" t="s">
        <v>9</v>
      </c>
      <c r="F34" s="24" t="s">
        <v>1</v>
      </c>
      <c r="G34" s="11">
        <v>35927</v>
      </c>
      <c r="H34" s="29">
        <f>A34-G34</f>
        <v>9187</v>
      </c>
      <c r="I34" s="29">
        <f ca="1">TODAY()-G34</f>
        <v>9208</v>
      </c>
    </row>
    <row r="35" spans="1:9" ht="21" customHeight="1" x14ac:dyDescent="0.45">
      <c r="A35" s="30">
        <v>45117</v>
      </c>
      <c r="B35" s="13">
        <v>7</v>
      </c>
      <c r="C35" s="13">
        <v>2023</v>
      </c>
      <c r="D35" t="s">
        <v>29</v>
      </c>
      <c r="E35" t="s">
        <v>9</v>
      </c>
      <c r="F35" s="24" t="s">
        <v>1</v>
      </c>
      <c r="G35" s="11">
        <v>35599</v>
      </c>
      <c r="H35" s="29">
        <f>A35-G35</f>
        <v>9518</v>
      </c>
      <c r="I35" s="29">
        <f ca="1">TODAY()-G35</f>
        <v>9536</v>
      </c>
    </row>
    <row r="36" spans="1:9" ht="21" customHeight="1" x14ac:dyDescent="0.45">
      <c r="A36" s="30">
        <v>45145</v>
      </c>
      <c r="B36" s="13">
        <v>8</v>
      </c>
      <c r="C36" s="13">
        <v>2023</v>
      </c>
      <c r="D36" t="s">
        <v>29</v>
      </c>
      <c r="E36" t="s">
        <v>10</v>
      </c>
      <c r="F36" s="24" t="s">
        <v>0</v>
      </c>
      <c r="G36" s="35">
        <v>31553</v>
      </c>
      <c r="H36" s="29">
        <f>A36-G36</f>
        <v>13592</v>
      </c>
      <c r="I36" s="29">
        <f ca="1">TODAY()-G36</f>
        <v>13582</v>
      </c>
    </row>
    <row r="37" spans="1:9" ht="21" customHeight="1" x14ac:dyDescent="0.45">
      <c r="A37" s="30">
        <v>45145</v>
      </c>
      <c r="B37" s="13">
        <v>8</v>
      </c>
      <c r="C37" s="13">
        <v>2023</v>
      </c>
      <c r="D37" t="s">
        <v>29</v>
      </c>
      <c r="E37" t="s">
        <v>10</v>
      </c>
      <c r="F37" s="24" t="s">
        <v>0</v>
      </c>
      <c r="G37" s="11">
        <v>33127</v>
      </c>
      <c r="H37" s="29">
        <f>A37-G37</f>
        <v>12018</v>
      </c>
      <c r="I37" s="29">
        <f ca="1">TODAY()-G37</f>
        <v>12008</v>
      </c>
    </row>
    <row r="38" spans="1:9" ht="21" customHeight="1" x14ac:dyDescent="0.45">
      <c r="A38" s="30">
        <v>45170</v>
      </c>
      <c r="B38" s="13">
        <v>9</v>
      </c>
      <c r="C38" s="13">
        <v>2023</v>
      </c>
      <c r="D38" t="s">
        <v>29</v>
      </c>
      <c r="E38" t="s">
        <v>10</v>
      </c>
      <c r="F38" s="24" t="s">
        <v>0</v>
      </c>
      <c r="G38" s="11">
        <v>23784</v>
      </c>
      <c r="H38" s="29">
        <f>A38-G38</f>
        <v>21386</v>
      </c>
      <c r="I38" s="29">
        <f ca="1">TODAY()-G38</f>
        <v>21351</v>
      </c>
    </row>
    <row r="39" spans="1:9" ht="21" customHeight="1" x14ac:dyDescent="0.45">
      <c r="A39" s="30">
        <v>45194</v>
      </c>
      <c r="B39" s="13">
        <v>9</v>
      </c>
      <c r="C39" s="13">
        <v>2023</v>
      </c>
      <c r="D39" t="s">
        <v>29</v>
      </c>
      <c r="E39" t="s">
        <v>10</v>
      </c>
      <c r="F39" s="24" t="s">
        <v>0</v>
      </c>
      <c r="G39" s="11">
        <v>31840</v>
      </c>
      <c r="H39" s="29">
        <f>A39-G39</f>
        <v>13354</v>
      </c>
      <c r="I39" s="29">
        <f ca="1">TODAY()-G39</f>
        <v>13295</v>
      </c>
    </row>
    <row r="40" spans="1:9" ht="15.9" customHeight="1" x14ac:dyDescent="0.45">
      <c r="A40" s="41"/>
      <c r="B40" s="42"/>
      <c r="C40" s="42"/>
      <c r="D40" s="43"/>
    </row>
    <row r="41" spans="1:9" x14ac:dyDescent="0.45">
      <c r="A41" s="44"/>
      <c r="B41" s="42"/>
      <c r="C41" s="42"/>
      <c r="D41" s="43"/>
    </row>
    <row r="42" spans="1:9" x14ac:dyDescent="0.45">
      <c r="A42" s="45"/>
      <c r="B42" s="42"/>
      <c r="C42" s="42"/>
      <c r="D42" s="43"/>
    </row>
    <row r="43" spans="1:9" x14ac:dyDescent="0.45">
      <c r="A43" s="42"/>
      <c r="B43" s="42"/>
      <c r="C43" s="42"/>
      <c r="D43" s="43"/>
    </row>
    <row r="44" spans="1:9" x14ac:dyDescent="0.45">
      <c r="A44" s="42"/>
      <c r="B44" s="42"/>
      <c r="C44" s="42"/>
      <c r="D44" s="43"/>
    </row>
    <row r="45" spans="1:9" x14ac:dyDescent="0.45">
      <c r="A45" s="42"/>
      <c r="B45" s="42"/>
      <c r="C45" s="42"/>
      <c r="D45" s="43"/>
    </row>
    <row r="46" spans="1:9" x14ac:dyDescent="0.45">
      <c r="A46" s="42"/>
      <c r="B46" s="42"/>
      <c r="C46" s="42"/>
      <c r="D46" s="43"/>
    </row>
  </sheetData>
  <phoneticPr fontId="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41EEC-5B57-4639-A389-6D71E6F579FE}">
  <dimension ref="B1:O67"/>
  <sheetViews>
    <sheetView showGridLines="0" tabSelected="1" workbookViewId="0">
      <selection activeCell="D13" sqref="D13"/>
    </sheetView>
  </sheetViews>
  <sheetFormatPr baseColWidth="10" defaultRowHeight="16.5" x14ac:dyDescent="0.45"/>
  <cols>
    <col min="1" max="1" width="3.08203125" customWidth="1"/>
    <col min="2" max="2" width="13.1640625" customWidth="1"/>
    <col min="3" max="3" width="22.6640625" customWidth="1"/>
    <col min="4" max="4" width="11.4140625" customWidth="1"/>
    <col min="5" max="5" width="9.58203125" customWidth="1"/>
    <col min="6" max="6" width="7" customWidth="1"/>
    <col min="7" max="7" width="13.1640625" customWidth="1"/>
    <col min="8" max="8" width="7.58203125" customWidth="1"/>
  </cols>
  <sheetData>
    <row r="1" spans="2:15" ht="67.5" customHeight="1" x14ac:dyDescent="0.45"/>
    <row r="2" spans="2:15" ht="25" x14ac:dyDescent="0.7">
      <c r="B2" s="36" t="s">
        <v>28</v>
      </c>
      <c r="C2" s="36"/>
      <c r="D2" s="36"/>
      <c r="E2" s="36"/>
      <c r="F2" s="36"/>
      <c r="G2" s="36"/>
      <c r="H2" s="36"/>
      <c r="I2" s="36"/>
      <c r="J2" s="36"/>
    </row>
    <row r="4" spans="2:15" x14ac:dyDescent="0.45">
      <c r="B4" s="19" t="s">
        <v>21</v>
      </c>
      <c r="C4" s="9"/>
      <c r="D4" s="9"/>
      <c r="E4" s="9"/>
      <c r="G4" s="19" t="s">
        <v>5</v>
      </c>
      <c r="H4" s="9"/>
      <c r="I4" s="9"/>
      <c r="J4" s="9"/>
      <c r="L4" s="21"/>
      <c r="M4" s="22"/>
      <c r="N4" s="22"/>
      <c r="O4" s="22"/>
    </row>
    <row r="5" spans="2:15" x14ac:dyDescent="0.45">
      <c r="I5" s="8"/>
    </row>
    <row r="6" spans="2:15" x14ac:dyDescent="0.45">
      <c r="B6" s="4"/>
      <c r="C6" s="4"/>
      <c r="D6" s="14"/>
      <c r="G6" s="19" t="s">
        <v>20</v>
      </c>
      <c r="H6" s="9"/>
      <c r="I6" s="9"/>
      <c r="J6" s="9"/>
    </row>
    <row r="7" spans="2:15" x14ac:dyDescent="0.45">
      <c r="B7" s="37"/>
      <c r="C7" s="37"/>
      <c r="D7" s="14"/>
      <c r="G7" s="4" t="s">
        <v>19</v>
      </c>
      <c r="H7" s="18"/>
      <c r="I7" s="1" t="s">
        <v>17</v>
      </c>
    </row>
    <row r="8" spans="2:15" x14ac:dyDescent="0.45">
      <c r="B8" s="37"/>
      <c r="C8" s="37"/>
      <c r="D8" s="14"/>
      <c r="G8" s="4" t="s">
        <v>18</v>
      </c>
      <c r="H8" s="18"/>
      <c r="I8" s="1" t="s">
        <v>17</v>
      </c>
    </row>
    <row r="9" spans="2:15" x14ac:dyDescent="0.45">
      <c r="B9" s="37"/>
      <c r="C9" s="37"/>
      <c r="D9" s="23"/>
      <c r="E9" s="32"/>
      <c r="G9" s="19" t="s">
        <v>8</v>
      </c>
      <c r="H9" s="17"/>
      <c r="I9" s="9"/>
      <c r="J9" s="9"/>
    </row>
    <row r="10" spans="2:15" x14ac:dyDescent="0.45">
      <c r="B10" s="4"/>
      <c r="C10" s="4"/>
      <c r="D10" s="33"/>
      <c r="G10" s="4"/>
      <c r="H10" s="12"/>
    </row>
    <row r="11" spans="2:15" x14ac:dyDescent="0.45">
      <c r="B11" s="37"/>
      <c r="C11" s="37"/>
      <c r="D11" s="14"/>
      <c r="G11" s="4"/>
      <c r="H11" s="12"/>
    </row>
    <row r="12" spans="2:15" x14ac:dyDescent="0.45">
      <c r="G12" s="4"/>
      <c r="H12" s="12"/>
      <c r="M12" s="31"/>
    </row>
    <row r="13" spans="2:15" x14ac:dyDescent="0.45">
      <c r="B13" s="5" t="s">
        <v>30</v>
      </c>
      <c r="C13" s="1"/>
      <c r="D13" s="40">
        <f>COUNTIF('Données détaillées'!G:G,"Sortie")</f>
        <v>0</v>
      </c>
      <c r="E13" s="31"/>
      <c r="G13" s="4"/>
      <c r="H13" s="12"/>
    </row>
    <row r="14" spans="2:15" x14ac:dyDescent="0.45">
      <c r="D14" s="20"/>
      <c r="H14" s="13"/>
    </row>
    <row r="15" spans="2:15" x14ac:dyDescent="0.45">
      <c r="G15" s="19" t="s">
        <v>16</v>
      </c>
      <c r="H15" s="17"/>
      <c r="I15" s="9"/>
      <c r="J15" s="9"/>
    </row>
    <row r="16" spans="2:15" x14ac:dyDescent="0.45">
      <c r="B16" s="19" t="s">
        <v>7</v>
      </c>
      <c r="C16" s="9"/>
      <c r="D16" s="9"/>
      <c r="E16" s="9"/>
      <c r="G16" s="4"/>
      <c r="H16" s="12"/>
      <c r="J16" s="15"/>
    </row>
    <row r="17" spans="2:13" x14ac:dyDescent="0.45">
      <c r="G17" s="4"/>
      <c r="H17" s="12"/>
      <c r="J17" s="15"/>
    </row>
    <row r="18" spans="2:13" x14ac:dyDescent="0.45">
      <c r="B18" s="38" t="s">
        <v>3</v>
      </c>
      <c r="C18" s="39"/>
      <c r="D18" s="14">
        <f>COUNTIFS('Données détaillées'!E:E,"Oui",'Données détaillées'!F:F,"F")</f>
        <v>12</v>
      </c>
      <c r="E18" s="16"/>
      <c r="G18" s="4"/>
      <c r="H18" s="12"/>
      <c r="J18" s="15"/>
    </row>
    <row r="19" spans="2:13" x14ac:dyDescent="0.45">
      <c r="B19" s="37" t="s">
        <v>4</v>
      </c>
      <c r="C19" s="37"/>
      <c r="D19" s="14">
        <f>COUNTIFS('Données détaillées'!E:E,"Oui",'Données détaillées'!F:F,"H")</f>
        <v>14</v>
      </c>
      <c r="E19" s="16"/>
      <c r="G19" s="4"/>
      <c r="H19" s="12"/>
      <c r="J19" s="15"/>
    </row>
    <row r="20" spans="2:13" x14ac:dyDescent="0.45">
      <c r="G20" s="4" t="s">
        <v>15</v>
      </c>
      <c r="H20" s="34"/>
      <c r="M20" s="31"/>
    </row>
    <row r="53" spans="2:5" x14ac:dyDescent="0.45">
      <c r="B53" s="9" t="s">
        <v>6</v>
      </c>
      <c r="C53" s="9"/>
      <c r="D53" s="9"/>
      <c r="E53" s="9"/>
    </row>
    <row r="54" spans="2:5" x14ac:dyDescent="0.45">
      <c r="C54" s="2"/>
      <c r="D54" s="4"/>
      <c r="E54" s="10"/>
    </row>
    <row r="55" spans="2:5" x14ac:dyDescent="0.45">
      <c r="C55" s="3"/>
      <c r="D55" s="4"/>
      <c r="E55" s="10"/>
    </row>
    <row r="56" spans="2:5" x14ac:dyDescent="0.45">
      <c r="C56" s="2"/>
      <c r="D56" s="4"/>
      <c r="E56" s="10"/>
    </row>
    <row r="57" spans="2:5" x14ac:dyDescent="0.45">
      <c r="C57" s="3"/>
      <c r="D57" s="4"/>
      <c r="E57" s="10"/>
    </row>
    <row r="58" spans="2:5" x14ac:dyDescent="0.45">
      <c r="C58" s="2"/>
      <c r="D58" s="4"/>
      <c r="E58" s="10"/>
    </row>
    <row r="59" spans="2:5" x14ac:dyDescent="0.45">
      <c r="C59" s="3"/>
      <c r="D59" s="4"/>
      <c r="E59" s="10"/>
    </row>
    <row r="60" spans="2:5" x14ac:dyDescent="0.45">
      <c r="C60" s="2"/>
      <c r="D60" s="4"/>
      <c r="E60" s="10"/>
    </row>
    <row r="61" spans="2:5" x14ac:dyDescent="0.45">
      <c r="C61" s="3"/>
      <c r="D61" s="4"/>
      <c r="E61" s="10"/>
    </row>
    <row r="62" spans="2:5" x14ac:dyDescent="0.45">
      <c r="C62" s="2"/>
      <c r="D62" s="4"/>
      <c r="E62" s="10"/>
    </row>
    <row r="63" spans="2:5" x14ac:dyDescent="0.45">
      <c r="C63" s="3"/>
      <c r="D63" s="4"/>
      <c r="E63" s="10"/>
    </row>
    <row r="64" spans="2:5" x14ac:dyDescent="0.45">
      <c r="C64" s="2"/>
      <c r="D64" s="4"/>
      <c r="E64" s="10"/>
    </row>
    <row r="65" spans="3:5" x14ac:dyDescent="0.45">
      <c r="C65" s="3"/>
      <c r="D65" s="4"/>
      <c r="E65" s="10"/>
    </row>
    <row r="66" spans="3:5" x14ac:dyDescent="0.45">
      <c r="C66" s="7"/>
      <c r="D66" s="6"/>
      <c r="E66" s="10"/>
    </row>
    <row r="67" spans="3:5" x14ac:dyDescent="0.45">
      <c r="D67" s="4"/>
    </row>
  </sheetData>
  <mergeCells count="7">
    <mergeCell ref="B2:J2"/>
    <mergeCell ref="B19:C19"/>
    <mergeCell ref="B18:C18"/>
    <mergeCell ref="B7:C7"/>
    <mergeCell ref="B11:C11"/>
    <mergeCell ref="B9:C9"/>
    <mergeCell ref="B8:C8"/>
  </mergeCells>
  <pageMargins left="0.25" right="0.25" top="0.75" bottom="0.75" header="0.3" footer="0.3"/>
  <pageSetup paperSize="9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BE1CF5-9696-4560-9EF0-03C485176D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détaillées</vt:lpstr>
      <vt:lpstr>KPIs</vt:lpstr>
    </vt:vector>
  </TitlesOfParts>
  <Company>Egis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BERCOFF Noemie</dc:creator>
  <cp:lastModifiedBy>SEEL Eva</cp:lastModifiedBy>
  <dcterms:created xsi:type="dcterms:W3CDTF">2018-07-25T14:27:44Z</dcterms:created>
  <dcterms:modified xsi:type="dcterms:W3CDTF">2023-07-28T15:16:41Z</dcterms:modified>
</cp:coreProperties>
</file>