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im\Documents\Coeur de Forêts\Documents Max\"/>
    </mc:Choice>
  </mc:AlternateContent>
  <xr:revisionPtr revIDLastSave="0" documentId="13_ncr:1_{A6C7700F-D8FC-4800-9CA0-A7143F82FE08}" xr6:coauthVersionLast="46" xr6:coauthVersionMax="46" xr10:uidLastSave="{00000000-0000-0000-0000-000000000000}"/>
  <bookViews>
    <workbookView xWindow="-110" yWindow="-110" windowWidth="19420" windowHeight="10420" xr2:uid="{0B5761E5-7CAB-4422-A3EC-85BEA07EBDC0}"/>
  </bookViews>
  <sheets>
    <sheet name="Sequestration carbone" sheetId="1" r:id="rId1"/>
    <sheet name="TCD" sheetId="8" r:id="rId2"/>
  </sheets>
  <calcPr calcId="191029"/>
  <pivotCaches>
    <pivotCache cacheId="8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" l="1"/>
  <c r="E4" i="1" s="1" a="1"/>
  <c r="E4" i="1" s="1"/>
  <c r="D5" i="1"/>
  <c r="E5" i="1" s="1" a="1"/>
  <c r="E5" i="1" s="1"/>
  <c r="D6" i="1"/>
  <c r="E6" i="1" s="1" a="1"/>
  <c r="E6" i="1" s="1"/>
  <c r="D7" i="1"/>
  <c r="E7" i="1" s="1" a="1"/>
  <c r="E7" i="1" s="1"/>
  <c r="D8" i="1"/>
  <c r="E8" i="1" s="1" a="1"/>
  <c r="E8" i="1" s="1"/>
  <c r="D9" i="1"/>
  <c r="E9" i="1" s="1" a="1"/>
  <c r="E9" i="1" s="1"/>
  <c r="D10" i="1"/>
  <c r="E10" i="1" s="1" a="1"/>
  <c r="E10" i="1" s="1"/>
  <c r="D11" i="1"/>
  <c r="E11" i="1" s="1" a="1"/>
  <c r="E11" i="1" s="1"/>
  <c r="D12" i="1"/>
  <c r="E12" i="1" s="1" a="1"/>
  <c r="E12" i="1" s="1"/>
  <c r="D13" i="1"/>
  <c r="E13" i="1" s="1" a="1"/>
  <c r="E13" i="1" s="1"/>
  <c r="D14" i="1"/>
  <c r="E14" i="1" s="1" a="1"/>
  <c r="E14" i="1" s="1"/>
  <c r="D15" i="1"/>
  <c r="E15" i="1" s="1" a="1"/>
  <c r="E15" i="1" s="1"/>
  <c r="D16" i="1"/>
  <c r="E16" i="1" s="1" a="1"/>
  <c r="E16" i="1" s="1"/>
  <c r="D17" i="1"/>
  <c r="E17" i="1" s="1" a="1"/>
  <c r="E17" i="1" s="1"/>
  <c r="D18" i="1"/>
  <c r="E18" i="1" s="1" a="1"/>
  <c r="E18" i="1" s="1"/>
  <c r="D19" i="1"/>
  <c r="E19" i="1" s="1" a="1"/>
  <c r="E19" i="1" s="1"/>
  <c r="D20" i="1"/>
  <c r="E20" i="1" s="1" a="1"/>
  <c r="E20" i="1" s="1"/>
  <c r="H3" i="1" l="1"/>
  <c r="H4" i="1"/>
  <c r="H5" i="1"/>
  <c r="D3" i="1"/>
  <c r="I3" i="1" l="1"/>
  <c r="E3" i="1" a="1"/>
  <c r="E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<sst xmlns="http://schemas.openxmlformats.org/spreadsheetml/2006/main" count="51" uniqueCount="23">
  <si>
    <t>Essence</t>
  </si>
  <si>
    <t>Densité</t>
  </si>
  <si>
    <t>Age</t>
  </si>
  <si>
    <t>Acacia Mangium</t>
  </si>
  <si>
    <t>date de plantation</t>
  </si>
  <si>
    <t>Hauteur moyenne</t>
  </si>
  <si>
    <t>Diamètre à 1m30 moyen</t>
  </si>
  <si>
    <t>Filao</t>
  </si>
  <si>
    <t>Étiquettes de lignes</t>
  </si>
  <si>
    <t>Catégorie</t>
  </si>
  <si>
    <t>- de 5 ans</t>
  </si>
  <si>
    <t>+ de 10 ans</t>
  </si>
  <si>
    <t>+ de 5 et - de 10 ans</t>
  </si>
  <si>
    <t>Eucalyptus Citriodora</t>
  </si>
  <si>
    <t>Étiquettes de colonnes</t>
  </si>
  <si>
    <t xml:space="preserve">Moyenne D1m30 </t>
  </si>
  <si>
    <t>Densité.</t>
  </si>
  <si>
    <t>Moyenne Hauteur</t>
  </si>
  <si>
    <t>AGB</t>
  </si>
  <si>
    <t>Moyenne de Age</t>
  </si>
  <si>
    <t>Moyenne de AGB</t>
  </si>
  <si>
    <t>Moyenne AGB Acacia + de 10 ans obtenues manuellement</t>
  </si>
  <si>
    <t>Valeur obtenue dans le TCD pour la même 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</si>
</sst>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6" xfId="0" applyFill="1" applyBorder="1"/>
    <xf numFmtId="0" fontId="0" fillId="2" borderId="1" xfId="0" applyFill="1" applyBorder="1"/>
    <xf numFmtId="14" fontId="0" fillId="0" borderId="1" xfId="0" applyNumberFormat="1" applyBorder="1"/>
    <xf numFmtId="14" fontId="0" fillId="0" borderId="0" xfId="0" applyNumberFormat="1"/>
    <xf numFmtId="14" fontId="0" fillId="0" borderId="6" xfId="0" applyNumberFormat="1" applyBorder="1"/>
    <xf numFmtId="1" fontId="0" fillId="2" borderId="1" xfId="0" applyNumberForma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8" xfId="0" applyBorder="1"/>
    <xf numFmtId="2" fontId="0" fillId="0" borderId="0" xfId="0" applyNumberFormat="1"/>
    <xf numFmtId="1" fontId="0" fillId="0" borderId="0" xfId="0" applyNumberForma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14" fontId="0" fillId="0" borderId="11" xfId="0" applyNumberFormat="1" applyBorder="1"/>
    <xf numFmtId="1" fontId="0" fillId="2" borderId="11" xfId="0" applyNumberFormat="1" applyFill="1" applyBorder="1"/>
    <xf numFmtId="0" fontId="0" fillId="0" borderId="12" xfId="0" applyBorder="1"/>
    <xf numFmtId="14" fontId="0" fillId="0" borderId="0" xfId="0" applyNumberFormat="1" applyBorder="1"/>
    <xf numFmtId="0" fontId="0" fillId="2" borderId="0" xfId="0" applyFill="1" applyBorder="1"/>
    <xf numFmtId="0" fontId="0" fillId="3" borderId="0" xfId="0" applyFill="1" applyBorder="1"/>
    <xf numFmtId="0" fontId="0" fillId="4" borderId="13" xfId="0" applyFill="1" applyBorder="1"/>
    <xf numFmtId="2" fontId="0" fillId="4" borderId="13" xfId="0" applyNumberFormat="1" applyFill="1" applyBorder="1" applyAlignment="1">
      <alignment horizontal="left"/>
    </xf>
    <xf numFmtId="0" fontId="0" fillId="3" borderId="13" xfId="0" applyFill="1" applyBorder="1"/>
    <xf numFmtId="0" fontId="0" fillId="3" borderId="13" xfId="0" applyFill="1" applyBorder="1" applyAlignment="1">
      <alignment horizontal="left"/>
    </xf>
    <xf numFmtId="0" fontId="0" fillId="5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xim" refreshedDate="44229.459904629628" createdVersion="6" refreshedVersion="6" minRefreshableVersion="3" recordCount="18" xr:uid="{117A610B-171A-4B65-8072-A84FD16ED358}">
  <cacheSource type="worksheet">
    <worksheetSource ref="A2:G20" sheet="Sequestration carbone"/>
  </cacheSource>
  <cacheFields count="13">
    <cacheField name="Essence" numFmtId="0">
      <sharedItems count="3">
        <s v="Acacia Mangium"/>
        <s v="Eucalyptus Citriodora"/>
        <s v="Filao"/>
      </sharedItems>
    </cacheField>
    <cacheField name="Densité" numFmtId="0">
      <sharedItems containsSemiMixedTypes="0" containsString="0" containsNumber="1" minValue="0.4" maxValue="0.64"/>
    </cacheField>
    <cacheField name="Code Parcelle" numFmtId="0">
      <sharedItems/>
    </cacheField>
    <cacheField name="date de plantation" numFmtId="14">
      <sharedItems containsSemiMixedTypes="0" containsNonDate="0" containsDate="1" containsString="0" minDate="2000-01-01T00:00:00" maxDate="2020-07-02T00:00:00"/>
    </cacheField>
    <cacheField name="Age" numFmtId="1">
      <sharedItems containsSemiMixedTypes="0" containsString="0" containsNumber="1" minValue="0.59178082191780823" maxValue="21.104109589041094"/>
    </cacheField>
    <cacheField name="Catégorie" numFmtId="1">
      <sharedItems count="3">
        <s v="+ de 10 ans"/>
        <s v="+ de 5 et - de 10 ans"/>
        <s v="- de 5 ans"/>
      </sharedItems>
    </cacheField>
    <cacheField name="Nb d'arbres plantés" numFmtId="0">
      <sharedItems containsSemiMixedTypes="0" containsString="0" containsNumber="1" containsInteger="1" minValue="1000" maxValue="1000"/>
    </cacheField>
    <cacheField name="Nb de vivants" numFmtId="0">
      <sharedItems containsSemiMixedTypes="0" containsString="0" containsNumber="1" containsInteger="1" minValue="899" maxValue="980"/>
    </cacheField>
    <cacheField name="Taux de mortalité" numFmtId="0">
      <sharedItems containsSemiMixedTypes="0" containsString="0" containsNumber="1" minValue="2.0000000000000018E-2" maxValue="0.10099999999999998"/>
    </cacheField>
    <cacheField name="Hauteur moyenne" numFmtId="0">
      <sharedItems containsSemiMixedTypes="0" containsString="0" containsNumber="1" containsInteger="1" minValue="1" maxValue="15"/>
    </cacheField>
    <cacheField name="Diamètre à 1m30 moyen" numFmtId="0">
      <sharedItems containsSemiMixedTypes="0" containsString="0" containsNumber="1" containsInteger="1" minValue="8" maxValue="30"/>
    </cacheField>
    <cacheField name="ACC" numFmtId="0" formula="#NAME? /AVERAGE(Age )" databaseField="0"/>
    <cacheField name="AGB" numFmtId="0" formula="AVERAGE(EXP(-2.977+LN(Densité*(('Diamètre à 1m30 moyen')^2)*'Hauteur moyenne'))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n v="0.45"/>
    <s v="JJE"/>
    <d v="2000-01-01T00:00:00"/>
    <n v="21.104109589041094"/>
    <x v="0"/>
    <n v="1000"/>
    <n v="980"/>
    <n v="2.0000000000000018E-2"/>
    <n v="15"/>
    <n v="30"/>
  </r>
  <r>
    <x v="0"/>
    <n v="0.45"/>
    <s v="NQF"/>
    <d v="2005-01-10T00:00:00"/>
    <n v="16.073972602739726"/>
    <x v="0"/>
    <n v="1000"/>
    <n v="899"/>
    <n v="0.10099999999999998"/>
    <n v="13"/>
    <n v="27"/>
  </r>
  <r>
    <x v="0"/>
    <n v="0.45"/>
    <s v="JQZ"/>
    <d v="2010-03-30T00:00:00"/>
    <n v="10.854794520547944"/>
    <x v="0"/>
    <n v="1000"/>
    <n v="934"/>
    <n v="6.5999999999999948E-2"/>
    <n v="9"/>
    <n v="25"/>
  </r>
  <r>
    <x v="0"/>
    <n v="0.45"/>
    <s v="NQF"/>
    <d v="2015-05-05T00:00:00"/>
    <n v="5.7534246575342465"/>
    <x v="1"/>
    <n v="1000"/>
    <n v="956"/>
    <n v="4.4000000000000039E-2"/>
    <n v="5"/>
    <n v="20"/>
  </r>
  <r>
    <x v="0"/>
    <n v="0.45"/>
    <s v="LLKAZ"/>
    <d v="2019-08-08T00:00:00"/>
    <n v="1.4904109589041097"/>
    <x v="2"/>
    <n v="1000"/>
    <n v="943"/>
    <n v="5.7000000000000051E-2"/>
    <n v="1"/>
    <n v="10"/>
  </r>
  <r>
    <x v="0"/>
    <n v="0.45"/>
    <s v="NAZD"/>
    <d v="2020-07-01T00:00:00"/>
    <n v="0.59178082191780823"/>
    <x v="2"/>
    <n v="1000"/>
    <n v="952"/>
    <n v="4.8000000000000043E-2"/>
    <n v="1"/>
    <n v="8"/>
  </r>
  <r>
    <x v="1"/>
    <n v="0.64"/>
    <s v="JJE"/>
    <d v="2000-01-01T00:00:00"/>
    <n v="21.104109589041094"/>
    <x v="0"/>
    <n v="1000"/>
    <n v="980"/>
    <n v="2.0000000000000018E-2"/>
    <n v="15"/>
    <n v="30"/>
  </r>
  <r>
    <x v="1"/>
    <n v="0.64"/>
    <s v="NQF"/>
    <d v="2005-01-10T00:00:00"/>
    <n v="16.073972602739726"/>
    <x v="0"/>
    <n v="1000"/>
    <n v="899"/>
    <n v="0.10099999999999998"/>
    <n v="13"/>
    <n v="27"/>
  </r>
  <r>
    <x v="1"/>
    <n v="0.64"/>
    <s v="JQZ"/>
    <d v="2010-03-30T00:00:00"/>
    <n v="10.854794520547944"/>
    <x v="0"/>
    <n v="1000"/>
    <n v="934"/>
    <n v="6.5999999999999948E-2"/>
    <n v="9"/>
    <n v="25"/>
  </r>
  <r>
    <x v="1"/>
    <n v="0.64"/>
    <s v="NQF"/>
    <d v="2015-05-05T00:00:00"/>
    <n v="5.7534246575342465"/>
    <x v="1"/>
    <n v="1000"/>
    <n v="956"/>
    <n v="4.4000000000000039E-2"/>
    <n v="5"/>
    <n v="20"/>
  </r>
  <r>
    <x v="1"/>
    <n v="0.64"/>
    <s v="LLKAZ"/>
    <d v="2019-08-08T00:00:00"/>
    <n v="1.4904109589041097"/>
    <x v="2"/>
    <n v="1000"/>
    <n v="943"/>
    <n v="5.7000000000000051E-2"/>
    <n v="1"/>
    <n v="10"/>
  </r>
  <r>
    <x v="1"/>
    <n v="0.64"/>
    <s v="NAZD"/>
    <d v="2020-07-01T00:00:00"/>
    <n v="0.59178082191780823"/>
    <x v="2"/>
    <n v="1000"/>
    <n v="952"/>
    <n v="4.8000000000000043E-2"/>
    <n v="1"/>
    <n v="8"/>
  </r>
  <r>
    <x v="2"/>
    <n v="0.4"/>
    <s v="JJE"/>
    <d v="2000-01-01T00:00:00"/>
    <n v="21.104109589041094"/>
    <x v="0"/>
    <n v="1000"/>
    <n v="980"/>
    <n v="2.0000000000000018E-2"/>
    <n v="15"/>
    <n v="30"/>
  </r>
  <r>
    <x v="2"/>
    <n v="0.4"/>
    <s v="NQF"/>
    <d v="2005-01-10T00:00:00"/>
    <n v="16.073972602739726"/>
    <x v="0"/>
    <n v="1000"/>
    <n v="899"/>
    <n v="0.10099999999999998"/>
    <n v="13"/>
    <n v="27"/>
  </r>
  <r>
    <x v="2"/>
    <n v="0.4"/>
    <s v="JQZ"/>
    <d v="2010-03-30T00:00:00"/>
    <n v="10.854794520547944"/>
    <x v="0"/>
    <n v="1000"/>
    <n v="934"/>
    <n v="6.5999999999999948E-2"/>
    <n v="9"/>
    <n v="25"/>
  </r>
  <r>
    <x v="2"/>
    <n v="0.4"/>
    <s v="NQF"/>
    <d v="2015-05-05T00:00:00"/>
    <n v="5.7534246575342465"/>
    <x v="1"/>
    <n v="1000"/>
    <n v="956"/>
    <n v="4.4000000000000039E-2"/>
    <n v="5"/>
    <n v="20"/>
  </r>
  <r>
    <x v="2"/>
    <n v="0.4"/>
    <s v="LLKAZ"/>
    <d v="2019-08-08T00:00:00"/>
    <n v="1.4904109589041097"/>
    <x v="2"/>
    <n v="1000"/>
    <n v="943"/>
    <n v="5.7000000000000051E-2"/>
    <n v="1"/>
    <n v="10"/>
  </r>
  <r>
    <x v="2"/>
    <n v="0.4"/>
    <s v="NAZD"/>
    <d v="2020-07-01T00:00:00"/>
    <n v="0.59178082191780823"/>
    <x v="2"/>
    <n v="1000"/>
    <n v="952"/>
    <n v="4.8000000000000043E-2"/>
    <n v="1"/>
    <n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8A8F12E-F6DC-43BD-AB3A-6F851C0C566A}" name="Tableau croisé dynamique4" cacheId="8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chartFormat="1">
  <location ref="A3:P8" firstHeaderRow="1" firstDataRow="3" firstDataCol="1"/>
  <pivotFields count="13">
    <pivotField axis="axisRow" showAll="0">
      <items count="4">
        <item x="0"/>
        <item x="1"/>
        <item x="2"/>
        <item t="default"/>
      </items>
    </pivotField>
    <pivotField dataField="1" showAll="0"/>
    <pivotField showAll="0"/>
    <pivotField numFmtId="14" showAll="0"/>
    <pivotField dataField="1" numFmtId="1" showAll="0"/>
    <pivotField axis="axisCol" showAll="0">
      <items count="4">
        <item x="2"/>
        <item x="0"/>
        <item x="1"/>
        <item t="default"/>
      </items>
    </pivotField>
    <pivotField showAll="0"/>
    <pivotField showAll="0"/>
    <pivotField showAll="0"/>
    <pivotField dataField="1" showAll="0"/>
    <pivotField dataField="1" showAll="0"/>
    <pivotField dragToRow="0" dragToCol="0" dragToPage="0" showAll="0" defaultSubtotal="0"/>
    <pivotField dataField="1" dragToRow="0" dragToCol="0" dragToPage="0" showAll="0" defaultSubtotal="0"/>
  </pivotFields>
  <rowFields count="1">
    <field x="0"/>
  </rowFields>
  <rowItems count="3">
    <i>
      <x/>
    </i>
    <i>
      <x v="1"/>
    </i>
    <i>
      <x v="2"/>
    </i>
  </rowItems>
  <colFields count="2">
    <field x="5"/>
    <field x="-2"/>
  </colFields>
  <colItems count="15">
    <i>
      <x/>
      <x/>
    </i>
    <i r="1" i="1">
      <x v="1"/>
    </i>
    <i r="1" i="2">
      <x v="2"/>
    </i>
    <i r="1" i="3">
      <x v="3"/>
    </i>
    <i r="1" i="4">
      <x v="4"/>
    </i>
    <i>
      <x v="1"/>
      <x/>
    </i>
    <i r="1" i="1">
      <x v="1"/>
    </i>
    <i r="1" i="2">
      <x v="2"/>
    </i>
    <i r="1" i="3">
      <x v="3"/>
    </i>
    <i r="1" i="4">
      <x v="4"/>
    </i>
    <i>
      <x v="2"/>
      <x/>
    </i>
    <i r="1" i="1">
      <x v="1"/>
    </i>
    <i r="1" i="2">
      <x v="2"/>
    </i>
    <i r="1" i="3">
      <x v="3"/>
    </i>
    <i r="1" i="4">
      <x v="4"/>
    </i>
  </colItems>
  <dataFields count="5">
    <dataField name="Moyenne de Age" fld="4" subtotal="average" baseField="0" baseItem="1"/>
    <dataField name="Moyenne Hauteur" fld="9" subtotal="average" baseField="0" baseItem="0"/>
    <dataField name="Moyenne D1m30 " fld="10" subtotal="average" baseField="0" baseItem="0"/>
    <dataField name="Densité." fld="1" subtotal="average" baseField="0" baseItem="0"/>
    <dataField name="Moyenne de AGB" fld="12" subtotal="average" baseField="0" baseItem="0" numFmtId="2"/>
  </dataFields>
  <chartFormats count="13">
    <chartFormat chart="0" format="1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1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22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2"/>
          </reference>
          <reference field="5" count="1" selected="0">
            <x v="0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2"/>
          </reference>
          <reference field="5" count="1" selected="0">
            <x v="1"/>
          </reference>
        </references>
      </pivotArea>
    </chartFormat>
    <chartFormat chart="0" format="29" series="1">
      <pivotArea type="data" outline="0" fieldPosition="0">
        <references count="2">
          <reference field="4294967294" count="1" selected="0">
            <x v="2"/>
          </reference>
          <reference field="5" count="1" selected="0">
            <x v="2"/>
          </reference>
        </references>
      </pivotArea>
    </chartFormat>
    <chartFormat chart="0" format="30" series="1">
      <pivotArea type="data" outline="0" fieldPosition="0">
        <references count="2">
          <reference field="4294967294" count="1" selected="0">
            <x v="3"/>
          </reference>
          <reference field="5" count="1" selected="0">
            <x v="0"/>
          </reference>
        </references>
      </pivotArea>
    </chartFormat>
    <chartFormat chart="0" format="31" series="1">
      <pivotArea type="data" outline="0" fieldPosition="0">
        <references count="2">
          <reference field="4294967294" count="1" selected="0">
            <x v="3"/>
          </reference>
          <reference field="5" count="1" selected="0">
            <x v="1"/>
          </reference>
        </references>
      </pivotArea>
    </chartFormat>
    <chartFormat chart="0" format="32" series="1">
      <pivotArea type="data" outline="0" fieldPosition="0">
        <references count="2">
          <reference field="4294967294" count="1" selected="0">
            <x v="3"/>
          </reference>
          <reference field="5" count="1" selected="0">
            <x v="2"/>
          </reference>
        </references>
      </pivotArea>
    </chartFormat>
    <chartFormat chart="0" format="39" series="1">
      <pivotArea type="data" outline="0" fieldPosition="0">
        <references count="2">
          <reference field="4294967294" count="1" selected="0">
            <x v="4"/>
          </reference>
          <reference field="5" count="1" selected="0">
            <x v="2"/>
          </reference>
        </references>
      </pivotArea>
    </chartFormat>
    <chartFormat chart="0" format="40" series="1">
      <pivotArea type="data" outline="0" fieldPosition="0">
        <references count="2">
          <reference field="4294967294" count="1" selected="0">
            <x v="4"/>
          </reference>
          <reference field="5" count="1" selected="0">
            <x v="0"/>
          </reference>
        </references>
      </pivotArea>
    </chartFormat>
    <chartFormat chart="0" format="41" series="1">
      <pivotArea type="data" outline="0" fieldPosition="0">
        <references count="2">
          <reference field="4294967294" count="1" selected="0">
            <x v="4"/>
          </reference>
          <reference field="5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D95D2-32A2-4AAC-8C71-413BB47848D6}">
  <dimension ref="A1:N109"/>
  <sheetViews>
    <sheetView tabSelected="1" zoomScale="70" zoomScaleNormal="70" workbookViewId="0">
      <selection activeCell="G28" sqref="G28"/>
    </sheetView>
  </sheetViews>
  <sheetFormatPr baseColWidth="10" defaultRowHeight="14.5" x14ac:dyDescent="0.35"/>
  <cols>
    <col min="1" max="1" width="18.6328125" style="3" bestFit="1" customWidth="1"/>
    <col min="2" max="2" width="14.453125" style="2" customWidth="1"/>
    <col min="3" max="3" width="16.1796875" style="11" bestFit="1" customWidth="1"/>
    <col min="4" max="5" width="13.7265625" style="10" customWidth="1"/>
    <col min="6" max="6" width="18.6328125" style="1" bestFit="1" customWidth="1"/>
    <col min="7" max="7" width="21.453125" style="4" bestFit="1" customWidth="1"/>
    <col min="8" max="8" width="17.1796875" style="5" bestFit="1" customWidth="1"/>
    <col min="9" max="9" width="49.7265625" style="5" bestFit="1" customWidth="1"/>
    <col min="10" max="10" width="12.7265625" style="5" customWidth="1"/>
    <col min="11" max="11" width="10.90625" style="5"/>
    <col min="12" max="13" width="15" style="5" customWidth="1"/>
    <col min="14" max="14" width="27.90625" style="5" bestFit="1" customWidth="1"/>
    <col min="15" max="15" width="27.90625" bestFit="1" customWidth="1"/>
    <col min="16" max="16" width="12.26953125" customWidth="1"/>
  </cols>
  <sheetData>
    <row r="1" spans="1:9" ht="15" thickBot="1" x14ac:dyDescent="0.4">
      <c r="A1"/>
      <c r="B1"/>
      <c r="C1" s="12"/>
      <c r="D1"/>
      <c r="E1"/>
      <c r="F1"/>
      <c r="G1"/>
    </row>
    <row r="2" spans="1:9" ht="15" thickBot="1" x14ac:dyDescent="0.4">
      <c r="A2" s="6" t="s">
        <v>0</v>
      </c>
      <c r="B2" s="18" t="s">
        <v>1</v>
      </c>
      <c r="C2" s="13" t="s">
        <v>4</v>
      </c>
      <c r="D2" s="9" t="s">
        <v>2</v>
      </c>
      <c r="E2" s="9" t="s">
        <v>9</v>
      </c>
      <c r="F2" s="7" t="s">
        <v>5</v>
      </c>
      <c r="G2" s="8" t="s">
        <v>6</v>
      </c>
      <c r="H2" s="34" t="s">
        <v>18</v>
      </c>
      <c r="I2" s="32" t="s">
        <v>21</v>
      </c>
    </row>
    <row r="3" spans="1:9" x14ac:dyDescent="0.35">
      <c r="A3" s="3" t="s">
        <v>3</v>
      </c>
      <c r="B3" s="5">
        <v>0.45</v>
      </c>
      <c r="C3" s="11">
        <v>36526</v>
      </c>
      <c r="D3" s="14">
        <f ca="1">(TODAY()-C3)/365</f>
        <v>21.104109589041094</v>
      </c>
      <c r="E3" s="14" t="str" cm="1">
        <f t="array" aca="1" ref="E3" ca="1">_xlfn.IFS(D3&lt;5,"- de 5 ans",D3&lt;10,"+ de 5 et - de 10 ans",D3&gt;10,"+ de 10 ans")</f>
        <v>+ de 10 ans</v>
      </c>
      <c r="F3" s="1">
        <v>15</v>
      </c>
      <c r="G3" s="4">
        <v>30</v>
      </c>
      <c r="H3" s="20">
        <f>EXP(-2.977+LN(B3*G3^2*F3))</f>
        <v>309.49355506513274</v>
      </c>
      <c r="I3" s="33">
        <f>AVERAGE(H3:H5)</f>
        <v>218.57122622155393</v>
      </c>
    </row>
    <row r="4" spans="1:9" x14ac:dyDescent="0.35">
      <c r="A4" s="3" t="s">
        <v>3</v>
      </c>
      <c r="B4" s="5">
        <v>0.45</v>
      </c>
      <c r="C4" s="11">
        <v>38362</v>
      </c>
      <c r="D4" s="14">
        <f ca="1">(TODAY()-C4)/365</f>
        <v>16.073972602739726</v>
      </c>
      <c r="E4" s="14" t="str" cm="1">
        <f t="array" aca="1" ref="E4" ca="1">_xlfn.IFS(D4&lt;5,"- de 5 ans",D4&lt;10,"+ de 5 et - de 10 ans",D4&gt;10,"+ de 10 ans")</f>
        <v>+ de 10 ans</v>
      </c>
      <c r="F4" s="1">
        <v>13</v>
      </c>
      <c r="G4" s="4">
        <v>27</v>
      </c>
      <c r="H4" s="20">
        <f>EXP(-2.977+LN(B4*G4^2*F4))</f>
        <v>217.26447565572354</v>
      </c>
      <c r="I4" s="30" t="s">
        <v>22</v>
      </c>
    </row>
    <row r="5" spans="1:9" x14ac:dyDescent="0.35">
      <c r="A5" s="3" t="s">
        <v>3</v>
      </c>
      <c r="B5" s="5">
        <v>0.45</v>
      </c>
      <c r="C5" s="11">
        <v>40267</v>
      </c>
      <c r="D5" s="14">
        <f ca="1">(TODAY()-C5)/365</f>
        <v>10.854794520547944</v>
      </c>
      <c r="E5" s="14" t="str" cm="1">
        <f t="array" aca="1" ref="E5" ca="1">_xlfn.IFS(D5&lt;5,"- de 5 ans",D5&lt;10,"+ de 5 et - de 10 ans",D5&gt;10,"+ de 10 ans")</f>
        <v>+ de 10 ans</v>
      </c>
      <c r="F5" s="1">
        <v>9</v>
      </c>
      <c r="G5" s="4">
        <v>25</v>
      </c>
      <c r="H5" s="20">
        <f>EXP(-2.977+LN(B5*G5^2*F5))</f>
        <v>128.95564794380547</v>
      </c>
      <c r="I5" s="31">
        <v>17110.729461676521</v>
      </c>
    </row>
    <row r="6" spans="1:9" x14ac:dyDescent="0.35">
      <c r="A6" s="3" t="s">
        <v>3</v>
      </c>
      <c r="B6" s="5">
        <v>0.45</v>
      </c>
      <c r="C6" s="11">
        <v>42129</v>
      </c>
      <c r="D6" s="14">
        <f ca="1">(TODAY()-C6)/365</f>
        <v>5.7534246575342465</v>
      </c>
      <c r="E6" s="14" t="str" cm="1">
        <f t="array" aca="1" ref="E6" ca="1">_xlfn.IFS(D6&lt;5,"- de 5 ans",D6&lt;10,"+ de 5 et - de 10 ans",D6&gt;10,"+ de 10 ans")</f>
        <v>+ de 5 et - de 10 ans</v>
      </c>
      <c r="F6" s="1">
        <v>5</v>
      </c>
      <c r="G6" s="4">
        <v>20</v>
      </c>
    </row>
    <row r="7" spans="1:9" x14ac:dyDescent="0.35">
      <c r="A7" s="3" t="s">
        <v>3</v>
      </c>
      <c r="B7" s="5">
        <v>0.45</v>
      </c>
      <c r="C7" s="11">
        <v>43685</v>
      </c>
      <c r="D7" s="14">
        <f ca="1">(TODAY()-C7)/365</f>
        <v>1.4904109589041097</v>
      </c>
      <c r="E7" s="14" t="str" cm="1">
        <f t="array" aca="1" ref="E7" ca="1">_xlfn.IFS(D7&lt;5,"- de 5 ans",D7&lt;10,"+ de 5 et - de 10 ans",D7&gt;10,"+ de 10 ans")</f>
        <v>- de 5 ans</v>
      </c>
      <c r="F7" s="1">
        <v>1</v>
      </c>
      <c r="G7" s="4">
        <v>10</v>
      </c>
    </row>
    <row r="8" spans="1:9" x14ac:dyDescent="0.35">
      <c r="A8" s="3" t="s">
        <v>3</v>
      </c>
      <c r="B8" s="5">
        <v>0.45</v>
      </c>
      <c r="C8" s="11">
        <v>44013</v>
      </c>
      <c r="D8" s="14">
        <f ca="1">(TODAY()-C8)/365</f>
        <v>0.59178082191780823</v>
      </c>
      <c r="E8" s="14" t="str" cm="1">
        <f t="array" aca="1" ref="E8" ca="1">_xlfn.IFS(D8&lt;5,"- de 5 ans",D8&lt;10,"+ de 5 et - de 10 ans",D8&gt;10,"+ de 10 ans")</f>
        <v>- de 5 ans</v>
      </c>
      <c r="F8" s="1">
        <v>1</v>
      </c>
      <c r="G8" s="4">
        <v>8</v>
      </c>
    </row>
    <row r="9" spans="1:9" x14ac:dyDescent="0.35">
      <c r="A9" s="3" t="s">
        <v>13</v>
      </c>
      <c r="B9" s="2">
        <v>0.64</v>
      </c>
      <c r="C9" s="11">
        <v>36526</v>
      </c>
      <c r="D9" s="14">
        <f ca="1">(TODAY()-C9)/365</f>
        <v>21.104109589041094</v>
      </c>
      <c r="E9" s="14" t="str" cm="1">
        <f t="array" aca="1" ref="E9" ca="1">_xlfn.IFS(D9&lt;5,"- de 5 ans",D9&lt;10,"+ de 5 et - de 10 ans",D9&gt;10,"+ de 10 ans")</f>
        <v>+ de 10 ans</v>
      </c>
      <c r="F9" s="1">
        <v>15</v>
      </c>
      <c r="G9" s="4">
        <v>30</v>
      </c>
    </row>
    <row r="10" spans="1:9" x14ac:dyDescent="0.35">
      <c r="A10" s="3" t="s">
        <v>13</v>
      </c>
      <c r="B10" s="2">
        <v>0.64</v>
      </c>
      <c r="C10" s="11">
        <v>38362</v>
      </c>
      <c r="D10" s="14">
        <f ca="1">(TODAY()-C10)/365</f>
        <v>16.073972602739726</v>
      </c>
      <c r="E10" s="14" t="str" cm="1">
        <f t="array" aca="1" ref="E10" ca="1">_xlfn.IFS(D10&lt;5,"- de 5 ans",D10&lt;10,"+ de 5 et - de 10 ans",D10&gt;10,"+ de 10 ans")</f>
        <v>+ de 10 ans</v>
      </c>
      <c r="F10" s="1">
        <v>13</v>
      </c>
      <c r="G10" s="4">
        <v>27</v>
      </c>
    </row>
    <row r="11" spans="1:9" x14ac:dyDescent="0.35">
      <c r="A11" s="3" t="s">
        <v>13</v>
      </c>
      <c r="B11" s="2">
        <v>0.64</v>
      </c>
      <c r="C11" s="11">
        <v>40267</v>
      </c>
      <c r="D11" s="14">
        <f ca="1">(TODAY()-C11)/365</f>
        <v>10.854794520547944</v>
      </c>
      <c r="E11" s="14" t="str" cm="1">
        <f t="array" aca="1" ref="E11" ca="1">_xlfn.IFS(D11&lt;5,"- de 5 ans",D11&lt;10,"+ de 5 et - de 10 ans",D11&gt;10,"+ de 10 ans")</f>
        <v>+ de 10 ans</v>
      </c>
      <c r="F11" s="1">
        <v>9</v>
      </c>
      <c r="G11" s="4">
        <v>25</v>
      </c>
    </row>
    <row r="12" spans="1:9" x14ac:dyDescent="0.35">
      <c r="A12" s="3" t="s">
        <v>13</v>
      </c>
      <c r="B12" s="2">
        <v>0.64</v>
      </c>
      <c r="C12" s="11">
        <v>42129</v>
      </c>
      <c r="D12" s="14">
        <f ca="1">(TODAY()-C12)/365</f>
        <v>5.7534246575342465</v>
      </c>
      <c r="E12" s="14" t="str" cm="1">
        <f t="array" aca="1" ref="E12" ca="1">_xlfn.IFS(D12&lt;5,"- de 5 ans",D12&lt;10,"+ de 5 et - de 10 ans",D12&gt;10,"+ de 10 ans")</f>
        <v>+ de 5 et - de 10 ans</v>
      </c>
      <c r="F12" s="1">
        <v>5</v>
      </c>
      <c r="G12" s="4">
        <v>20</v>
      </c>
    </row>
    <row r="13" spans="1:9" x14ac:dyDescent="0.35">
      <c r="A13" s="3" t="s">
        <v>13</v>
      </c>
      <c r="B13" s="2">
        <v>0.64</v>
      </c>
      <c r="C13" s="11">
        <v>43685</v>
      </c>
      <c r="D13" s="14">
        <f ca="1">(TODAY()-C13)/365</f>
        <v>1.4904109589041097</v>
      </c>
      <c r="E13" s="14" t="str" cm="1">
        <f t="array" aca="1" ref="E13" ca="1">_xlfn.IFS(D13&lt;5,"- de 5 ans",D13&lt;10,"+ de 5 et - de 10 ans",D13&gt;10,"+ de 10 ans")</f>
        <v>- de 5 ans</v>
      </c>
      <c r="F13" s="1">
        <v>1</v>
      </c>
      <c r="G13" s="4">
        <v>10</v>
      </c>
    </row>
    <row r="14" spans="1:9" x14ac:dyDescent="0.35">
      <c r="A14" s="3" t="s">
        <v>13</v>
      </c>
      <c r="B14" s="2">
        <v>0.64</v>
      </c>
      <c r="C14" s="11">
        <v>44013</v>
      </c>
      <c r="D14" s="14">
        <f ca="1">(TODAY()-C14)/365</f>
        <v>0.59178082191780823</v>
      </c>
      <c r="E14" s="14" t="str" cm="1">
        <f t="array" aca="1" ref="E14" ca="1">_xlfn.IFS(D14&lt;5,"- de 5 ans",D14&lt;10,"+ de 5 et - de 10 ans",D14&gt;10,"+ de 10 ans")</f>
        <v>- de 5 ans</v>
      </c>
      <c r="F14" s="1">
        <v>1</v>
      </c>
      <c r="G14" s="4">
        <v>8</v>
      </c>
    </row>
    <row r="15" spans="1:9" x14ac:dyDescent="0.35">
      <c r="A15" s="3" t="s">
        <v>7</v>
      </c>
      <c r="B15" s="2">
        <v>0.4</v>
      </c>
      <c r="C15" s="11">
        <v>36526</v>
      </c>
      <c r="D15" s="14">
        <f ca="1">(TODAY()-C15)/365</f>
        <v>21.104109589041094</v>
      </c>
      <c r="E15" s="14" t="str" cm="1">
        <f t="array" aca="1" ref="E15" ca="1">_xlfn.IFS(D15&lt;5,"- de 5 ans",D15&lt;10,"+ de 5 et - de 10 ans",D15&gt;10,"+ de 10 ans")</f>
        <v>+ de 10 ans</v>
      </c>
      <c r="F15" s="1">
        <v>15</v>
      </c>
      <c r="G15" s="4">
        <v>30</v>
      </c>
    </row>
    <row r="16" spans="1:9" x14ac:dyDescent="0.35">
      <c r="A16" s="3" t="s">
        <v>7</v>
      </c>
      <c r="B16" s="2">
        <v>0.4</v>
      </c>
      <c r="C16" s="11">
        <v>38362</v>
      </c>
      <c r="D16" s="14">
        <f ca="1">(TODAY()-C16)/365</f>
        <v>16.073972602739726</v>
      </c>
      <c r="E16" s="14" t="str" cm="1">
        <f t="array" aca="1" ref="E16" ca="1">_xlfn.IFS(D16&lt;5,"- de 5 ans",D16&lt;10,"+ de 5 et - de 10 ans",D16&gt;10,"+ de 10 ans")</f>
        <v>+ de 10 ans</v>
      </c>
      <c r="F16" s="1">
        <v>13</v>
      </c>
      <c r="G16" s="4">
        <v>27</v>
      </c>
    </row>
    <row r="17" spans="1:7" x14ac:dyDescent="0.35">
      <c r="A17" s="3" t="s">
        <v>7</v>
      </c>
      <c r="B17" s="2">
        <v>0.4</v>
      </c>
      <c r="C17" s="11">
        <v>40267</v>
      </c>
      <c r="D17" s="14">
        <f ca="1">(TODAY()-C17)/365</f>
        <v>10.854794520547944</v>
      </c>
      <c r="E17" s="14" t="str" cm="1">
        <f t="array" aca="1" ref="E17" ca="1">_xlfn.IFS(D17&lt;5,"- de 5 ans",D17&lt;10,"+ de 5 et - de 10 ans",D17&gt;10,"+ de 10 ans")</f>
        <v>+ de 10 ans</v>
      </c>
      <c r="F17" s="1">
        <v>9</v>
      </c>
      <c r="G17" s="4">
        <v>25</v>
      </c>
    </row>
    <row r="18" spans="1:7" x14ac:dyDescent="0.35">
      <c r="A18" s="3" t="s">
        <v>7</v>
      </c>
      <c r="B18" s="2">
        <v>0.4</v>
      </c>
      <c r="C18" s="11">
        <v>42129</v>
      </c>
      <c r="D18" s="14">
        <f ca="1">(TODAY()-C18)/365</f>
        <v>5.7534246575342465</v>
      </c>
      <c r="E18" s="14" t="str" cm="1">
        <f t="array" aca="1" ref="E18" ca="1">_xlfn.IFS(D18&lt;5,"- de 5 ans",D18&lt;10,"+ de 5 et - de 10 ans",D18&gt;10,"+ de 10 ans")</f>
        <v>+ de 5 et - de 10 ans</v>
      </c>
      <c r="F18" s="1">
        <v>5</v>
      </c>
      <c r="G18" s="4">
        <v>20</v>
      </c>
    </row>
    <row r="19" spans="1:7" x14ac:dyDescent="0.35">
      <c r="A19" s="3" t="s">
        <v>7</v>
      </c>
      <c r="B19" s="2">
        <v>0.4</v>
      </c>
      <c r="C19" s="11">
        <v>43685</v>
      </c>
      <c r="D19" s="14">
        <f ca="1">(TODAY()-C19)/365</f>
        <v>1.4904109589041097</v>
      </c>
      <c r="E19" s="14" t="str" cm="1">
        <f t="array" aca="1" ref="E19" ca="1">_xlfn.IFS(D19&lt;5,"- de 5 ans",D19&lt;10,"+ de 5 et - de 10 ans",D19&gt;10,"+ de 10 ans")</f>
        <v>- de 5 ans</v>
      </c>
      <c r="F19" s="1">
        <v>1</v>
      </c>
      <c r="G19" s="4">
        <v>10</v>
      </c>
    </row>
    <row r="20" spans="1:7" ht="15" thickBot="1" x14ac:dyDescent="0.4">
      <c r="A20" s="21" t="s">
        <v>7</v>
      </c>
      <c r="B20" s="22">
        <v>0.4</v>
      </c>
      <c r="C20" s="24">
        <v>44013</v>
      </c>
      <c r="D20" s="25">
        <f ca="1">(TODAY()-C20)/365</f>
        <v>0.59178082191780823</v>
      </c>
      <c r="E20" s="25" t="str" cm="1">
        <f t="array" aca="1" ref="E20" ca="1">_xlfn.IFS(D20&lt;5,"- de 5 ans",D20&lt;10,"+ de 5 et - de 10 ans",D20&gt;10,"+ de 10 ans")</f>
        <v>- de 5 ans</v>
      </c>
      <c r="F20" s="23">
        <v>1</v>
      </c>
      <c r="G20" s="26">
        <v>8</v>
      </c>
    </row>
    <row r="21" spans="1:7" x14ac:dyDescent="0.35">
      <c r="E21" s="14"/>
    </row>
    <row r="22" spans="1:7" x14ac:dyDescent="0.35">
      <c r="A22" s="5"/>
      <c r="B22" s="5"/>
      <c r="C22" s="5"/>
      <c r="D22" s="5"/>
      <c r="E22" s="5"/>
      <c r="F22" s="5"/>
      <c r="G22" s="5"/>
    </row>
    <row r="23" spans="1:7" x14ac:dyDescent="0.35">
      <c r="A23" s="5"/>
      <c r="B23" s="5"/>
      <c r="C23" s="5"/>
      <c r="D23" s="5"/>
      <c r="E23" s="5"/>
      <c r="F23" s="5"/>
      <c r="G23" s="5"/>
    </row>
    <row r="24" spans="1:7" x14ac:dyDescent="0.35">
      <c r="C24" s="29"/>
      <c r="D24" s="5"/>
      <c r="E24" s="5"/>
      <c r="F24" s="5"/>
      <c r="G24" s="5"/>
    </row>
    <row r="25" spans="1:7" x14ac:dyDescent="0.35">
      <c r="C25" s="5"/>
      <c r="D25" s="5"/>
      <c r="E25" s="5"/>
      <c r="F25" s="5"/>
      <c r="G25" s="5"/>
    </row>
    <row r="26" spans="1:7" x14ac:dyDescent="0.35">
      <c r="C26" s="5"/>
      <c r="D26" s="5"/>
      <c r="E26" s="5"/>
      <c r="F26" s="5"/>
      <c r="G26" s="5"/>
    </row>
    <row r="27" spans="1:7" x14ac:dyDescent="0.35">
      <c r="C27" s="5"/>
      <c r="D27" s="5"/>
      <c r="E27" s="5"/>
      <c r="F27" s="5"/>
      <c r="G27" s="5"/>
    </row>
    <row r="28" spans="1:7" x14ac:dyDescent="0.35">
      <c r="A28" s="5"/>
      <c r="B28" s="5"/>
      <c r="C28" s="5"/>
      <c r="D28" s="5"/>
      <c r="E28" s="5"/>
      <c r="F28" s="5"/>
      <c r="G28" s="5"/>
    </row>
    <row r="29" spans="1:7" x14ac:dyDescent="0.35">
      <c r="A29" s="5"/>
      <c r="B29" s="5"/>
      <c r="C29" s="5"/>
      <c r="D29" s="5"/>
      <c r="E29" s="5"/>
      <c r="F29" s="5"/>
      <c r="G29" s="5"/>
    </row>
    <row r="30" spans="1:7" x14ac:dyDescent="0.35">
      <c r="A30" s="5"/>
      <c r="B30" s="5"/>
      <c r="C30" s="5"/>
      <c r="D30" s="5"/>
      <c r="E30" s="5"/>
      <c r="F30" s="5"/>
      <c r="G30" s="5"/>
    </row>
    <row r="31" spans="1:7" x14ac:dyDescent="0.35">
      <c r="A31" s="5"/>
      <c r="B31" s="5"/>
      <c r="C31" s="5"/>
      <c r="D31" s="5"/>
      <c r="E31" s="5"/>
      <c r="F31" s="5"/>
      <c r="G31" s="5"/>
    </row>
    <row r="32" spans="1:7" x14ac:dyDescent="0.35">
      <c r="A32" s="5"/>
      <c r="B32" s="5"/>
      <c r="C32" s="5"/>
      <c r="D32" s="5"/>
      <c r="E32" s="5"/>
      <c r="F32" s="5"/>
      <c r="G32" s="5"/>
    </row>
    <row r="33" spans="1:7" x14ac:dyDescent="0.35">
      <c r="A33" s="5"/>
      <c r="B33" s="5"/>
      <c r="C33" s="5"/>
      <c r="D33" s="5"/>
      <c r="E33" s="5"/>
      <c r="F33" s="5"/>
      <c r="G33" s="5"/>
    </row>
    <row r="34" spans="1:7" x14ac:dyDescent="0.35">
      <c r="A34" s="5"/>
      <c r="B34" s="5"/>
      <c r="C34" s="5"/>
      <c r="D34" s="5"/>
      <c r="E34" s="5"/>
      <c r="F34" s="5"/>
      <c r="G34" s="5"/>
    </row>
    <row r="35" spans="1:7" x14ac:dyDescent="0.35">
      <c r="A35" s="5"/>
      <c r="B35" s="5"/>
      <c r="C35" s="5"/>
      <c r="D35" s="5"/>
      <c r="E35" s="5"/>
      <c r="F35" s="5"/>
      <c r="G35" s="5"/>
    </row>
    <row r="36" spans="1:7" x14ac:dyDescent="0.35">
      <c r="A36" s="5"/>
      <c r="B36" s="5"/>
      <c r="C36" s="5"/>
      <c r="D36" s="5"/>
      <c r="E36" s="5"/>
      <c r="F36" s="5"/>
      <c r="G36" s="5"/>
    </row>
    <row r="37" spans="1:7" x14ac:dyDescent="0.35">
      <c r="A37" s="5"/>
      <c r="B37" s="5"/>
      <c r="C37" s="5"/>
      <c r="D37" s="5"/>
      <c r="E37" s="5"/>
      <c r="F37" s="5"/>
      <c r="G37" s="5"/>
    </row>
    <row r="38" spans="1:7" x14ac:dyDescent="0.35">
      <c r="A38" s="5"/>
      <c r="B38" s="5"/>
      <c r="C38" s="5"/>
      <c r="D38" s="5"/>
      <c r="E38" s="5"/>
      <c r="F38" s="5"/>
      <c r="G38" s="5"/>
    </row>
    <row r="39" spans="1:7" x14ac:dyDescent="0.35">
      <c r="A39" s="5"/>
      <c r="B39" s="5"/>
      <c r="C39" s="5"/>
      <c r="D39" s="5"/>
      <c r="E39" s="5"/>
      <c r="F39" s="5"/>
      <c r="G39" s="5"/>
    </row>
    <row r="40" spans="1:7" x14ac:dyDescent="0.35">
      <c r="A40" s="5"/>
      <c r="B40" s="5"/>
      <c r="C40" s="5"/>
      <c r="D40" s="5"/>
      <c r="E40" s="5"/>
      <c r="F40" s="5"/>
      <c r="G40" s="5"/>
    </row>
    <row r="41" spans="1:7" x14ac:dyDescent="0.35">
      <c r="A41" s="5"/>
      <c r="B41" s="5"/>
      <c r="C41" s="5"/>
      <c r="D41" s="5"/>
      <c r="E41" s="5"/>
      <c r="F41" s="5"/>
      <c r="G41" s="5"/>
    </row>
    <row r="42" spans="1:7" x14ac:dyDescent="0.35">
      <c r="A42" s="5"/>
      <c r="B42" s="5"/>
      <c r="C42" s="5"/>
      <c r="D42" s="5"/>
      <c r="E42" s="5"/>
      <c r="F42" s="5"/>
      <c r="G42" s="5"/>
    </row>
    <row r="43" spans="1:7" x14ac:dyDescent="0.35">
      <c r="A43" s="5"/>
      <c r="B43" s="5"/>
      <c r="C43" s="5"/>
      <c r="D43" s="5"/>
      <c r="E43" s="5"/>
      <c r="F43" s="5"/>
      <c r="G43" s="5"/>
    </row>
    <row r="44" spans="1:7" x14ac:dyDescent="0.35">
      <c r="A44" s="5"/>
      <c r="B44" s="5"/>
      <c r="C44" s="5"/>
      <c r="D44" s="5"/>
      <c r="E44" s="5"/>
      <c r="F44" s="5"/>
      <c r="G44" s="5"/>
    </row>
    <row r="45" spans="1:7" x14ac:dyDescent="0.35">
      <c r="A45" s="5"/>
      <c r="B45" s="5"/>
      <c r="C45" s="5"/>
      <c r="D45" s="5"/>
      <c r="E45" s="5"/>
      <c r="F45" s="5"/>
      <c r="G45" s="5"/>
    </row>
    <row r="46" spans="1:7" x14ac:dyDescent="0.35">
      <c r="A46" s="5"/>
      <c r="B46" s="5"/>
      <c r="C46" s="5"/>
      <c r="D46" s="5"/>
      <c r="E46" s="5"/>
      <c r="F46" s="5"/>
      <c r="G46" s="5"/>
    </row>
    <row r="47" spans="1:7" x14ac:dyDescent="0.35">
      <c r="A47" s="5"/>
      <c r="B47" s="5"/>
      <c r="C47" s="5"/>
      <c r="D47" s="5"/>
      <c r="E47" s="5"/>
      <c r="F47" s="5"/>
      <c r="G47" s="5"/>
    </row>
    <row r="48" spans="1:7" x14ac:dyDescent="0.35">
      <c r="A48" s="5"/>
      <c r="B48" s="5"/>
      <c r="C48" s="5"/>
      <c r="D48" s="5"/>
      <c r="E48" s="5"/>
      <c r="F48" s="5"/>
      <c r="G48" s="5"/>
    </row>
    <row r="49" spans="1:7" x14ac:dyDescent="0.35">
      <c r="A49" s="5"/>
      <c r="B49" s="5"/>
      <c r="C49" s="5"/>
      <c r="D49" s="5"/>
      <c r="E49" s="5"/>
      <c r="F49" s="5"/>
      <c r="G49" s="5"/>
    </row>
    <row r="50" spans="1:7" x14ac:dyDescent="0.35">
      <c r="A50" s="5"/>
      <c r="B50" s="5"/>
      <c r="C50" s="5"/>
      <c r="D50" s="5"/>
      <c r="E50" s="5"/>
      <c r="F50" s="5"/>
      <c r="G50" s="5"/>
    </row>
    <row r="51" spans="1:7" x14ac:dyDescent="0.35">
      <c r="A51" s="5"/>
      <c r="B51" s="5"/>
      <c r="C51" s="27"/>
      <c r="D51" s="28"/>
      <c r="E51" s="28"/>
      <c r="F51" s="5"/>
      <c r="G51" s="5"/>
    </row>
    <row r="52" spans="1:7" x14ac:dyDescent="0.35">
      <c r="A52" s="5"/>
      <c r="B52" s="5"/>
      <c r="C52" s="27"/>
      <c r="D52" s="28"/>
      <c r="E52" s="28"/>
      <c r="F52" s="5"/>
      <c r="G52" s="5"/>
    </row>
    <row r="53" spans="1:7" x14ac:dyDescent="0.35">
      <c r="A53" s="5"/>
      <c r="B53" s="5"/>
      <c r="C53" s="27"/>
      <c r="D53" s="28"/>
      <c r="E53" s="28"/>
      <c r="F53" s="5"/>
      <c r="G53" s="5"/>
    </row>
    <row r="54" spans="1:7" x14ac:dyDescent="0.35">
      <c r="A54" s="5"/>
      <c r="B54" s="5"/>
      <c r="C54" s="27"/>
      <c r="D54" s="28"/>
      <c r="E54" s="28"/>
      <c r="F54" s="5"/>
      <c r="G54" s="5"/>
    </row>
    <row r="55" spans="1:7" x14ac:dyDescent="0.35">
      <c r="A55" s="5"/>
      <c r="B55" s="5"/>
      <c r="C55" s="27"/>
      <c r="D55" s="28"/>
      <c r="E55" s="28"/>
      <c r="F55" s="5"/>
      <c r="G55" s="5"/>
    </row>
    <row r="56" spans="1:7" x14ac:dyDescent="0.35">
      <c r="A56" s="5"/>
      <c r="B56" s="5"/>
      <c r="C56" s="27"/>
      <c r="D56" s="28"/>
      <c r="E56" s="28"/>
      <c r="F56" s="5"/>
      <c r="G56" s="5"/>
    </row>
    <row r="57" spans="1:7" x14ac:dyDescent="0.35">
      <c r="A57" s="5"/>
      <c r="B57" s="5"/>
      <c r="C57" s="27"/>
      <c r="D57" s="28"/>
      <c r="E57" s="28"/>
      <c r="F57" s="5"/>
      <c r="G57" s="5"/>
    </row>
    <row r="58" spans="1:7" x14ac:dyDescent="0.35">
      <c r="A58" s="5"/>
      <c r="B58" s="5"/>
      <c r="C58" s="27"/>
      <c r="D58" s="28"/>
      <c r="E58" s="28"/>
      <c r="F58" s="5"/>
      <c r="G58" s="5"/>
    </row>
    <row r="59" spans="1:7" x14ac:dyDescent="0.35">
      <c r="A59" s="5"/>
      <c r="B59" s="5"/>
      <c r="C59" s="27"/>
      <c r="D59" s="28"/>
      <c r="E59" s="28"/>
      <c r="F59" s="5"/>
      <c r="G59" s="5"/>
    </row>
    <row r="60" spans="1:7" x14ac:dyDescent="0.35">
      <c r="A60" s="5"/>
      <c r="B60" s="5"/>
      <c r="C60" s="27"/>
      <c r="D60" s="28"/>
      <c r="E60" s="28"/>
      <c r="F60" s="5"/>
      <c r="G60" s="5"/>
    </row>
    <row r="61" spans="1:7" x14ac:dyDescent="0.35">
      <c r="A61" s="5"/>
      <c r="B61" s="5"/>
      <c r="C61" s="27"/>
      <c r="D61" s="28"/>
      <c r="E61" s="28"/>
      <c r="F61" s="5"/>
      <c r="G61" s="5"/>
    </row>
    <row r="62" spans="1:7" x14ac:dyDescent="0.35">
      <c r="A62" s="5"/>
      <c r="B62" s="5"/>
      <c r="C62" s="27"/>
      <c r="D62" s="28"/>
      <c r="E62" s="28"/>
      <c r="F62" s="5"/>
      <c r="G62" s="5"/>
    </row>
    <row r="63" spans="1:7" x14ac:dyDescent="0.35">
      <c r="A63" s="5"/>
      <c r="B63" s="5"/>
      <c r="C63" s="27"/>
      <c r="D63" s="28"/>
      <c r="E63" s="28"/>
      <c r="F63" s="5"/>
      <c r="G63" s="5"/>
    </row>
    <row r="64" spans="1:7" x14ac:dyDescent="0.35">
      <c r="A64" s="5"/>
      <c r="B64" s="5"/>
      <c r="C64" s="27"/>
      <c r="D64" s="28"/>
      <c r="E64" s="28"/>
      <c r="F64" s="5"/>
      <c r="G64" s="5"/>
    </row>
    <row r="65" spans="1:7" x14ac:dyDescent="0.35">
      <c r="A65" s="5"/>
      <c r="B65" s="5"/>
      <c r="C65" s="27"/>
      <c r="D65" s="28"/>
      <c r="E65" s="28"/>
      <c r="F65" s="5"/>
      <c r="G65" s="5"/>
    </row>
    <row r="66" spans="1:7" x14ac:dyDescent="0.35">
      <c r="A66" s="5"/>
      <c r="B66" s="5"/>
      <c r="C66" s="27"/>
      <c r="D66" s="28"/>
      <c r="E66" s="28"/>
      <c r="F66" s="5"/>
      <c r="G66" s="5"/>
    </row>
    <row r="67" spans="1:7" x14ac:dyDescent="0.35">
      <c r="A67" s="5"/>
      <c r="B67" s="5"/>
      <c r="C67" s="27"/>
      <c r="D67" s="28"/>
      <c r="E67" s="28"/>
      <c r="F67" s="5"/>
      <c r="G67" s="5"/>
    </row>
    <row r="68" spans="1:7" x14ac:dyDescent="0.35">
      <c r="A68" s="5"/>
      <c r="B68" s="5"/>
      <c r="C68" s="27"/>
      <c r="D68" s="28"/>
      <c r="E68" s="28"/>
      <c r="F68" s="5"/>
      <c r="G68" s="5"/>
    </row>
    <row r="69" spans="1:7" x14ac:dyDescent="0.35">
      <c r="A69" s="5"/>
      <c r="B69" s="5"/>
      <c r="C69" s="27"/>
      <c r="D69" s="28"/>
      <c r="E69" s="28"/>
      <c r="F69" s="5"/>
      <c r="G69" s="5"/>
    </row>
    <row r="70" spans="1:7" x14ac:dyDescent="0.35">
      <c r="A70" s="5"/>
      <c r="B70" s="5"/>
      <c r="C70" s="27"/>
      <c r="D70" s="28"/>
      <c r="E70" s="28"/>
      <c r="F70" s="5"/>
      <c r="G70" s="5"/>
    </row>
    <row r="71" spans="1:7" x14ac:dyDescent="0.35">
      <c r="A71" s="5"/>
      <c r="B71" s="5"/>
      <c r="C71" s="27"/>
      <c r="D71" s="28"/>
      <c r="E71" s="28"/>
      <c r="F71" s="5"/>
      <c r="G71" s="5"/>
    </row>
    <row r="72" spans="1:7" x14ac:dyDescent="0.35">
      <c r="A72" s="5"/>
      <c r="B72" s="5"/>
      <c r="C72" s="27"/>
      <c r="D72" s="28"/>
      <c r="E72" s="28"/>
      <c r="F72" s="5"/>
      <c r="G72" s="5"/>
    </row>
    <row r="73" spans="1:7" x14ac:dyDescent="0.35">
      <c r="A73" s="5"/>
      <c r="B73" s="5"/>
      <c r="C73" s="27"/>
      <c r="D73" s="28"/>
      <c r="E73" s="28"/>
      <c r="F73" s="5"/>
      <c r="G73" s="5"/>
    </row>
    <row r="74" spans="1:7" x14ac:dyDescent="0.35">
      <c r="A74" s="5"/>
      <c r="B74" s="5"/>
      <c r="C74" s="27"/>
      <c r="D74" s="28"/>
      <c r="E74" s="28"/>
      <c r="F74" s="5"/>
      <c r="G74" s="5"/>
    </row>
    <row r="75" spans="1:7" x14ac:dyDescent="0.35">
      <c r="A75" s="5"/>
      <c r="B75" s="5"/>
      <c r="C75" s="27"/>
      <c r="D75" s="28"/>
      <c r="E75" s="28"/>
      <c r="F75" s="5"/>
      <c r="G75" s="5"/>
    </row>
    <row r="76" spans="1:7" x14ac:dyDescent="0.35">
      <c r="A76" s="5"/>
      <c r="B76" s="5"/>
      <c r="C76" s="27"/>
      <c r="D76" s="28"/>
      <c r="E76" s="28"/>
      <c r="F76" s="5"/>
      <c r="G76" s="5"/>
    </row>
    <row r="77" spans="1:7" x14ac:dyDescent="0.35">
      <c r="A77" s="5"/>
      <c r="B77" s="5"/>
      <c r="C77" s="27"/>
      <c r="D77" s="28"/>
      <c r="E77" s="28"/>
      <c r="F77" s="5"/>
      <c r="G77" s="5"/>
    </row>
    <row r="78" spans="1:7" x14ac:dyDescent="0.35">
      <c r="A78" s="5"/>
      <c r="B78" s="5"/>
      <c r="C78" s="27"/>
      <c r="D78" s="28"/>
      <c r="E78" s="28"/>
      <c r="F78" s="5"/>
      <c r="G78" s="5"/>
    </row>
    <row r="79" spans="1:7" x14ac:dyDescent="0.35">
      <c r="A79" s="5"/>
      <c r="B79" s="5"/>
      <c r="C79" s="27"/>
      <c r="D79" s="28"/>
      <c r="E79" s="28"/>
      <c r="F79" s="5"/>
      <c r="G79" s="5"/>
    </row>
    <row r="80" spans="1:7" x14ac:dyDescent="0.35">
      <c r="A80" s="5"/>
      <c r="B80" s="5"/>
      <c r="C80" s="27"/>
      <c r="D80" s="28"/>
      <c r="E80" s="28"/>
      <c r="F80" s="5"/>
      <c r="G80" s="5"/>
    </row>
    <row r="81" spans="1:7" x14ac:dyDescent="0.35">
      <c r="A81" s="5"/>
      <c r="B81" s="5"/>
      <c r="C81" s="27"/>
      <c r="D81" s="28"/>
      <c r="E81" s="28"/>
      <c r="F81" s="5"/>
      <c r="G81" s="5"/>
    </row>
    <row r="82" spans="1:7" x14ac:dyDescent="0.35">
      <c r="A82" s="5"/>
      <c r="B82" s="5"/>
      <c r="C82" s="27"/>
      <c r="D82" s="28"/>
      <c r="E82" s="28"/>
      <c r="F82" s="5"/>
      <c r="G82" s="5"/>
    </row>
    <row r="83" spans="1:7" x14ac:dyDescent="0.35">
      <c r="A83" s="5"/>
      <c r="B83" s="5"/>
      <c r="C83" s="27"/>
      <c r="D83" s="28"/>
      <c r="E83" s="28"/>
      <c r="F83" s="5"/>
      <c r="G83" s="5"/>
    </row>
    <row r="84" spans="1:7" x14ac:dyDescent="0.35">
      <c r="A84" s="5"/>
      <c r="B84" s="5"/>
      <c r="C84" s="27"/>
      <c r="D84" s="28"/>
      <c r="E84" s="28"/>
      <c r="F84" s="5"/>
      <c r="G84" s="5"/>
    </row>
    <row r="85" spans="1:7" x14ac:dyDescent="0.35">
      <c r="A85" s="5"/>
      <c r="B85" s="5"/>
      <c r="C85" s="27"/>
      <c r="D85" s="28"/>
      <c r="E85" s="28"/>
      <c r="F85" s="5"/>
      <c r="G85" s="5"/>
    </row>
    <row r="86" spans="1:7" x14ac:dyDescent="0.35">
      <c r="A86" s="5"/>
      <c r="B86" s="5"/>
      <c r="C86" s="27"/>
      <c r="D86" s="28"/>
      <c r="E86" s="28"/>
      <c r="F86" s="5"/>
      <c r="G86" s="5"/>
    </row>
    <row r="87" spans="1:7" x14ac:dyDescent="0.35">
      <c r="A87" s="5"/>
      <c r="B87" s="5"/>
      <c r="C87" s="27"/>
      <c r="D87" s="28"/>
      <c r="E87" s="28"/>
      <c r="F87" s="5"/>
      <c r="G87" s="5"/>
    </row>
    <row r="88" spans="1:7" x14ac:dyDescent="0.35">
      <c r="A88" s="5"/>
      <c r="B88" s="5"/>
      <c r="C88" s="27"/>
      <c r="D88" s="28"/>
      <c r="E88" s="28"/>
      <c r="F88" s="5"/>
      <c r="G88" s="5"/>
    </row>
    <row r="89" spans="1:7" x14ac:dyDescent="0.35">
      <c r="A89" s="5"/>
      <c r="B89" s="5"/>
      <c r="C89" s="27"/>
      <c r="D89" s="28"/>
      <c r="E89" s="28"/>
      <c r="F89" s="5"/>
      <c r="G89" s="5"/>
    </row>
    <row r="90" spans="1:7" x14ac:dyDescent="0.35">
      <c r="A90" s="5"/>
      <c r="B90" s="5"/>
      <c r="C90" s="27"/>
      <c r="D90" s="28"/>
      <c r="E90" s="28"/>
      <c r="F90" s="5"/>
      <c r="G90" s="5"/>
    </row>
    <row r="91" spans="1:7" x14ac:dyDescent="0.35">
      <c r="A91" s="5"/>
      <c r="B91" s="5"/>
      <c r="C91" s="27"/>
      <c r="D91" s="28"/>
      <c r="E91" s="28"/>
      <c r="F91" s="5"/>
      <c r="G91" s="5"/>
    </row>
    <row r="92" spans="1:7" x14ac:dyDescent="0.35">
      <c r="A92" s="5"/>
      <c r="B92" s="5"/>
      <c r="C92" s="27"/>
      <c r="D92" s="28"/>
      <c r="E92" s="28"/>
      <c r="F92" s="5"/>
      <c r="G92" s="5"/>
    </row>
    <row r="93" spans="1:7" x14ac:dyDescent="0.35">
      <c r="A93" s="5"/>
      <c r="B93" s="5"/>
      <c r="C93" s="27"/>
      <c r="D93" s="28"/>
      <c r="E93" s="28"/>
      <c r="F93" s="5"/>
      <c r="G93" s="5"/>
    </row>
    <row r="94" spans="1:7" x14ac:dyDescent="0.35">
      <c r="A94" s="5"/>
      <c r="B94" s="5"/>
      <c r="C94" s="27"/>
      <c r="D94" s="28"/>
      <c r="E94" s="28"/>
      <c r="F94" s="5"/>
      <c r="G94" s="5"/>
    </row>
    <row r="95" spans="1:7" x14ac:dyDescent="0.35">
      <c r="A95" s="5"/>
      <c r="B95" s="5"/>
      <c r="C95" s="27"/>
      <c r="D95" s="28"/>
      <c r="E95" s="28"/>
      <c r="F95" s="5"/>
      <c r="G95" s="5"/>
    </row>
    <row r="96" spans="1:7" x14ac:dyDescent="0.35">
      <c r="A96" s="5"/>
      <c r="B96" s="5"/>
      <c r="C96" s="27"/>
      <c r="D96" s="28"/>
      <c r="E96" s="28"/>
      <c r="F96" s="5"/>
      <c r="G96" s="5"/>
    </row>
    <row r="97" spans="1:7" x14ac:dyDescent="0.35">
      <c r="A97" s="5"/>
      <c r="B97" s="5"/>
      <c r="C97" s="27"/>
      <c r="D97" s="28"/>
      <c r="E97" s="28"/>
      <c r="F97" s="5"/>
      <c r="G97" s="5"/>
    </row>
    <row r="98" spans="1:7" x14ac:dyDescent="0.35">
      <c r="A98" s="5"/>
      <c r="B98" s="5"/>
      <c r="C98" s="27"/>
      <c r="D98" s="28"/>
      <c r="E98" s="28"/>
      <c r="F98" s="5"/>
      <c r="G98" s="5"/>
    </row>
    <row r="99" spans="1:7" x14ac:dyDescent="0.35">
      <c r="A99" s="5"/>
      <c r="B99" s="5"/>
      <c r="C99" s="27"/>
      <c r="D99" s="28"/>
      <c r="E99" s="28"/>
      <c r="F99" s="5"/>
      <c r="G99" s="5"/>
    </row>
    <row r="100" spans="1:7" x14ac:dyDescent="0.35">
      <c r="A100" s="5"/>
      <c r="B100" s="5"/>
      <c r="C100" s="27"/>
      <c r="D100" s="28"/>
      <c r="E100" s="28"/>
      <c r="F100" s="5"/>
      <c r="G100" s="5"/>
    </row>
    <row r="101" spans="1:7" x14ac:dyDescent="0.35">
      <c r="A101" s="5"/>
      <c r="B101" s="5"/>
      <c r="C101" s="27"/>
      <c r="D101" s="28"/>
      <c r="E101" s="28"/>
      <c r="F101" s="5"/>
      <c r="G101" s="5"/>
    </row>
    <row r="102" spans="1:7" x14ac:dyDescent="0.35">
      <c r="A102" s="5"/>
      <c r="B102" s="5"/>
      <c r="C102" s="27"/>
      <c r="D102" s="28"/>
      <c r="E102" s="28"/>
      <c r="F102" s="5"/>
      <c r="G102" s="5"/>
    </row>
    <row r="103" spans="1:7" x14ac:dyDescent="0.35">
      <c r="A103" s="5"/>
      <c r="B103" s="5"/>
      <c r="C103" s="27"/>
      <c r="D103" s="28"/>
      <c r="E103" s="28"/>
      <c r="F103" s="5"/>
      <c r="G103" s="5"/>
    </row>
    <row r="104" spans="1:7" x14ac:dyDescent="0.35">
      <c r="A104" s="5"/>
      <c r="B104" s="5"/>
      <c r="C104" s="27"/>
      <c r="D104" s="28"/>
      <c r="E104" s="28"/>
      <c r="F104" s="5"/>
      <c r="G104" s="5"/>
    </row>
    <row r="105" spans="1:7" x14ac:dyDescent="0.35">
      <c r="A105" s="5"/>
      <c r="B105" s="5"/>
      <c r="C105" s="27"/>
      <c r="D105" s="28"/>
      <c r="E105" s="28"/>
      <c r="F105" s="5"/>
      <c r="G105" s="5"/>
    </row>
    <row r="106" spans="1:7" x14ac:dyDescent="0.35">
      <c r="A106" s="5"/>
      <c r="B106" s="5"/>
      <c r="C106" s="27"/>
      <c r="D106" s="28"/>
      <c r="E106" s="28"/>
      <c r="F106" s="5"/>
      <c r="G106" s="5"/>
    </row>
    <row r="107" spans="1:7" x14ac:dyDescent="0.35">
      <c r="A107" s="5"/>
      <c r="B107" s="5"/>
      <c r="C107" s="27"/>
      <c r="D107" s="28"/>
      <c r="E107" s="28"/>
      <c r="F107" s="5"/>
      <c r="G107" s="5"/>
    </row>
    <row r="108" spans="1:7" x14ac:dyDescent="0.35">
      <c r="A108" s="5"/>
      <c r="B108" s="5"/>
      <c r="C108" s="27"/>
      <c r="D108" s="28"/>
      <c r="E108" s="28"/>
      <c r="F108" s="5"/>
      <c r="G108" s="5"/>
    </row>
    <row r="109" spans="1:7" x14ac:dyDescent="0.35">
      <c r="A109" s="5"/>
      <c r="B109" s="5"/>
      <c r="C109" s="27"/>
      <c r="D109" s="28"/>
      <c r="E109" s="28"/>
      <c r="F109" s="5"/>
      <c r="G109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5F15D-FE89-4EC4-BF5D-131E512914D1}">
  <dimension ref="A3:P8"/>
  <sheetViews>
    <sheetView zoomScale="70" zoomScaleNormal="70" workbookViewId="0">
      <selection activeCell="K6" sqref="K6"/>
    </sheetView>
  </sheetViews>
  <sheetFormatPr baseColWidth="10" defaultRowHeight="14.5" x14ac:dyDescent="0.35"/>
  <cols>
    <col min="1" max="1" width="20.1796875" bestFit="1" customWidth="1"/>
    <col min="2" max="2" width="22.81640625" bestFit="1" customWidth="1"/>
    <col min="3" max="3" width="16.1796875" bestFit="1" customWidth="1"/>
    <col min="4" max="4" width="15.54296875" bestFit="1" customWidth="1"/>
    <col min="5" max="5" width="7.7265625" bestFit="1" customWidth="1"/>
    <col min="6" max="6" width="15.26953125" bestFit="1" customWidth="1"/>
    <col min="7" max="7" width="14.81640625" bestFit="1" customWidth="1"/>
    <col min="8" max="8" width="16.1796875" bestFit="1" customWidth="1"/>
    <col min="9" max="9" width="15.54296875" bestFit="1" customWidth="1"/>
    <col min="10" max="10" width="7.7265625" bestFit="1" customWidth="1"/>
    <col min="11" max="11" width="15.26953125" bestFit="1" customWidth="1"/>
    <col min="12" max="12" width="17.54296875" bestFit="1" customWidth="1"/>
    <col min="13" max="13" width="16.1796875" bestFit="1" customWidth="1"/>
    <col min="14" max="14" width="15.54296875" bestFit="1" customWidth="1"/>
    <col min="15" max="15" width="7.7265625" bestFit="1" customWidth="1"/>
    <col min="16" max="16" width="15.26953125" bestFit="1" customWidth="1"/>
    <col min="17" max="17" width="7.7265625" bestFit="1" customWidth="1"/>
    <col min="18" max="18" width="11.81640625" bestFit="1" customWidth="1"/>
    <col min="19" max="19" width="13.453125" bestFit="1" customWidth="1"/>
  </cols>
  <sheetData>
    <row r="3" spans="1:16" x14ac:dyDescent="0.35">
      <c r="B3" s="15" t="s">
        <v>14</v>
      </c>
    </row>
    <row r="4" spans="1:16" x14ac:dyDescent="0.35">
      <c r="B4" t="s">
        <v>10</v>
      </c>
      <c r="G4" t="s">
        <v>11</v>
      </c>
      <c r="L4" t="s">
        <v>12</v>
      </c>
    </row>
    <row r="5" spans="1:16" x14ac:dyDescent="0.35">
      <c r="A5" s="15" t="s">
        <v>8</v>
      </c>
      <c r="B5" t="s">
        <v>19</v>
      </c>
      <c r="C5" t="s">
        <v>17</v>
      </c>
      <c r="D5" t="s">
        <v>15</v>
      </c>
      <c r="E5" t="s">
        <v>16</v>
      </c>
      <c r="F5" t="s">
        <v>20</v>
      </c>
      <c r="G5" t="s">
        <v>19</v>
      </c>
      <c r="H5" t="s">
        <v>17</v>
      </c>
      <c r="I5" t="s">
        <v>15</v>
      </c>
      <c r="J5" t="s">
        <v>16</v>
      </c>
      <c r="K5" t="s">
        <v>20</v>
      </c>
      <c r="L5" t="s">
        <v>19</v>
      </c>
      <c r="M5" t="s">
        <v>17</v>
      </c>
      <c r="N5" t="s">
        <v>15</v>
      </c>
      <c r="O5" t="s">
        <v>16</v>
      </c>
      <c r="P5" t="s">
        <v>20</v>
      </c>
    </row>
    <row r="6" spans="1:16" x14ac:dyDescent="0.35">
      <c r="A6" s="16" t="s">
        <v>3</v>
      </c>
      <c r="B6" s="17">
        <v>1.0410958904109591</v>
      </c>
      <c r="C6" s="17">
        <v>1</v>
      </c>
      <c r="D6" s="17">
        <v>9</v>
      </c>
      <c r="E6" s="17">
        <v>0.45</v>
      </c>
      <c r="F6" s="19">
        <v>29.711381286252784</v>
      </c>
      <c r="G6" s="17">
        <v>16.010958904109586</v>
      </c>
      <c r="H6" s="17">
        <v>12.333333333333334</v>
      </c>
      <c r="I6" s="17">
        <v>27.333333333333332</v>
      </c>
      <c r="J6" s="17">
        <v>0.45</v>
      </c>
      <c r="K6" s="19">
        <v>17110.729461676521</v>
      </c>
      <c r="L6" s="17">
        <v>5.7534246575342465</v>
      </c>
      <c r="M6" s="17">
        <v>5</v>
      </c>
      <c r="N6" s="17">
        <v>20</v>
      </c>
      <c r="O6" s="17">
        <v>0.45</v>
      </c>
      <c r="P6" s="19">
        <v>45.850897046686399</v>
      </c>
    </row>
    <row r="7" spans="1:16" x14ac:dyDescent="0.35">
      <c r="A7" s="16" t="s">
        <v>13</v>
      </c>
      <c r="B7" s="17">
        <v>1.0410958904109591</v>
      </c>
      <c r="C7" s="17">
        <v>1</v>
      </c>
      <c r="D7" s="17">
        <v>9</v>
      </c>
      <c r="E7" s="17">
        <v>0.64</v>
      </c>
      <c r="F7" s="19">
        <v>42.256186718226175</v>
      </c>
      <c r="G7" s="17">
        <v>16.010958904109586</v>
      </c>
      <c r="H7" s="17">
        <v>12.333333333333334</v>
      </c>
      <c r="I7" s="17">
        <v>27.333333333333332</v>
      </c>
      <c r="J7" s="17">
        <v>0.64</v>
      </c>
      <c r="K7" s="19">
        <v>24335.259678828803</v>
      </c>
      <c r="L7" s="17">
        <v>5.7534246575342465</v>
      </c>
      <c r="M7" s="17">
        <v>5</v>
      </c>
      <c r="N7" s="17">
        <v>20</v>
      </c>
      <c r="O7" s="17">
        <v>0.64</v>
      </c>
      <c r="P7" s="19">
        <v>65.210164688620608</v>
      </c>
    </row>
    <row r="8" spans="1:16" x14ac:dyDescent="0.35">
      <c r="A8" s="16" t="s">
        <v>7</v>
      </c>
      <c r="B8" s="17">
        <v>1.0410958904109591</v>
      </c>
      <c r="C8" s="17">
        <v>1</v>
      </c>
      <c r="D8" s="17">
        <v>9</v>
      </c>
      <c r="E8" s="17">
        <v>0.4</v>
      </c>
      <c r="F8" s="19">
        <v>26.410116698891354</v>
      </c>
      <c r="G8" s="17">
        <v>16.010958904109586</v>
      </c>
      <c r="H8" s="17">
        <v>12.333333333333334</v>
      </c>
      <c r="I8" s="17">
        <v>27.333333333333332</v>
      </c>
      <c r="J8" s="17">
        <v>0.40000000000000008</v>
      </c>
      <c r="K8" s="19">
        <v>15209.537299268013</v>
      </c>
      <c r="L8" s="17">
        <v>5.7534246575342465</v>
      </c>
      <c r="M8" s="17">
        <v>5</v>
      </c>
      <c r="N8" s="17">
        <v>20</v>
      </c>
      <c r="O8" s="17">
        <v>0.4</v>
      </c>
      <c r="P8" s="19">
        <v>40.756352930387891</v>
      </c>
    </row>
  </sheetData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Sequestration carbone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</dc:creator>
  <cp:lastModifiedBy>maxim</cp:lastModifiedBy>
  <dcterms:created xsi:type="dcterms:W3CDTF">2021-01-28T08:27:06Z</dcterms:created>
  <dcterms:modified xsi:type="dcterms:W3CDTF">2021-02-02T09:05:32Z</dcterms:modified>
</cp:coreProperties>
</file>